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jacksonh\Desktop\Publish\"/>
    </mc:Choice>
  </mc:AlternateContent>
  <xr:revisionPtr revIDLastSave="0" documentId="13_ncr:1_{F8861139-286C-44E8-90E0-68C1C7D95493}" xr6:coauthVersionLast="45" xr6:coauthVersionMax="45" xr10:uidLastSave="{00000000-0000-0000-0000-000000000000}"/>
  <bookViews>
    <workbookView xWindow="-108" yWindow="-108" windowWidth="23256" windowHeight="12576" tabRatio="666" firstSheet="2" activeTab="2" xr2:uid="{00000000-000D-0000-FFFF-FFFF00000000}"/>
  </bookViews>
  <sheets>
    <sheet name="Cover" sheetId="1" r:id="rId1"/>
    <sheet name="Sign-off" sheetId="2" r:id="rId2"/>
    <sheet name="Version Control" sheetId="3" r:id="rId3"/>
    <sheet name="Data Change Log" sheetId="53" r:id="rId4"/>
    <sheet name="Index" sheetId="52" r:id="rId5"/>
    <sheet name="Universal data" sheetId="4"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RPI" sheetId="54" r:id="rId23"/>
  </sheets>
  <externalReferences>
    <externalReference r:id="rId2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'12a'!$A$15:$AD$399</definedName>
    <definedName name="_xlnm._FilterDatabase" localSheetId="19" hidden="1">'12b'!$A$18:$AD$339</definedName>
    <definedName name="_xlnm._FilterDatabase" localSheetId="20" hidden="1">'12c'!$B$15:$V$520</definedName>
    <definedName name="_xlnm._FilterDatabase" localSheetId="21" hidden="1">'12d'!$B$18:$W$141</definedName>
    <definedName name="_xlnm._FilterDatabase" localSheetId="10" hidden="1">'5'!$B$25:$T$170</definedName>
    <definedName name="_Order2" hidden="1">0</definedName>
    <definedName name="ASR" localSheetId="9">#REF!</definedName>
    <definedName name="ASR">'1'!$H$14:$T$14</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'10'!$A$5:$T$61</definedName>
    <definedName name="_xlnm.Print_Area" localSheetId="10">'5'!$A$1:$V$249</definedName>
    <definedName name="_xlnm.Print_Area" localSheetId="11">'6'!$A$1:$V$92</definedName>
    <definedName name="_xlnm.Print_Area" localSheetId="12">'6a'!$A$1:$V$212</definedName>
    <definedName name="_xlnm.Print_Area" localSheetId="13">'7'!$A$1:$V$155</definedName>
    <definedName name="_xlnm.Print_Area" localSheetId="14">'8'!$A$1:$V$143</definedName>
    <definedName name="_xlnm.Print_Area" localSheetId="3">'Data Change Log'!$A$1:$F$26</definedName>
    <definedName name="_xlnm.Print_Area" localSheetId="4">Index!$A:$K</definedName>
    <definedName name="_xlnm.Print_Area" localSheetId="5">'Universal data'!$1:$16</definedName>
    <definedName name="regulatoryYear" localSheetId="9">'[1]Universal data'!$F$11</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9">#REF!</definedName>
    <definedName name="RPI">'1'!$H$13:$T$13</definedName>
    <definedName name="SAPBEXhrIndnt" hidden="1">"Wide"</definedName>
    <definedName name="SAPsysID" hidden="1">"708C5W7SBKP804JT78WJ0JNKI"</definedName>
    <definedName name="SAPwbID" hidden="1">"ARS"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6" i="56" l="1"/>
  <c r="H17" i="56"/>
  <c r="H19" i="56"/>
  <c r="H20" i="56"/>
  <c r="H21" i="56"/>
  <c r="H26" i="56"/>
  <c r="H141" i="56"/>
  <c r="H148" i="56"/>
  <c r="H278" i="21"/>
  <c r="H280" i="21"/>
  <c r="H382" i="21"/>
  <c r="H380" i="21"/>
  <c r="H320" i="76"/>
  <c r="H322" i="76"/>
  <c r="H269" i="76"/>
  <c r="H268" i="76"/>
  <c r="H154" i="76"/>
  <c r="H347" i="38"/>
  <c r="H374" i="38"/>
  <c r="H376" i="38"/>
  <c r="H476" i="38"/>
  <c r="H491" i="38"/>
  <c r="H498" i="38"/>
  <c r="H273" i="49"/>
  <c r="H271" i="49" s="1"/>
  <c r="M34" i="54" l="1"/>
  <c r="N26" i="54"/>
  <c r="O26" i="54"/>
  <c r="P26" i="54"/>
  <c r="Q26" i="54"/>
  <c r="N27" i="54"/>
  <c r="O27" i="54"/>
  <c r="P27" i="54"/>
  <c r="Q27" i="54"/>
  <c r="N28" i="54"/>
  <c r="O28" i="54"/>
  <c r="P28" i="54"/>
  <c r="Q28" i="54"/>
  <c r="N29" i="54"/>
  <c r="O29" i="54"/>
  <c r="P29" i="54"/>
  <c r="Q29" i="54"/>
  <c r="N30" i="54"/>
  <c r="O30" i="54"/>
  <c r="P30" i="54"/>
  <c r="Q30" i="54"/>
  <c r="N31" i="54"/>
  <c r="O31" i="54"/>
  <c r="P31" i="54"/>
  <c r="Q31" i="54"/>
  <c r="N25" i="54"/>
  <c r="O25" i="54"/>
  <c r="P25" i="54"/>
  <c r="Q25" i="54"/>
  <c r="O32" i="54" l="1"/>
  <c r="N32" i="54"/>
  <c r="P32" i="54"/>
  <c r="Q32" i="54"/>
  <c r="Q34" i="54" l="1"/>
  <c r="P34" i="54"/>
  <c r="T154" i="76"/>
  <c r="S154" i="76"/>
  <c r="R154" i="76"/>
  <c r="Q154" i="76"/>
  <c r="P154" i="76"/>
  <c r="O154" i="76"/>
  <c r="N154" i="76"/>
  <c r="M154" i="76"/>
  <c r="L154" i="76"/>
  <c r="K154" i="76"/>
  <c r="J154" i="76"/>
  <c r="I154" i="76"/>
  <c r="T30" i="8"/>
  <c r="S30" i="8"/>
  <c r="R30" i="8"/>
  <c r="Q30" i="8"/>
  <c r="P30" i="8"/>
  <c r="O30" i="8"/>
  <c r="N30" i="8"/>
  <c r="M30" i="8"/>
  <c r="L30" i="8"/>
  <c r="K30" i="8"/>
  <c r="J30" i="8"/>
  <c r="I30" i="8"/>
  <c r="H30" i="8"/>
  <c r="H29" i="8"/>
  <c r="T151" i="21"/>
  <c r="S151" i="21"/>
  <c r="R151" i="21"/>
  <c r="Q151" i="21"/>
  <c r="P151" i="21"/>
  <c r="O151" i="21"/>
  <c r="N151" i="21"/>
  <c r="M151" i="21"/>
  <c r="L151" i="21"/>
  <c r="K151" i="21"/>
  <c r="J151" i="21"/>
  <c r="I151" i="21"/>
  <c r="H151" i="21" l="1"/>
  <c r="T280" i="21"/>
  <c r="S280" i="21"/>
  <c r="R280" i="21"/>
  <c r="Q280" i="21"/>
  <c r="P280" i="21"/>
  <c r="O280" i="21"/>
  <c r="N280" i="21"/>
  <c r="M280" i="21"/>
  <c r="L280" i="21"/>
  <c r="K280" i="21"/>
  <c r="J280" i="21"/>
  <c r="I280" i="21"/>
  <c r="T15" i="75"/>
  <c r="S15" i="75"/>
  <c r="R15" i="75"/>
  <c r="Q15" i="75"/>
  <c r="P15" i="75"/>
  <c r="O15" i="75"/>
  <c r="N15" i="75"/>
  <c r="M15" i="75"/>
  <c r="L15" i="75"/>
  <c r="K15" i="75"/>
  <c r="J15" i="75"/>
  <c r="I15" i="75"/>
  <c r="H15" i="75"/>
  <c r="R81" i="34" l="1"/>
  <c r="P81" i="34"/>
  <c r="N81" i="34"/>
  <c r="L81" i="34"/>
  <c r="J81" i="34"/>
  <c r="H81" i="34"/>
  <c r="H80" i="18"/>
  <c r="T74" i="18"/>
  <c r="S74" i="18"/>
  <c r="R74" i="18"/>
  <c r="Q74" i="18"/>
  <c r="P74" i="18"/>
  <c r="O74" i="18"/>
  <c r="N74" i="18"/>
  <c r="M74" i="18"/>
  <c r="L74" i="18"/>
  <c r="K74" i="18"/>
  <c r="J74" i="18"/>
  <c r="I74" i="18"/>
  <c r="H74" i="18"/>
  <c r="H31" i="71"/>
  <c r="M31" i="54"/>
  <c r="L31" i="54"/>
  <c r="K31" i="54"/>
  <c r="J31" i="54"/>
  <c r="I31" i="54"/>
  <c r="H31" i="54"/>
  <c r="G31" i="54"/>
  <c r="F31" i="54"/>
  <c r="E31" i="54"/>
  <c r="D31" i="54"/>
  <c r="C31" i="54"/>
  <c r="M30" i="54"/>
  <c r="L30" i="54"/>
  <c r="K30" i="54"/>
  <c r="J30" i="54"/>
  <c r="I30" i="54"/>
  <c r="H30" i="54"/>
  <c r="G30" i="54"/>
  <c r="F30" i="54"/>
  <c r="E30" i="54"/>
  <c r="D30" i="54"/>
  <c r="C30" i="54"/>
  <c r="M29" i="54"/>
  <c r="L29" i="54"/>
  <c r="K29" i="54"/>
  <c r="J29" i="54"/>
  <c r="I29" i="54"/>
  <c r="H29" i="54"/>
  <c r="G29" i="54"/>
  <c r="F29" i="54"/>
  <c r="E29" i="54"/>
  <c r="D29" i="54"/>
  <c r="C29" i="54"/>
  <c r="M28" i="54"/>
  <c r="L28" i="54"/>
  <c r="K28" i="54"/>
  <c r="J28" i="54"/>
  <c r="I28" i="54"/>
  <c r="H28" i="54"/>
  <c r="G28" i="54"/>
  <c r="F28" i="54"/>
  <c r="E28" i="54"/>
  <c r="D28" i="54"/>
  <c r="C28" i="54"/>
  <c r="M27" i="54"/>
  <c r="L27" i="54"/>
  <c r="K27" i="54"/>
  <c r="J27" i="54"/>
  <c r="I27" i="54"/>
  <c r="H27" i="54"/>
  <c r="G27" i="54"/>
  <c r="F27" i="54"/>
  <c r="E27" i="54"/>
  <c r="D27" i="54"/>
  <c r="C27" i="54"/>
  <c r="M26" i="54"/>
  <c r="L26" i="54"/>
  <c r="K26" i="54"/>
  <c r="J26" i="54"/>
  <c r="I26" i="54"/>
  <c r="H26" i="54"/>
  <c r="G26" i="54"/>
  <c r="F26" i="54"/>
  <c r="E26" i="54"/>
  <c r="D26" i="54"/>
  <c r="C26" i="54"/>
  <c r="C52" i="38"/>
  <c r="C51" i="38"/>
  <c r="C50" i="38"/>
  <c r="T338" i="38"/>
  <c r="S338" i="38"/>
  <c r="R338" i="38"/>
  <c r="Q338" i="38"/>
  <c r="P338" i="38"/>
  <c r="O338" i="38"/>
  <c r="N338" i="38"/>
  <c r="M338" i="38"/>
  <c r="L338" i="38"/>
  <c r="K338" i="38"/>
  <c r="J338" i="38"/>
  <c r="I338" i="38"/>
  <c r="T337" i="38"/>
  <c r="S337" i="38"/>
  <c r="R337" i="38"/>
  <c r="Q337" i="38"/>
  <c r="P337" i="38"/>
  <c r="O337" i="38"/>
  <c r="N337" i="38"/>
  <c r="M337" i="38"/>
  <c r="L337" i="38"/>
  <c r="K337" i="38"/>
  <c r="J337" i="38"/>
  <c r="I337" i="38"/>
  <c r="T336" i="38"/>
  <c r="S336" i="38"/>
  <c r="R336" i="38"/>
  <c r="Q336" i="38"/>
  <c r="P336" i="38"/>
  <c r="O336" i="38"/>
  <c r="N336" i="38"/>
  <c r="M336" i="38"/>
  <c r="L336" i="38"/>
  <c r="K336" i="38"/>
  <c r="J336" i="38"/>
  <c r="I336" i="38"/>
  <c r="T335" i="38"/>
  <c r="S335" i="38"/>
  <c r="R335" i="38"/>
  <c r="Q335" i="38"/>
  <c r="P335" i="38"/>
  <c r="O335" i="38"/>
  <c r="N335" i="38"/>
  <c r="M335" i="38"/>
  <c r="L335" i="38"/>
  <c r="K335" i="38"/>
  <c r="J335" i="38"/>
  <c r="I335" i="38"/>
  <c r="T334" i="38"/>
  <c r="S334" i="38"/>
  <c r="R334" i="38"/>
  <c r="Q334" i="38"/>
  <c r="P334" i="38"/>
  <c r="O334" i="38"/>
  <c r="N334" i="38"/>
  <c r="M334" i="38"/>
  <c r="L334" i="38"/>
  <c r="K334" i="38"/>
  <c r="J334" i="38"/>
  <c r="I334" i="38"/>
  <c r="T333" i="38"/>
  <c r="S333" i="38"/>
  <c r="R333" i="38"/>
  <c r="Q333" i="38"/>
  <c r="P333" i="38"/>
  <c r="O333" i="38"/>
  <c r="N333" i="38"/>
  <c r="M333" i="38"/>
  <c r="L333" i="38"/>
  <c r="K333" i="38"/>
  <c r="J333" i="38"/>
  <c r="I333" i="38"/>
  <c r="T332" i="38"/>
  <c r="S332" i="38"/>
  <c r="R332" i="38"/>
  <c r="Q332" i="38"/>
  <c r="P332" i="38"/>
  <c r="O332" i="38"/>
  <c r="N332" i="38"/>
  <c r="M332" i="38"/>
  <c r="L332" i="38"/>
  <c r="K332" i="38"/>
  <c r="J332" i="38"/>
  <c r="I332" i="38"/>
  <c r="T331" i="38"/>
  <c r="S331" i="38"/>
  <c r="R331" i="38"/>
  <c r="Q331" i="38"/>
  <c r="P331" i="38"/>
  <c r="O331" i="38"/>
  <c r="N331" i="38"/>
  <c r="M331" i="38"/>
  <c r="L331" i="38"/>
  <c r="K331" i="38"/>
  <c r="J331" i="38"/>
  <c r="I331" i="38"/>
  <c r="T330" i="38"/>
  <c r="S330" i="38"/>
  <c r="R330" i="38"/>
  <c r="Q330" i="38"/>
  <c r="P330" i="38"/>
  <c r="O330" i="38"/>
  <c r="N330" i="38"/>
  <c r="M330" i="38"/>
  <c r="L330" i="38"/>
  <c r="K330" i="38"/>
  <c r="J330" i="38"/>
  <c r="I330" i="38"/>
  <c r="T329" i="38"/>
  <c r="S329" i="38"/>
  <c r="R329" i="38"/>
  <c r="Q329" i="38"/>
  <c r="P329" i="38"/>
  <c r="O329" i="38"/>
  <c r="N329" i="38"/>
  <c r="M329" i="38"/>
  <c r="L329" i="38"/>
  <c r="K329" i="38"/>
  <c r="J329" i="38"/>
  <c r="I329" i="38"/>
  <c r="T328" i="38"/>
  <c r="S328" i="38"/>
  <c r="R328" i="38"/>
  <c r="Q328" i="38"/>
  <c r="P328" i="38"/>
  <c r="O328" i="38"/>
  <c r="N328" i="38"/>
  <c r="M328" i="38"/>
  <c r="L328" i="38"/>
  <c r="K328" i="38"/>
  <c r="J328" i="38"/>
  <c r="I328" i="38"/>
  <c r="T327" i="38"/>
  <c r="S327" i="38"/>
  <c r="R327" i="38"/>
  <c r="Q327" i="38"/>
  <c r="P327" i="38"/>
  <c r="O327" i="38"/>
  <c r="N327" i="38"/>
  <c r="M327" i="38"/>
  <c r="L327" i="38"/>
  <c r="K327" i="38"/>
  <c r="J327" i="38"/>
  <c r="I327" i="38"/>
  <c r="T326" i="38"/>
  <c r="S326" i="38"/>
  <c r="R326" i="38"/>
  <c r="Q326" i="38"/>
  <c r="P326" i="38"/>
  <c r="O326" i="38"/>
  <c r="N326" i="38"/>
  <c r="M326" i="38"/>
  <c r="L326" i="38"/>
  <c r="K326" i="38"/>
  <c r="J326" i="38"/>
  <c r="I326" i="38"/>
  <c r="T325" i="38"/>
  <c r="S325" i="38"/>
  <c r="R325" i="38"/>
  <c r="Q325" i="38"/>
  <c r="P325" i="38"/>
  <c r="O325" i="38"/>
  <c r="N325" i="38"/>
  <c r="M325" i="38"/>
  <c r="L325" i="38"/>
  <c r="K325" i="38"/>
  <c r="J325" i="38"/>
  <c r="I325" i="38"/>
  <c r="T324" i="38"/>
  <c r="S324" i="38"/>
  <c r="R324" i="38"/>
  <c r="Q324" i="38"/>
  <c r="P324" i="38"/>
  <c r="O324" i="38"/>
  <c r="N324" i="38"/>
  <c r="M324" i="38"/>
  <c r="L324" i="38"/>
  <c r="K324" i="38"/>
  <c r="J324" i="38"/>
  <c r="I324" i="38"/>
  <c r="T323" i="38"/>
  <c r="S323" i="38"/>
  <c r="R323" i="38"/>
  <c r="Q323" i="38"/>
  <c r="P323" i="38"/>
  <c r="O323" i="38"/>
  <c r="N323" i="38"/>
  <c r="M323" i="38"/>
  <c r="L323" i="38"/>
  <c r="K323" i="38"/>
  <c r="J323" i="38"/>
  <c r="I323" i="38"/>
  <c r="T322" i="38"/>
  <c r="S322" i="38"/>
  <c r="R322" i="38"/>
  <c r="Q322" i="38"/>
  <c r="P322" i="38"/>
  <c r="O322" i="38"/>
  <c r="N322" i="38"/>
  <c r="M322" i="38"/>
  <c r="L322" i="38"/>
  <c r="K322" i="38"/>
  <c r="J322" i="38"/>
  <c r="I322" i="38"/>
  <c r="T321" i="38"/>
  <c r="S321" i="38"/>
  <c r="R321" i="38"/>
  <c r="Q321" i="38"/>
  <c r="P321" i="38"/>
  <c r="O321" i="38"/>
  <c r="N321" i="38"/>
  <c r="M321" i="38"/>
  <c r="L321" i="38"/>
  <c r="K321" i="38"/>
  <c r="J321" i="38"/>
  <c r="I321" i="38"/>
  <c r="T320" i="38"/>
  <c r="S320" i="38"/>
  <c r="R320" i="38"/>
  <c r="Q320" i="38"/>
  <c r="P320" i="38"/>
  <c r="O320" i="38"/>
  <c r="N320" i="38"/>
  <c r="M320" i="38"/>
  <c r="L320" i="38"/>
  <c r="K320" i="38"/>
  <c r="J320" i="38"/>
  <c r="I320" i="38"/>
  <c r="T319" i="38"/>
  <c r="S319" i="38"/>
  <c r="R319" i="38"/>
  <c r="Q319" i="38"/>
  <c r="P319" i="38"/>
  <c r="O319" i="38"/>
  <c r="N319" i="38"/>
  <c r="M319" i="38"/>
  <c r="L319" i="38"/>
  <c r="K319" i="38"/>
  <c r="J319" i="38"/>
  <c r="I319" i="38"/>
  <c r="T318" i="38"/>
  <c r="S318" i="38"/>
  <c r="R318" i="38"/>
  <c r="Q318" i="38"/>
  <c r="P318" i="38"/>
  <c r="O318" i="38"/>
  <c r="N318" i="38"/>
  <c r="M318" i="38"/>
  <c r="L318" i="38"/>
  <c r="K318" i="38"/>
  <c r="J318" i="38"/>
  <c r="I318" i="38"/>
  <c r="T317" i="38"/>
  <c r="S317" i="38"/>
  <c r="R317" i="38"/>
  <c r="Q317" i="38"/>
  <c r="P317" i="38"/>
  <c r="O317" i="38"/>
  <c r="N317" i="38"/>
  <c r="M317" i="38"/>
  <c r="L317" i="38"/>
  <c r="K317" i="38"/>
  <c r="J317" i="38"/>
  <c r="I317" i="38"/>
  <c r="T316" i="38"/>
  <c r="S316" i="38"/>
  <c r="R316" i="38"/>
  <c r="Q316" i="38"/>
  <c r="P316" i="38"/>
  <c r="O316" i="38"/>
  <c r="N316" i="38"/>
  <c r="M316" i="38"/>
  <c r="L316" i="38"/>
  <c r="K316" i="38"/>
  <c r="J316" i="38"/>
  <c r="I316" i="38"/>
  <c r="T315" i="38"/>
  <c r="S315" i="38"/>
  <c r="R315" i="38"/>
  <c r="Q315" i="38"/>
  <c r="P315" i="38"/>
  <c r="O315" i="38"/>
  <c r="N315" i="38"/>
  <c r="M315" i="38"/>
  <c r="L315" i="38"/>
  <c r="K315" i="38"/>
  <c r="J315" i="38"/>
  <c r="I315" i="38"/>
  <c r="T314" i="38"/>
  <c r="S314" i="38"/>
  <c r="R314" i="38"/>
  <c r="Q314" i="38"/>
  <c r="P314" i="38"/>
  <c r="O314" i="38"/>
  <c r="N314" i="38"/>
  <c r="M314" i="38"/>
  <c r="L314" i="38"/>
  <c r="K314" i="38"/>
  <c r="J314" i="38"/>
  <c r="I314" i="38"/>
  <c r="T313" i="38"/>
  <c r="S313" i="38"/>
  <c r="R313" i="38"/>
  <c r="Q313" i="38"/>
  <c r="P313" i="38"/>
  <c r="O313" i="38"/>
  <c r="N313" i="38"/>
  <c r="M313" i="38"/>
  <c r="L313" i="38"/>
  <c r="K313" i="38"/>
  <c r="J313" i="38"/>
  <c r="I313" i="38"/>
  <c r="T312" i="38"/>
  <c r="S312" i="38"/>
  <c r="R312" i="38"/>
  <c r="Q312" i="38"/>
  <c r="P312" i="38"/>
  <c r="O312" i="38"/>
  <c r="N312" i="38"/>
  <c r="M312" i="38"/>
  <c r="L312" i="38"/>
  <c r="K312" i="38"/>
  <c r="J312" i="38"/>
  <c r="I312" i="38"/>
  <c r="T311" i="38"/>
  <c r="S311" i="38"/>
  <c r="R311" i="38"/>
  <c r="Q311" i="38"/>
  <c r="P311" i="38"/>
  <c r="O311" i="38"/>
  <c r="N311" i="38"/>
  <c r="M311" i="38"/>
  <c r="L311" i="38"/>
  <c r="K311" i="38"/>
  <c r="J311" i="38"/>
  <c r="I311" i="38"/>
  <c r="T310" i="38"/>
  <c r="S310" i="38"/>
  <c r="R310" i="38"/>
  <c r="Q310" i="38"/>
  <c r="P310" i="38"/>
  <c r="O310" i="38"/>
  <c r="N310" i="38"/>
  <c r="M310" i="38"/>
  <c r="L310" i="38"/>
  <c r="K310" i="38"/>
  <c r="J310" i="38"/>
  <c r="I310" i="38"/>
  <c r="T309" i="38"/>
  <c r="S309" i="38"/>
  <c r="R309" i="38"/>
  <c r="Q309" i="38"/>
  <c r="P309" i="38"/>
  <c r="O309" i="38"/>
  <c r="N309" i="38"/>
  <c r="M309" i="38"/>
  <c r="L309" i="38"/>
  <c r="K309" i="38"/>
  <c r="J309" i="38"/>
  <c r="I309" i="38"/>
  <c r="T308" i="38"/>
  <c r="S308" i="38"/>
  <c r="R308" i="38"/>
  <c r="Q308" i="38"/>
  <c r="P308" i="38"/>
  <c r="O308" i="38"/>
  <c r="N308" i="38"/>
  <c r="M308" i="38"/>
  <c r="L308" i="38"/>
  <c r="K308" i="38"/>
  <c r="J308" i="38"/>
  <c r="I308" i="38"/>
  <c r="T307" i="38"/>
  <c r="S307" i="38"/>
  <c r="R307" i="38"/>
  <c r="Q307" i="38"/>
  <c r="P307" i="38"/>
  <c r="O307" i="38"/>
  <c r="N307" i="38"/>
  <c r="M307" i="38"/>
  <c r="L307" i="38"/>
  <c r="K307" i="38"/>
  <c r="J307" i="38"/>
  <c r="I307" i="38"/>
  <c r="T306" i="38"/>
  <c r="S306" i="38"/>
  <c r="R306" i="38"/>
  <c r="Q306" i="38"/>
  <c r="P306" i="38"/>
  <c r="O306" i="38"/>
  <c r="N306" i="38"/>
  <c r="M306" i="38"/>
  <c r="L306" i="38"/>
  <c r="K306" i="38"/>
  <c r="J306" i="38"/>
  <c r="I306" i="38"/>
  <c r="T305" i="38"/>
  <c r="S305" i="38"/>
  <c r="R305" i="38"/>
  <c r="Q305" i="38"/>
  <c r="P305" i="38"/>
  <c r="O305" i="38"/>
  <c r="N305" i="38"/>
  <c r="M305" i="38"/>
  <c r="L305" i="38"/>
  <c r="K305" i="38"/>
  <c r="J305" i="38"/>
  <c r="I305" i="38"/>
  <c r="T304" i="38"/>
  <c r="S304" i="38"/>
  <c r="R304" i="38"/>
  <c r="Q304" i="38"/>
  <c r="P304" i="38"/>
  <c r="O304" i="38"/>
  <c r="N304" i="38"/>
  <c r="M304" i="38"/>
  <c r="L304" i="38"/>
  <c r="K304" i="38"/>
  <c r="J304" i="38"/>
  <c r="I304" i="38"/>
  <c r="T303" i="38"/>
  <c r="S303" i="38"/>
  <c r="R303" i="38"/>
  <c r="Q303" i="38"/>
  <c r="P303" i="38"/>
  <c r="O303" i="38"/>
  <c r="N303" i="38"/>
  <c r="M303" i="38"/>
  <c r="L303" i="38"/>
  <c r="K303" i="38"/>
  <c r="J303" i="38"/>
  <c r="I303" i="38"/>
  <c r="T302" i="38"/>
  <c r="S302" i="38"/>
  <c r="R302" i="38"/>
  <c r="Q302" i="38"/>
  <c r="P302" i="38"/>
  <c r="O302" i="38"/>
  <c r="N302" i="38"/>
  <c r="M302" i="38"/>
  <c r="L302" i="38"/>
  <c r="K302" i="38"/>
  <c r="J302" i="38"/>
  <c r="I302" i="38"/>
  <c r="T301" i="38"/>
  <c r="S301" i="38"/>
  <c r="R301" i="38"/>
  <c r="Q301" i="38"/>
  <c r="P301" i="38"/>
  <c r="O301" i="38"/>
  <c r="N301" i="38"/>
  <c r="M301" i="38"/>
  <c r="L301" i="38"/>
  <c r="K301" i="38"/>
  <c r="J301" i="38"/>
  <c r="I301" i="38"/>
  <c r="T300" i="38"/>
  <c r="S300" i="38"/>
  <c r="R300" i="38"/>
  <c r="Q300" i="38"/>
  <c r="P300" i="38"/>
  <c r="O300" i="38"/>
  <c r="N300" i="38"/>
  <c r="M300" i="38"/>
  <c r="L300" i="38"/>
  <c r="K300" i="38"/>
  <c r="J300" i="38"/>
  <c r="I300" i="38"/>
  <c r="T299" i="38"/>
  <c r="S299" i="38"/>
  <c r="R299" i="38"/>
  <c r="Q299" i="38"/>
  <c r="P299" i="38"/>
  <c r="O299" i="38"/>
  <c r="N299" i="38"/>
  <c r="M299" i="38"/>
  <c r="L299" i="38"/>
  <c r="K299" i="38"/>
  <c r="J299" i="38"/>
  <c r="I299" i="38"/>
  <c r="T298" i="38"/>
  <c r="S298" i="38"/>
  <c r="R298" i="38"/>
  <c r="Q298" i="38"/>
  <c r="P298" i="38"/>
  <c r="O298" i="38"/>
  <c r="N298" i="38"/>
  <c r="M298" i="38"/>
  <c r="L298" i="38"/>
  <c r="K298" i="38"/>
  <c r="J298" i="38"/>
  <c r="I298" i="38"/>
  <c r="T297" i="38"/>
  <c r="S297" i="38"/>
  <c r="R297" i="38"/>
  <c r="Q297" i="38"/>
  <c r="P297" i="38"/>
  <c r="O297" i="38"/>
  <c r="N297" i="38"/>
  <c r="M297" i="38"/>
  <c r="L297" i="38"/>
  <c r="K297" i="38"/>
  <c r="J297" i="38"/>
  <c r="I297" i="38"/>
  <c r="T296" i="38"/>
  <c r="S296" i="38"/>
  <c r="R296" i="38"/>
  <c r="Q296" i="38"/>
  <c r="P296" i="38"/>
  <c r="O296" i="38"/>
  <c r="N296" i="38"/>
  <c r="M296" i="38"/>
  <c r="L296" i="38"/>
  <c r="K296" i="38"/>
  <c r="J296" i="38"/>
  <c r="I296" i="38"/>
  <c r="T295" i="38"/>
  <c r="S295" i="38"/>
  <c r="R295" i="38"/>
  <c r="Q295" i="38"/>
  <c r="P295" i="38"/>
  <c r="O295" i="38"/>
  <c r="N295" i="38"/>
  <c r="M295" i="38"/>
  <c r="L295" i="38"/>
  <c r="K295" i="38"/>
  <c r="J295" i="38"/>
  <c r="I295" i="38"/>
  <c r="T294" i="38"/>
  <c r="S294" i="38"/>
  <c r="R294" i="38"/>
  <c r="Q294" i="38"/>
  <c r="P294" i="38"/>
  <c r="O294" i="38"/>
  <c r="N294" i="38"/>
  <c r="M294" i="38"/>
  <c r="L294" i="38"/>
  <c r="K294" i="38"/>
  <c r="J294" i="38"/>
  <c r="I294" i="38"/>
  <c r="T293" i="38"/>
  <c r="S293" i="38"/>
  <c r="R293" i="38"/>
  <c r="Q293" i="38"/>
  <c r="P293" i="38"/>
  <c r="O293" i="38"/>
  <c r="N293" i="38"/>
  <c r="M293" i="38"/>
  <c r="L293" i="38"/>
  <c r="K293" i="38"/>
  <c r="J293" i="38"/>
  <c r="I293" i="38"/>
  <c r="T292" i="38"/>
  <c r="S292" i="38"/>
  <c r="R292" i="38"/>
  <c r="Q292" i="38"/>
  <c r="P292" i="38"/>
  <c r="O292" i="38"/>
  <c r="N292" i="38"/>
  <c r="M292" i="38"/>
  <c r="L292" i="38"/>
  <c r="K292" i="38"/>
  <c r="J292" i="38"/>
  <c r="I292" i="38"/>
  <c r="T291" i="38"/>
  <c r="S291" i="38"/>
  <c r="R291" i="38"/>
  <c r="Q291" i="38"/>
  <c r="P291" i="38"/>
  <c r="O291" i="38"/>
  <c r="N291" i="38"/>
  <c r="M291" i="38"/>
  <c r="L291" i="38"/>
  <c r="K291" i="38"/>
  <c r="J291" i="38"/>
  <c r="I291" i="38"/>
  <c r="T290" i="38"/>
  <c r="S290" i="38"/>
  <c r="R290" i="38"/>
  <c r="Q290" i="38"/>
  <c r="P290" i="38"/>
  <c r="O290" i="38"/>
  <c r="N290" i="38"/>
  <c r="M290" i="38"/>
  <c r="L290" i="38"/>
  <c r="K290" i="38"/>
  <c r="J290" i="38"/>
  <c r="I290" i="38"/>
  <c r="T289" i="38"/>
  <c r="S289" i="38"/>
  <c r="R289" i="38"/>
  <c r="Q289" i="38"/>
  <c r="P289" i="38"/>
  <c r="O289" i="38"/>
  <c r="N289" i="38"/>
  <c r="M289" i="38"/>
  <c r="L289" i="38"/>
  <c r="K289" i="38"/>
  <c r="J289" i="38"/>
  <c r="I289" i="38"/>
  <c r="T288" i="38"/>
  <c r="S288" i="38"/>
  <c r="R288" i="38"/>
  <c r="Q288" i="38"/>
  <c r="P288" i="38"/>
  <c r="O288" i="38"/>
  <c r="N288" i="38"/>
  <c r="M288" i="38"/>
  <c r="L288" i="38"/>
  <c r="K288" i="38"/>
  <c r="J288" i="38"/>
  <c r="I288" i="38"/>
  <c r="T287" i="38"/>
  <c r="S287" i="38"/>
  <c r="R287" i="38"/>
  <c r="Q287" i="38"/>
  <c r="P287" i="38"/>
  <c r="O287" i="38"/>
  <c r="N287" i="38"/>
  <c r="M287" i="38"/>
  <c r="L287" i="38"/>
  <c r="K287" i="38"/>
  <c r="J287" i="38"/>
  <c r="I287" i="38"/>
  <c r="T286" i="38"/>
  <c r="S286" i="38"/>
  <c r="R286" i="38"/>
  <c r="Q286" i="38"/>
  <c r="P286" i="38"/>
  <c r="O286" i="38"/>
  <c r="N286" i="38"/>
  <c r="M286" i="38"/>
  <c r="L286" i="38"/>
  <c r="K286" i="38"/>
  <c r="J286" i="38"/>
  <c r="I286" i="38"/>
  <c r="T285" i="38"/>
  <c r="S285" i="38"/>
  <c r="R285" i="38"/>
  <c r="Q285" i="38"/>
  <c r="P285" i="38"/>
  <c r="O285" i="38"/>
  <c r="N285" i="38"/>
  <c r="M285" i="38"/>
  <c r="L285" i="38"/>
  <c r="K285" i="38"/>
  <c r="J285" i="38"/>
  <c r="I285" i="38"/>
  <c r="T284" i="38"/>
  <c r="S284" i="38"/>
  <c r="R284" i="38"/>
  <c r="Q284" i="38"/>
  <c r="P284" i="38"/>
  <c r="O284" i="38"/>
  <c r="N284" i="38"/>
  <c r="M284" i="38"/>
  <c r="L284" i="38"/>
  <c r="K284" i="38"/>
  <c r="J284" i="38"/>
  <c r="I284" i="38"/>
  <c r="T283" i="38"/>
  <c r="S283" i="38"/>
  <c r="R283" i="38"/>
  <c r="Q283" i="38"/>
  <c r="P283" i="38"/>
  <c r="O283" i="38"/>
  <c r="N283" i="38"/>
  <c r="M283" i="38"/>
  <c r="L283" i="38"/>
  <c r="K283" i="38"/>
  <c r="J283" i="38"/>
  <c r="I283" i="38"/>
  <c r="T282" i="38"/>
  <c r="S282" i="38"/>
  <c r="R282" i="38"/>
  <c r="Q282" i="38"/>
  <c r="P282" i="38"/>
  <c r="O282" i="38"/>
  <c r="N282" i="38"/>
  <c r="M282" i="38"/>
  <c r="L282" i="38"/>
  <c r="K282" i="38"/>
  <c r="J282" i="38"/>
  <c r="I282" i="38"/>
  <c r="T281" i="38"/>
  <c r="S281" i="38"/>
  <c r="R281" i="38"/>
  <c r="Q281" i="38"/>
  <c r="P281" i="38"/>
  <c r="O281" i="38"/>
  <c r="N281" i="38"/>
  <c r="M281" i="38"/>
  <c r="L281" i="38"/>
  <c r="K281" i="38"/>
  <c r="J281" i="38"/>
  <c r="I281" i="38"/>
  <c r="T280" i="38"/>
  <c r="S280" i="38"/>
  <c r="R280" i="38"/>
  <c r="Q280" i="38"/>
  <c r="P280" i="38"/>
  <c r="O280" i="38"/>
  <c r="N280" i="38"/>
  <c r="M280" i="38"/>
  <c r="L280" i="38"/>
  <c r="K280" i="38"/>
  <c r="J280" i="38"/>
  <c r="I280" i="38"/>
  <c r="T279" i="38"/>
  <c r="S279" i="38"/>
  <c r="R279" i="38"/>
  <c r="Q279" i="38"/>
  <c r="P279" i="38"/>
  <c r="O279" i="38"/>
  <c r="N279" i="38"/>
  <c r="M279" i="38"/>
  <c r="L279" i="38"/>
  <c r="K279" i="38"/>
  <c r="J279" i="38"/>
  <c r="I279" i="38"/>
  <c r="T278" i="38"/>
  <c r="S278" i="38"/>
  <c r="R278" i="38"/>
  <c r="Q278" i="38"/>
  <c r="P278" i="38"/>
  <c r="O278" i="38"/>
  <c r="N278" i="38"/>
  <c r="M278" i="38"/>
  <c r="L278" i="38"/>
  <c r="K278" i="38"/>
  <c r="J278" i="38"/>
  <c r="I278" i="38"/>
  <c r="T277" i="38"/>
  <c r="S277" i="38"/>
  <c r="R277" i="38"/>
  <c r="Q277" i="38"/>
  <c r="P277" i="38"/>
  <c r="O277" i="38"/>
  <c r="N277" i="38"/>
  <c r="M277" i="38"/>
  <c r="L277" i="38"/>
  <c r="K277" i="38"/>
  <c r="J277" i="38"/>
  <c r="I277" i="38"/>
  <c r="T276" i="38"/>
  <c r="S276" i="38"/>
  <c r="R276" i="38"/>
  <c r="Q276" i="38"/>
  <c r="P276" i="38"/>
  <c r="O276" i="38"/>
  <c r="N276" i="38"/>
  <c r="M276" i="38"/>
  <c r="L276" i="38"/>
  <c r="K276" i="38"/>
  <c r="J276" i="38"/>
  <c r="I276" i="38"/>
  <c r="T275" i="38"/>
  <c r="S275" i="38"/>
  <c r="R275" i="38"/>
  <c r="Q275" i="38"/>
  <c r="P275" i="38"/>
  <c r="O275" i="38"/>
  <c r="N275" i="38"/>
  <c r="M275" i="38"/>
  <c r="L275" i="38"/>
  <c r="K275" i="38"/>
  <c r="J275" i="38"/>
  <c r="I275" i="38"/>
  <c r="T274" i="38"/>
  <c r="S274" i="38"/>
  <c r="R274" i="38"/>
  <c r="Q274" i="38"/>
  <c r="P274" i="38"/>
  <c r="O274" i="38"/>
  <c r="N274" i="38"/>
  <c r="M274" i="38"/>
  <c r="L274" i="38"/>
  <c r="K274" i="38"/>
  <c r="J274" i="38"/>
  <c r="I274" i="38"/>
  <c r="T273" i="38"/>
  <c r="S273" i="38"/>
  <c r="R273" i="38"/>
  <c r="Q273" i="38"/>
  <c r="P273" i="38"/>
  <c r="O273" i="38"/>
  <c r="N273" i="38"/>
  <c r="M273" i="38"/>
  <c r="L273" i="38"/>
  <c r="K273" i="38"/>
  <c r="J273" i="38"/>
  <c r="I273" i="38"/>
  <c r="T272" i="38"/>
  <c r="S272" i="38"/>
  <c r="R272" i="38"/>
  <c r="Q272" i="38"/>
  <c r="P272" i="38"/>
  <c r="O272" i="38"/>
  <c r="N272" i="38"/>
  <c r="M272" i="38"/>
  <c r="L272" i="38"/>
  <c r="K272" i="38"/>
  <c r="J272" i="38"/>
  <c r="I272" i="38"/>
  <c r="T271" i="38"/>
  <c r="S271" i="38"/>
  <c r="R271" i="38"/>
  <c r="Q271" i="38"/>
  <c r="P271" i="38"/>
  <c r="O271" i="38"/>
  <c r="N271" i="38"/>
  <c r="M271" i="38"/>
  <c r="L271" i="38"/>
  <c r="K271" i="38"/>
  <c r="J271" i="38"/>
  <c r="I271" i="38"/>
  <c r="T270" i="38"/>
  <c r="S270" i="38"/>
  <c r="R270" i="38"/>
  <c r="Q270" i="38"/>
  <c r="P270" i="38"/>
  <c r="O270" i="38"/>
  <c r="N270" i="38"/>
  <c r="M270" i="38"/>
  <c r="L270" i="38"/>
  <c r="K270" i="38"/>
  <c r="J270" i="38"/>
  <c r="I270" i="38"/>
  <c r="T269" i="38"/>
  <c r="S269" i="38"/>
  <c r="R269" i="38"/>
  <c r="Q269" i="38"/>
  <c r="P269" i="38"/>
  <c r="O269" i="38"/>
  <c r="N269" i="38"/>
  <c r="M269" i="38"/>
  <c r="L269" i="38"/>
  <c r="K269" i="38"/>
  <c r="J269" i="38"/>
  <c r="I269" i="38"/>
  <c r="T268" i="38"/>
  <c r="S268" i="38"/>
  <c r="R268" i="38"/>
  <c r="Q268" i="38"/>
  <c r="P268" i="38"/>
  <c r="O268" i="38"/>
  <c r="N268" i="38"/>
  <c r="M268" i="38"/>
  <c r="L268" i="38"/>
  <c r="K268" i="38"/>
  <c r="J268" i="38"/>
  <c r="I268" i="38"/>
  <c r="T267" i="38"/>
  <c r="S267" i="38"/>
  <c r="R267" i="38"/>
  <c r="Q267" i="38"/>
  <c r="P267" i="38"/>
  <c r="O267" i="38"/>
  <c r="N267" i="38"/>
  <c r="M267" i="38"/>
  <c r="L267" i="38"/>
  <c r="K267" i="38"/>
  <c r="J267" i="38"/>
  <c r="I267" i="38"/>
  <c r="T266" i="38"/>
  <c r="S266" i="38"/>
  <c r="R266" i="38"/>
  <c r="Q266" i="38"/>
  <c r="P266" i="38"/>
  <c r="O266" i="38"/>
  <c r="N266" i="38"/>
  <c r="M266" i="38"/>
  <c r="L266" i="38"/>
  <c r="K266" i="38"/>
  <c r="J266" i="38"/>
  <c r="I266" i="38"/>
  <c r="T265" i="38"/>
  <c r="S265" i="38"/>
  <c r="R265" i="38"/>
  <c r="Q265" i="38"/>
  <c r="P265" i="38"/>
  <c r="O265" i="38"/>
  <c r="N265" i="38"/>
  <c r="M265" i="38"/>
  <c r="L265" i="38"/>
  <c r="K265" i="38"/>
  <c r="J265" i="38"/>
  <c r="I265" i="38"/>
  <c r="T264" i="38"/>
  <c r="S264" i="38"/>
  <c r="R264" i="38"/>
  <c r="Q264" i="38"/>
  <c r="P264" i="38"/>
  <c r="O264" i="38"/>
  <c r="N264" i="38"/>
  <c r="M264" i="38"/>
  <c r="L264" i="38"/>
  <c r="K264" i="38"/>
  <c r="J264" i="38"/>
  <c r="I264" i="38"/>
  <c r="T263" i="38"/>
  <c r="S263" i="38"/>
  <c r="R263" i="38"/>
  <c r="Q263" i="38"/>
  <c r="P263" i="38"/>
  <c r="O263" i="38"/>
  <c r="N263" i="38"/>
  <c r="M263" i="38"/>
  <c r="L263" i="38"/>
  <c r="K263" i="38"/>
  <c r="J263" i="38"/>
  <c r="I263" i="38"/>
  <c r="T262" i="38"/>
  <c r="S262" i="38"/>
  <c r="R262" i="38"/>
  <c r="Q262" i="38"/>
  <c r="P262" i="38"/>
  <c r="O262" i="38"/>
  <c r="N262" i="38"/>
  <c r="M262" i="38"/>
  <c r="L262" i="38"/>
  <c r="K262" i="38"/>
  <c r="J262" i="38"/>
  <c r="I262" i="38"/>
  <c r="T261" i="38"/>
  <c r="S261" i="38"/>
  <c r="R261" i="38"/>
  <c r="Q261" i="38"/>
  <c r="P261" i="38"/>
  <c r="O261" i="38"/>
  <c r="N261" i="38"/>
  <c r="M261" i="38"/>
  <c r="L261" i="38"/>
  <c r="K261" i="38"/>
  <c r="J261" i="38"/>
  <c r="I261" i="38"/>
  <c r="T260" i="38"/>
  <c r="S260" i="38"/>
  <c r="R260" i="38"/>
  <c r="Q260" i="38"/>
  <c r="P260" i="38"/>
  <c r="O260" i="38"/>
  <c r="N260" i="38"/>
  <c r="M260" i="38"/>
  <c r="L260" i="38"/>
  <c r="K260" i="38"/>
  <c r="J260" i="38"/>
  <c r="I260" i="38"/>
  <c r="T259" i="38"/>
  <c r="S259" i="38"/>
  <c r="R259" i="38"/>
  <c r="Q259" i="38"/>
  <c r="P259" i="38"/>
  <c r="O259" i="38"/>
  <c r="N259" i="38"/>
  <c r="M259" i="38"/>
  <c r="L259" i="38"/>
  <c r="K259" i="38"/>
  <c r="J259" i="38"/>
  <c r="I259" i="38"/>
  <c r="T258" i="38"/>
  <c r="S258" i="38"/>
  <c r="R258" i="38"/>
  <c r="Q258" i="38"/>
  <c r="P258" i="38"/>
  <c r="O258" i="38"/>
  <c r="N258" i="38"/>
  <c r="M258" i="38"/>
  <c r="L258" i="38"/>
  <c r="K258" i="38"/>
  <c r="J258" i="38"/>
  <c r="I258" i="38"/>
  <c r="T257" i="38"/>
  <c r="S257" i="38"/>
  <c r="R257" i="38"/>
  <c r="Q257" i="38"/>
  <c r="P257" i="38"/>
  <c r="O257" i="38"/>
  <c r="N257" i="38"/>
  <c r="M257" i="38"/>
  <c r="L257" i="38"/>
  <c r="K257" i="38"/>
  <c r="J257" i="38"/>
  <c r="I257" i="38"/>
  <c r="T256" i="38"/>
  <c r="S256" i="38"/>
  <c r="R256" i="38"/>
  <c r="Q256" i="38"/>
  <c r="P256" i="38"/>
  <c r="O256" i="38"/>
  <c r="N256" i="38"/>
  <c r="M256" i="38"/>
  <c r="L256" i="38"/>
  <c r="K256" i="38"/>
  <c r="J256" i="38"/>
  <c r="I256" i="38"/>
  <c r="T255" i="38"/>
  <c r="S255" i="38"/>
  <c r="R255" i="38"/>
  <c r="Q255" i="38"/>
  <c r="P255" i="38"/>
  <c r="O255" i="38"/>
  <c r="N255" i="38"/>
  <c r="M255" i="38"/>
  <c r="L255" i="38"/>
  <c r="K255" i="38"/>
  <c r="J255" i="38"/>
  <c r="I255" i="38"/>
  <c r="T254" i="38"/>
  <c r="S254" i="38"/>
  <c r="R254" i="38"/>
  <c r="Q254" i="38"/>
  <c r="P254" i="38"/>
  <c r="O254" i="38"/>
  <c r="N254" i="38"/>
  <c r="M254" i="38"/>
  <c r="L254" i="38"/>
  <c r="K254" i="38"/>
  <c r="J254" i="38"/>
  <c r="I254" i="38"/>
  <c r="T253" i="38"/>
  <c r="S253" i="38"/>
  <c r="R253" i="38"/>
  <c r="Q253" i="38"/>
  <c r="P253" i="38"/>
  <c r="O253" i="38"/>
  <c r="N253" i="38"/>
  <c r="M253" i="38"/>
  <c r="L253" i="38"/>
  <c r="K253" i="38"/>
  <c r="J253" i="38"/>
  <c r="I253" i="38"/>
  <c r="T252" i="38"/>
  <c r="S252" i="38"/>
  <c r="R252" i="38"/>
  <c r="Q252" i="38"/>
  <c r="P252" i="38"/>
  <c r="O252" i="38"/>
  <c r="N252" i="38"/>
  <c r="M252" i="38"/>
  <c r="L252" i="38"/>
  <c r="K252" i="38"/>
  <c r="J252" i="38"/>
  <c r="I252" i="38"/>
  <c r="T251" i="38"/>
  <c r="S251" i="38"/>
  <c r="R251" i="38"/>
  <c r="Q251" i="38"/>
  <c r="P251" i="38"/>
  <c r="O251" i="38"/>
  <c r="N251" i="38"/>
  <c r="M251" i="38"/>
  <c r="L251" i="38"/>
  <c r="K251" i="38"/>
  <c r="J251" i="38"/>
  <c r="I251" i="38"/>
  <c r="T250" i="38"/>
  <c r="S250" i="38"/>
  <c r="R250" i="38"/>
  <c r="Q250" i="38"/>
  <c r="P250" i="38"/>
  <c r="O250" i="38"/>
  <c r="N250" i="38"/>
  <c r="M250" i="38"/>
  <c r="L250" i="38"/>
  <c r="K250" i="38"/>
  <c r="J250" i="38"/>
  <c r="I250" i="38"/>
  <c r="T249" i="38"/>
  <c r="S249" i="38"/>
  <c r="R249" i="38"/>
  <c r="Q249" i="38"/>
  <c r="P249" i="38"/>
  <c r="O249" i="38"/>
  <c r="N249" i="38"/>
  <c r="M249" i="38"/>
  <c r="L249" i="38"/>
  <c r="K249" i="38"/>
  <c r="J249" i="38"/>
  <c r="I249" i="38"/>
  <c r="T248" i="38"/>
  <c r="S248" i="38"/>
  <c r="R248" i="38"/>
  <c r="Q248" i="38"/>
  <c r="P248" i="38"/>
  <c r="O248" i="38"/>
  <c r="N248" i="38"/>
  <c r="M248" i="38"/>
  <c r="L248" i="38"/>
  <c r="K248" i="38"/>
  <c r="J248" i="38"/>
  <c r="I248" i="38"/>
  <c r="T247" i="38"/>
  <c r="S247" i="38"/>
  <c r="R247" i="38"/>
  <c r="Q247" i="38"/>
  <c r="P247" i="38"/>
  <c r="O247" i="38"/>
  <c r="N247" i="38"/>
  <c r="M247" i="38"/>
  <c r="L247" i="38"/>
  <c r="K247" i="38"/>
  <c r="J247" i="38"/>
  <c r="I247" i="38"/>
  <c r="T246" i="38"/>
  <c r="S246" i="38"/>
  <c r="R246" i="38"/>
  <c r="Q246" i="38"/>
  <c r="P246" i="38"/>
  <c r="O246" i="38"/>
  <c r="N246" i="38"/>
  <c r="M246" i="38"/>
  <c r="L246" i="38"/>
  <c r="K246" i="38"/>
  <c r="J246" i="38"/>
  <c r="I246" i="38"/>
  <c r="T245" i="38"/>
  <c r="S245" i="38"/>
  <c r="R245" i="38"/>
  <c r="Q245" i="38"/>
  <c r="P245" i="38"/>
  <c r="O245" i="38"/>
  <c r="N245" i="38"/>
  <c r="M245" i="38"/>
  <c r="L245" i="38"/>
  <c r="K245" i="38"/>
  <c r="J245" i="38"/>
  <c r="I245" i="38"/>
  <c r="T244" i="38"/>
  <c r="S244" i="38"/>
  <c r="R244" i="38"/>
  <c r="Q244" i="38"/>
  <c r="P244" i="38"/>
  <c r="O244" i="38"/>
  <c r="N244" i="38"/>
  <c r="M244" i="38"/>
  <c r="L244" i="38"/>
  <c r="K244" i="38"/>
  <c r="J244" i="38"/>
  <c r="I244" i="38"/>
  <c r="T243" i="38"/>
  <c r="S243" i="38"/>
  <c r="R243" i="38"/>
  <c r="Q243" i="38"/>
  <c r="P243" i="38"/>
  <c r="O243" i="38"/>
  <c r="N243" i="38"/>
  <c r="M243" i="38"/>
  <c r="L243" i="38"/>
  <c r="K243" i="38"/>
  <c r="J243" i="38"/>
  <c r="I243" i="38"/>
  <c r="T242" i="38"/>
  <c r="S242" i="38"/>
  <c r="R242" i="38"/>
  <c r="Q242" i="38"/>
  <c r="P242" i="38"/>
  <c r="O242" i="38"/>
  <c r="N242" i="38"/>
  <c r="M242" i="38"/>
  <c r="L242" i="38"/>
  <c r="K242" i="38"/>
  <c r="J242" i="38"/>
  <c r="I242" i="38"/>
  <c r="T241" i="38"/>
  <c r="S241" i="38"/>
  <c r="R241" i="38"/>
  <c r="Q241" i="38"/>
  <c r="P241" i="38"/>
  <c r="O241" i="38"/>
  <c r="N241" i="38"/>
  <c r="M241" i="38"/>
  <c r="L241" i="38"/>
  <c r="K241" i="38"/>
  <c r="J241" i="38"/>
  <c r="I241" i="38"/>
  <c r="T240" i="38"/>
  <c r="S240" i="38"/>
  <c r="R240" i="38"/>
  <c r="Q240" i="38"/>
  <c r="P240" i="38"/>
  <c r="O240" i="38"/>
  <c r="N240" i="38"/>
  <c r="M240" i="38"/>
  <c r="L240" i="38"/>
  <c r="K240" i="38"/>
  <c r="J240" i="38"/>
  <c r="I240" i="38"/>
  <c r="T239" i="38"/>
  <c r="S239" i="38"/>
  <c r="R239" i="38"/>
  <c r="Q239" i="38"/>
  <c r="P239" i="38"/>
  <c r="O239" i="38"/>
  <c r="N239" i="38"/>
  <c r="M239" i="38"/>
  <c r="L239" i="38"/>
  <c r="K239" i="38"/>
  <c r="J239" i="38"/>
  <c r="I239" i="38"/>
  <c r="T238" i="38"/>
  <c r="S238" i="38"/>
  <c r="R238" i="38"/>
  <c r="Q238" i="38"/>
  <c r="P238" i="38"/>
  <c r="O238" i="38"/>
  <c r="N238" i="38"/>
  <c r="M238" i="38"/>
  <c r="L238" i="38"/>
  <c r="K238" i="38"/>
  <c r="J238" i="38"/>
  <c r="I238" i="38"/>
  <c r="T237" i="38"/>
  <c r="S237" i="38"/>
  <c r="R237" i="38"/>
  <c r="Q237" i="38"/>
  <c r="P237" i="38"/>
  <c r="O237" i="38"/>
  <c r="N237" i="38"/>
  <c r="M237" i="38"/>
  <c r="L237" i="38"/>
  <c r="K237" i="38"/>
  <c r="J237" i="38"/>
  <c r="I237" i="38"/>
  <c r="T236" i="38"/>
  <c r="S236" i="38"/>
  <c r="R236" i="38"/>
  <c r="Q236" i="38"/>
  <c r="P236" i="38"/>
  <c r="O236" i="38"/>
  <c r="N236" i="38"/>
  <c r="M236" i="38"/>
  <c r="L236" i="38"/>
  <c r="K236" i="38"/>
  <c r="J236" i="38"/>
  <c r="I236" i="38"/>
  <c r="T235" i="38"/>
  <c r="S235" i="38"/>
  <c r="R235" i="38"/>
  <c r="Q235" i="38"/>
  <c r="P235" i="38"/>
  <c r="O235" i="38"/>
  <c r="N235" i="38"/>
  <c r="M235" i="38"/>
  <c r="L235" i="38"/>
  <c r="K235" i="38"/>
  <c r="J235" i="38"/>
  <c r="I235" i="38"/>
  <c r="T234" i="38"/>
  <c r="S234" i="38"/>
  <c r="R234" i="38"/>
  <c r="Q234" i="38"/>
  <c r="P234" i="38"/>
  <c r="O234" i="38"/>
  <c r="N234" i="38"/>
  <c r="M234" i="38"/>
  <c r="L234" i="38"/>
  <c r="K234" i="38"/>
  <c r="J234" i="38"/>
  <c r="I234" i="38"/>
  <c r="T233" i="38"/>
  <c r="S233" i="38"/>
  <c r="R233" i="38"/>
  <c r="Q233" i="38"/>
  <c r="P233" i="38"/>
  <c r="O233" i="38"/>
  <c r="N233" i="38"/>
  <c r="M233" i="38"/>
  <c r="L233" i="38"/>
  <c r="K233" i="38"/>
  <c r="J233" i="38"/>
  <c r="I233" i="38"/>
  <c r="T232" i="38"/>
  <c r="S232" i="38"/>
  <c r="R232" i="38"/>
  <c r="Q232" i="38"/>
  <c r="P232" i="38"/>
  <c r="O232" i="38"/>
  <c r="N232" i="38"/>
  <c r="M232" i="38"/>
  <c r="L232" i="38"/>
  <c r="K232" i="38"/>
  <c r="J232" i="38"/>
  <c r="I232" i="38"/>
  <c r="T231" i="38"/>
  <c r="S231" i="38"/>
  <c r="R231" i="38"/>
  <c r="Q231" i="38"/>
  <c r="P231" i="38"/>
  <c r="O231" i="38"/>
  <c r="N231" i="38"/>
  <c r="M231" i="38"/>
  <c r="L231" i="38"/>
  <c r="K231" i="38"/>
  <c r="J231" i="38"/>
  <c r="I231" i="38"/>
  <c r="T230" i="38"/>
  <c r="S230" i="38"/>
  <c r="R230" i="38"/>
  <c r="Q230" i="38"/>
  <c r="P230" i="38"/>
  <c r="O230" i="38"/>
  <c r="N230" i="38"/>
  <c r="M230" i="38"/>
  <c r="L230" i="38"/>
  <c r="K230" i="38"/>
  <c r="J230" i="38"/>
  <c r="I230" i="38"/>
  <c r="T229" i="38"/>
  <c r="S229" i="38"/>
  <c r="R229" i="38"/>
  <c r="Q229" i="38"/>
  <c r="P229" i="38"/>
  <c r="O229" i="38"/>
  <c r="N229" i="38"/>
  <c r="M229" i="38"/>
  <c r="L229" i="38"/>
  <c r="K229" i="38"/>
  <c r="J229" i="38"/>
  <c r="I229" i="38"/>
  <c r="T228" i="38"/>
  <c r="S228" i="38"/>
  <c r="R228" i="38"/>
  <c r="Q228" i="38"/>
  <c r="P228" i="38"/>
  <c r="O228" i="38"/>
  <c r="N228" i="38"/>
  <c r="M228" i="38"/>
  <c r="L228" i="38"/>
  <c r="K228" i="38"/>
  <c r="J228" i="38"/>
  <c r="I228" i="38"/>
  <c r="T227" i="38"/>
  <c r="S227" i="38"/>
  <c r="R227" i="38"/>
  <c r="Q227" i="38"/>
  <c r="P227" i="38"/>
  <c r="O227" i="38"/>
  <c r="N227" i="38"/>
  <c r="M227" i="38"/>
  <c r="L227" i="38"/>
  <c r="K227" i="38"/>
  <c r="J227" i="38"/>
  <c r="I227" i="38"/>
  <c r="D52" i="38"/>
  <c r="O52" i="38" s="1"/>
  <c r="D51" i="38"/>
  <c r="S51" i="38" s="1"/>
  <c r="D50" i="38"/>
  <c r="R50" i="38" s="1"/>
  <c r="C32" i="38"/>
  <c r="S52" i="38"/>
  <c r="R52" i="38"/>
  <c r="Q52" i="38"/>
  <c r="P52" i="38"/>
  <c r="K52" i="38"/>
  <c r="J52" i="38"/>
  <c r="I52" i="38"/>
  <c r="T51" i="38"/>
  <c r="O51" i="38"/>
  <c r="N51" i="38"/>
  <c r="M51" i="38"/>
  <c r="L51" i="38"/>
  <c r="Q50" i="38"/>
  <c r="P50" i="38"/>
  <c r="O50" i="38"/>
  <c r="I50" i="38"/>
  <c r="H52" i="38"/>
  <c r="H51" i="38"/>
  <c r="T434" i="38"/>
  <c r="T376" i="38"/>
  <c r="J32" i="54" l="1"/>
  <c r="E32" i="54"/>
  <c r="M32" i="54"/>
  <c r="O34" i="54" s="1"/>
  <c r="L32" i="54"/>
  <c r="F32" i="54"/>
  <c r="C32" i="54"/>
  <c r="K32" i="54"/>
  <c r="D32" i="54"/>
  <c r="G32" i="54"/>
  <c r="H34" i="54" s="1"/>
  <c r="H32" i="54"/>
  <c r="I32" i="54"/>
  <c r="L50" i="38"/>
  <c r="I51" i="38"/>
  <c r="Q51" i="38"/>
  <c r="M52" i="38"/>
  <c r="T50" i="38"/>
  <c r="J50" i="38"/>
  <c r="K50" i="38"/>
  <c r="S50" i="38"/>
  <c r="P51" i="38"/>
  <c r="L52" i="38"/>
  <c r="T52" i="38"/>
  <c r="M50" i="38"/>
  <c r="J51" i="38"/>
  <c r="R51" i="38"/>
  <c r="N52" i="38"/>
  <c r="H50" i="38"/>
  <c r="N50" i="38"/>
  <c r="K51" i="38"/>
  <c r="L34" i="54" l="1"/>
  <c r="N34" i="54"/>
  <c r="I34" i="54"/>
  <c r="G34" i="54"/>
  <c r="F34" i="54"/>
  <c r="J34" i="54"/>
  <c r="K34" i="54"/>
  <c r="E34" i="54"/>
  <c r="T248" i="76"/>
  <c r="T119" i="76" s="1"/>
  <c r="S248" i="76"/>
  <c r="S119" i="76" s="1"/>
  <c r="R248" i="76"/>
  <c r="R119" i="76" s="1"/>
  <c r="Q248" i="76"/>
  <c r="Q119" i="76" s="1"/>
  <c r="P248" i="76"/>
  <c r="P119" i="76" s="1"/>
  <c r="O248" i="76"/>
  <c r="O119" i="76" s="1"/>
  <c r="N248" i="76"/>
  <c r="N119" i="76" s="1"/>
  <c r="M248" i="76"/>
  <c r="M119" i="76" s="1"/>
  <c r="L248" i="76"/>
  <c r="L119" i="76" s="1"/>
  <c r="K248" i="76"/>
  <c r="K119" i="76" s="1"/>
  <c r="J248" i="76"/>
  <c r="J119" i="76" s="1"/>
  <c r="I248" i="76"/>
  <c r="I119" i="76" s="1"/>
  <c r="T247" i="76"/>
  <c r="T118" i="76" s="1"/>
  <c r="S247" i="76"/>
  <c r="S118" i="76" s="1"/>
  <c r="R247" i="76"/>
  <c r="R118" i="76" s="1"/>
  <c r="Q247" i="76"/>
  <c r="Q118" i="76" s="1"/>
  <c r="P247" i="76"/>
  <c r="P118" i="76" s="1"/>
  <c r="O247" i="76"/>
  <c r="O118" i="76" s="1"/>
  <c r="N247" i="76"/>
  <c r="N118" i="76" s="1"/>
  <c r="M247" i="76"/>
  <c r="M118" i="76" s="1"/>
  <c r="L247" i="76"/>
  <c r="L118" i="76" s="1"/>
  <c r="K247" i="76"/>
  <c r="K118" i="76" s="1"/>
  <c r="J247" i="76"/>
  <c r="J118" i="76" s="1"/>
  <c r="I247" i="76"/>
  <c r="I118" i="76" s="1"/>
  <c r="H248" i="76"/>
  <c r="H119" i="76" s="1"/>
  <c r="H247" i="76"/>
  <c r="H118" i="76" s="1"/>
  <c r="H257" i="76"/>
  <c r="I257" i="76"/>
  <c r="J257" i="76"/>
  <c r="K257" i="76"/>
  <c r="L257" i="76"/>
  <c r="M257" i="76"/>
  <c r="N257" i="76"/>
  <c r="O257" i="76"/>
  <c r="P257" i="76"/>
  <c r="Q257" i="76"/>
  <c r="R257" i="76"/>
  <c r="S257" i="76"/>
  <c r="T257" i="76"/>
  <c r="H258" i="76"/>
  <c r="I258" i="76"/>
  <c r="J258" i="76"/>
  <c r="K258" i="76"/>
  <c r="L258" i="76"/>
  <c r="M258" i="76"/>
  <c r="N258" i="76"/>
  <c r="O258" i="76"/>
  <c r="P258" i="76"/>
  <c r="Q258" i="76"/>
  <c r="R258" i="76"/>
  <c r="S258" i="76"/>
  <c r="T258" i="76"/>
  <c r="H259" i="76"/>
  <c r="I259" i="76"/>
  <c r="J259" i="76"/>
  <c r="K259" i="76"/>
  <c r="L259" i="76"/>
  <c r="M259" i="76"/>
  <c r="N259" i="76"/>
  <c r="O259" i="76"/>
  <c r="P259" i="76"/>
  <c r="Q259" i="76"/>
  <c r="R259" i="76"/>
  <c r="S259" i="76"/>
  <c r="T259" i="76"/>
  <c r="H260" i="76"/>
  <c r="I260" i="76"/>
  <c r="J260" i="76"/>
  <c r="K260" i="76"/>
  <c r="L260" i="76"/>
  <c r="M260" i="76"/>
  <c r="N260" i="76"/>
  <c r="O260" i="76"/>
  <c r="P260" i="76"/>
  <c r="Q260" i="76"/>
  <c r="R260" i="76"/>
  <c r="S260" i="76"/>
  <c r="T260" i="76"/>
  <c r="T245" i="21"/>
  <c r="T116" i="21" s="1"/>
  <c r="S245" i="21"/>
  <c r="S116" i="21" s="1"/>
  <c r="R245" i="21"/>
  <c r="R116" i="21" s="1"/>
  <c r="Q245" i="21"/>
  <c r="Q116" i="21" s="1"/>
  <c r="P245" i="21"/>
  <c r="P116" i="21" s="1"/>
  <c r="O245" i="21"/>
  <c r="O116" i="21" s="1"/>
  <c r="N245" i="21"/>
  <c r="N116" i="21" s="1"/>
  <c r="M245" i="21"/>
  <c r="M116" i="21" s="1"/>
  <c r="L245" i="21"/>
  <c r="L116" i="21" s="1"/>
  <c r="K245" i="21"/>
  <c r="K116" i="21" s="1"/>
  <c r="J245" i="21"/>
  <c r="J116" i="21" s="1"/>
  <c r="I245" i="21"/>
  <c r="I116" i="21" s="1"/>
  <c r="T244" i="21"/>
  <c r="T115" i="21" s="1"/>
  <c r="S244" i="21"/>
  <c r="S115" i="21" s="1"/>
  <c r="R244" i="21"/>
  <c r="R115" i="21" s="1"/>
  <c r="Q244" i="21"/>
  <c r="Q115" i="21" s="1"/>
  <c r="P244" i="21"/>
  <c r="P115" i="21" s="1"/>
  <c r="O244" i="21"/>
  <c r="O115" i="21" s="1"/>
  <c r="N244" i="21"/>
  <c r="N115" i="21" s="1"/>
  <c r="M244" i="21"/>
  <c r="M115" i="21" s="1"/>
  <c r="L244" i="21"/>
  <c r="L115" i="21" s="1"/>
  <c r="K244" i="21"/>
  <c r="K115" i="21" s="1"/>
  <c r="J244" i="21"/>
  <c r="J115" i="21" s="1"/>
  <c r="I244" i="21"/>
  <c r="I115" i="21" s="1"/>
  <c r="H245" i="21"/>
  <c r="H116" i="21" s="1"/>
  <c r="H244" i="21"/>
  <c r="H115" i="21" s="1"/>
  <c r="H370" i="21"/>
  <c r="H369" i="21" s="1"/>
  <c r="T370" i="21"/>
  <c r="T369" i="21" s="1"/>
  <c r="S370" i="21"/>
  <c r="S369" i="21" s="1"/>
  <c r="R370" i="21"/>
  <c r="R369" i="21" s="1"/>
  <c r="Q370" i="21"/>
  <c r="Q369" i="21" s="1"/>
  <c r="P370" i="21"/>
  <c r="O370" i="21"/>
  <c r="O369" i="21" s="1"/>
  <c r="N370" i="21"/>
  <c r="N369" i="21" s="1"/>
  <c r="M370" i="21"/>
  <c r="M369" i="21" s="1"/>
  <c r="L370" i="21"/>
  <c r="L369" i="21" s="1"/>
  <c r="K370" i="21"/>
  <c r="K369" i="21" s="1"/>
  <c r="J370" i="21"/>
  <c r="J369" i="21" s="1"/>
  <c r="I370" i="21"/>
  <c r="P369" i="21"/>
  <c r="I369" i="21"/>
  <c r="T218" i="75"/>
  <c r="T246" i="76" s="1"/>
  <c r="T117" i="76" s="1"/>
  <c r="S218" i="75"/>
  <c r="S243" i="21" s="1"/>
  <c r="S114" i="21" s="1"/>
  <c r="R218" i="75"/>
  <c r="R246" i="76" s="1"/>
  <c r="R117" i="76" s="1"/>
  <c r="Q218" i="75"/>
  <c r="Q246" i="76" s="1"/>
  <c r="P218" i="75"/>
  <c r="O218" i="75"/>
  <c r="N218" i="75"/>
  <c r="N246" i="76" s="1"/>
  <c r="N117" i="76" s="1"/>
  <c r="M218" i="75"/>
  <c r="M246" i="76" s="1"/>
  <c r="M117" i="76" s="1"/>
  <c r="L218" i="75"/>
  <c r="L246" i="76" s="1"/>
  <c r="L117" i="76" s="1"/>
  <c r="K218" i="75"/>
  <c r="K243" i="21" s="1"/>
  <c r="J218" i="75"/>
  <c r="J246" i="76" s="1"/>
  <c r="J117" i="76" s="1"/>
  <c r="I218" i="75"/>
  <c r="I246" i="76" s="1"/>
  <c r="H218" i="75"/>
  <c r="T212" i="75"/>
  <c r="T245" i="76" s="1"/>
  <c r="S212" i="75"/>
  <c r="S245" i="76" s="1"/>
  <c r="S116" i="76" s="1"/>
  <c r="R212" i="75"/>
  <c r="R245" i="76" s="1"/>
  <c r="Q212" i="75"/>
  <c r="P212" i="75"/>
  <c r="P242" i="21" s="1"/>
  <c r="P113" i="21" s="1"/>
  <c r="O212" i="75"/>
  <c r="O242" i="21" s="1"/>
  <c r="N212" i="75"/>
  <c r="N245" i="76" s="1"/>
  <c r="N116" i="76" s="1"/>
  <c r="M212" i="75"/>
  <c r="L212" i="75"/>
  <c r="L245" i="76" s="1"/>
  <c r="K212" i="75"/>
  <c r="K245" i="76" s="1"/>
  <c r="K116" i="76" s="1"/>
  <c r="J212" i="75"/>
  <c r="J245" i="76" s="1"/>
  <c r="I212" i="75"/>
  <c r="H212" i="75"/>
  <c r="H245" i="76" s="1"/>
  <c r="H116" i="76" s="1"/>
  <c r="R211" i="75"/>
  <c r="R210" i="75" s="1"/>
  <c r="Q211" i="75" l="1"/>
  <c r="Q210" i="75" s="1"/>
  <c r="I211" i="75"/>
  <c r="I210" i="75" s="1"/>
  <c r="L243" i="21"/>
  <c r="L114" i="21" s="1"/>
  <c r="M243" i="21"/>
  <c r="M114" i="21" s="1"/>
  <c r="T243" i="21"/>
  <c r="T114" i="21" s="1"/>
  <c r="P245" i="76"/>
  <c r="P116" i="76" s="1"/>
  <c r="K246" i="76"/>
  <c r="K117" i="76" s="1"/>
  <c r="O211" i="75"/>
  <c r="O210" i="75" s="1"/>
  <c r="I242" i="21"/>
  <c r="I113" i="21" s="1"/>
  <c r="S246" i="76"/>
  <c r="S117" i="76" s="1"/>
  <c r="O245" i="76"/>
  <c r="O116" i="76" s="1"/>
  <c r="J211" i="75"/>
  <c r="J210" i="75" s="1"/>
  <c r="M211" i="75"/>
  <c r="M210" i="75" s="1"/>
  <c r="H211" i="75"/>
  <c r="H210" i="75" s="1"/>
  <c r="K211" i="75"/>
  <c r="K210" i="75" s="1"/>
  <c r="Q242" i="21"/>
  <c r="Q113" i="21" s="1"/>
  <c r="L244" i="76"/>
  <c r="L116" i="76"/>
  <c r="I117" i="76"/>
  <c r="Q117" i="76"/>
  <c r="T244" i="76"/>
  <c r="T116" i="76"/>
  <c r="J244" i="76"/>
  <c r="J116" i="76"/>
  <c r="R116" i="76"/>
  <c r="R244" i="76"/>
  <c r="P211" i="75"/>
  <c r="P210" i="75" s="1"/>
  <c r="J242" i="21"/>
  <c r="J113" i="21" s="1"/>
  <c r="R242" i="21"/>
  <c r="R113" i="21" s="1"/>
  <c r="N243" i="21"/>
  <c r="N114" i="21" s="1"/>
  <c r="I245" i="76"/>
  <c r="I116" i="76" s="1"/>
  <c r="Q245" i="76"/>
  <c r="Q116" i="76" s="1"/>
  <c r="N211" i="75"/>
  <c r="N210" i="75" s="1"/>
  <c r="K242" i="21"/>
  <c r="K113" i="21" s="1"/>
  <c r="S242" i="21"/>
  <c r="S113" i="21" s="1"/>
  <c r="O243" i="21"/>
  <c r="O114" i="21" s="1"/>
  <c r="S211" i="75"/>
  <c r="S210" i="75" s="1"/>
  <c r="H242" i="21"/>
  <c r="H113" i="21" s="1"/>
  <c r="L242" i="21"/>
  <c r="L241" i="21" s="1"/>
  <c r="L240" i="21" s="1"/>
  <c r="T242" i="21"/>
  <c r="T113" i="21" s="1"/>
  <c r="T112" i="21" s="1"/>
  <c r="T111" i="21" s="1"/>
  <c r="P243" i="21"/>
  <c r="O246" i="76"/>
  <c r="O117" i="76" s="1"/>
  <c r="H243" i="21"/>
  <c r="H114" i="21" s="1"/>
  <c r="M242" i="21"/>
  <c r="M241" i="21" s="1"/>
  <c r="M240" i="21" s="1"/>
  <c r="I243" i="21"/>
  <c r="I114" i="21" s="1"/>
  <c r="Q243" i="21"/>
  <c r="Q114" i="21" s="1"/>
  <c r="P246" i="76"/>
  <c r="P117" i="76" s="1"/>
  <c r="L211" i="75"/>
  <c r="L210" i="75" s="1"/>
  <c r="T211" i="75"/>
  <c r="T210" i="75" s="1"/>
  <c r="N242" i="21"/>
  <c r="J243" i="21"/>
  <c r="J114" i="21" s="1"/>
  <c r="R243" i="21"/>
  <c r="R114" i="21" s="1"/>
  <c r="H246" i="76"/>
  <c r="H117" i="76" s="1"/>
  <c r="M245" i="76"/>
  <c r="N244" i="76"/>
  <c r="S244" i="76"/>
  <c r="S112" i="21"/>
  <c r="S111" i="21" s="1"/>
  <c r="S241" i="21"/>
  <c r="S240" i="21" s="1"/>
  <c r="N113" i="21"/>
  <c r="O113" i="21"/>
  <c r="O112" i="21" s="1"/>
  <c r="O111" i="21" s="1"/>
  <c r="K114" i="21"/>
  <c r="I112" i="21" l="1"/>
  <c r="I111" i="21" s="1"/>
  <c r="H112" i="21"/>
  <c r="H111" i="21" s="1"/>
  <c r="R112" i="21"/>
  <c r="R111" i="21" s="1"/>
  <c r="L113" i="21"/>
  <c r="L112" i="21" s="1"/>
  <c r="L111" i="21" s="1"/>
  <c r="J112" i="21"/>
  <c r="J111" i="21" s="1"/>
  <c r="H241" i="21"/>
  <c r="H240" i="21" s="1"/>
  <c r="Q241" i="21"/>
  <c r="Q240" i="21" s="1"/>
  <c r="P244" i="76"/>
  <c r="P243" i="76" s="1"/>
  <c r="P114" i="76" s="1"/>
  <c r="M113" i="21"/>
  <c r="M112" i="21" s="1"/>
  <c r="M111" i="21" s="1"/>
  <c r="J241" i="21"/>
  <c r="J240" i="21" s="1"/>
  <c r="O241" i="21"/>
  <c r="O240" i="21" s="1"/>
  <c r="K244" i="76"/>
  <c r="K243" i="76" s="1"/>
  <c r="K114" i="76" s="1"/>
  <c r="T241" i="21"/>
  <c r="T240" i="21" s="1"/>
  <c r="R241" i="21"/>
  <c r="R240" i="21" s="1"/>
  <c r="Q112" i="21"/>
  <c r="Q111" i="21" s="1"/>
  <c r="I241" i="21"/>
  <c r="I240" i="21" s="1"/>
  <c r="N112" i="21"/>
  <c r="N111" i="21" s="1"/>
  <c r="H244" i="76"/>
  <c r="H115" i="76" s="1"/>
  <c r="N241" i="21"/>
  <c r="N240" i="21" s="1"/>
  <c r="K241" i="21"/>
  <c r="K240" i="21" s="1"/>
  <c r="K112" i="21"/>
  <c r="K111" i="21" s="1"/>
  <c r="R243" i="76"/>
  <c r="R114" i="76" s="1"/>
  <c r="R115" i="76"/>
  <c r="N243" i="76"/>
  <c r="N114" i="76" s="1"/>
  <c r="N115" i="76"/>
  <c r="M244" i="76"/>
  <c r="M116" i="76"/>
  <c r="Q244" i="76"/>
  <c r="S243" i="76"/>
  <c r="S114" i="76" s="1"/>
  <c r="S115" i="76"/>
  <c r="J243" i="76"/>
  <c r="J114" i="76" s="1"/>
  <c r="J115" i="76"/>
  <c r="I244" i="76"/>
  <c r="P114" i="21"/>
  <c r="P112" i="21" s="1"/>
  <c r="P111" i="21" s="1"/>
  <c r="P241" i="21"/>
  <c r="P240" i="21" s="1"/>
  <c r="O244" i="76"/>
  <c r="T243" i="76"/>
  <c r="T114" i="76" s="1"/>
  <c r="T115" i="76"/>
  <c r="L243" i="76"/>
  <c r="L114" i="76" s="1"/>
  <c r="L115" i="76"/>
  <c r="H47" i="23"/>
  <c r="H243" i="76" l="1"/>
  <c r="H114" i="76" s="1"/>
  <c r="P115" i="76"/>
  <c r="K115" i="76"/>
  <c r="O243" i="76"/>
  <c r="O114" i="76" s="1"/>
  <c r="O115" i="76"/>
  <c r="M243" i="76"/>
  <c r="M114" i="76" s="1"/>
  <c r="M115" i="76"/>
  <c r="I243" i="76"/>
  <c r="I114" i="76" s="1"/>
  <c r="I115" i="76"/>
  <c r="Q243" i="76"/>
  <c r="Q114" i="76" s="1"/>
  <c r="Q115" i="76"/>
  <c r="H28" i="23"/>
  <c r="I266" i="21" l="1"/>
  <c r="J266" i="21"/>
  <c r="K266" i="21"/>
  <c r="L266" i="21"/>
  <c r="M266" i="21"/>
  <c r="N266" i="21"/>
  <c r="O266" i="21"/>
  <c r="P266" i="21"/>
  <c r="Q266" i="21"/>
  <c r="R266" i="21"/>
  <c r="S266" i="21"/>
  <c r="T266" i="21"/>
  <c r="H266" i="21"/>
  <c r="I269" i="76"/>
  <c r="J269" i="76"/>
  <c r="K269" i="76"/>
  <c r="L269" i="76"/>
  <c r="M269" i="76"/>
  <c r="N269" i="76"/>
  <c r="O269" i="76"/>
  <c r="P269" i="76"/>
  <c r="Q269" i="76"/>
  <c r="R269" i="76"/>
  <c r="S269" i="76"/>
  <c r="T269" i="76"/>
  <c r="T140" i="76" l="1"/>
  <c r="S140" i="76"/>
  <c r="R140" i="76"/>
  <c r="Q140" i="76"/>
  <c r="P140" i="76"/>
  <c r="O140" i="76"/>
  <c r="N140" i="76"/>
  <c r="M140" i="76"/>
  <c r="L140" i="76"/>
  <c r="K140" i="76"/>
  <c r="J140" i="76"/>
  <c r="I140" i="76"/>
  <c r="H140" i="76"/>
  <c r="Q137" i="21"/>
  <c r="M137" i="21"/>
  <c r="I137" i="21"/>
  <c r="T137" i="21"/>
  <c r="S137" i="21"/>
  <c r="R137" i="21"/>
  <c r="P137" i="21"/>
  <c r="O137" i="21"/>
  <c r="N137" i="21"/>
  <c r="L137" i="21"/>
  <c r="K137" i="21"/>
  <c r="J137" i="21"/>
  <c r="H137" i="21"/>
  <c r="H12" i="75" l="1"/>
  <c r="H10" i="75"/>
  <c r="L105" i="72" l="1"/>
  <c r="M105" i="72"/>
  <c r="N105" i="72"/>
  <c r="O105" i="72"/>
  <c r="P105" i="72"/>
  <c r="Q105" i="72"/>
  <c r="R105" i="72"/>
  <c r="S105" i="72"/>
  <c r="T105" i="72"/>
  <c r="L115" i="72"/>
  <c r="M115" i="72"/>
  <c r="N115" i="72"/>
  <c r="O115" i="72"/>
  <c r="P115" i="72"/>
  <c r="Q115" i="72"/>
  <c r="R115" i="72"/>
  <c r="S115" i="72"/>
  <c r="T115" i="72"/>
  <c r="L125" i="72"/>
  <c r="M125" i="72"/>
  <c r="N125" i="72"/>
  <c r="O125" i="72"/>
  <c r="P125" i="72"/>
  <c r="Q125" i="72"/>
  <c r="R125" i="72"/>
  <c r="S125" i="72"/>
  <c r="T125" i="72"/>
  <c r="L135" i="72"/>
  <c r="M135" i="72"/>
  <c r="N135" i="72"/>
  <c r="O135" i="72"/>
  <c r="P135" i="72"/>
  <c r="Q135" i="72"/>
  <c r="R135" i="72"/>
  <c r="S135" i="72"/>
  <c r="T135" i="72"/>
  <c r="L145" i="72"/>
  <c r="M145" i="72"/>
  <c r="N145" i="72"/>
  <c r="O145" i="72"/>
  <c r="P145" i="72"/>
  <c r="Q145" i="72"/>
  <c r="R145" i="72"/>
  <c r="S145" i="72"/>
  <c r="T145" i="72"/>
  <c r="K145" i="72"/>
  <c r="K135" i="72"/>
  <c r="K125" i="72"/>
  <c r="K115" i="72"/>
  <c r="I332" i="76" l="1"/>
  <c r="J332" i="76"/>
  <c r="K332" i="76"/>
  <c r="L332" i="76"/>
  <c r="M332" i="76"/>
  <c r="N332" i="76"/>
  <c r="O332" i="76"/>
  <c r="P332" i="76"/>
  <c r="Q332" i="76"/>
  <c r="R332" i="76"/>
  <c r="S332" i="76"/>
  <c r="T332" i="76"/>
  <c r="H332" i="76"/>
  <c r="C137" i="49"/>
  <c r="K262" i="49"/>
  <c r="K137" i="49" s="1"/>
  <c r="C262" i="49"/>
  <c r="E340" i="38"/>
  <c r="F193" i="38"/>
  <c r="F192" i="38"/>
  <c r="F191" i="38"/>
  <c r="F190" i="38"/>
  <c r="F189" i="38"/>
  <c r="T343" i="38"/>
  <c r="T192" i="38" s="1"/>
  <c r="S343" i="38"/>
  <c r="S192" i="38" s="1"/>
  <c r="R343" i="38"/>
  <c r="R192" i="38" s="1"/>
  <c r="Q343" i="38"/>
  <c r="Q192" i="38" s="1"/>
  <c r="P343" i="38"/>
  <c r="P192" i="38" s="1"/>
  <c r="O343" i="38"/>
  <c r="O192" i="38" s="1"/>
  <c r="N343" i="38"/>
  <c r="N192" i="38" s="1"/>
  <c r="M343" i="38"/>
  <c r="M192" i="38" s="1"/>
  <c r="L343" i="38"/>
  <c r="L192" i="38" s="1"/>
  <c r="K343" i="38"/>
  <c r="K192" i="38" s="1"/>
  <c r="J343" i="38"/>
  <c r="J192" i="38" s="1"/>
  <c r="I343" i="38"/>
  <c r="I192" i="38" s="1"/>
  <c r="H343" i="38"/>
  <c r="H192" i="38" s="1"/>
  <c r="T342" i="38"/>
  <c r="T191" i="38" s="1"/>
  <c r="S342" i="38"/>
  <c r="S191" i="38" s="1"/>
  <c r="R342" i="38"/>
  <c r="R191" i="38" s="1"/>
  <c r="Q342" i="38"/>
  <c r="Q191" i="38" s="1"/>
  <c r="P342" i="38"/>
  <c r="P191" i="38" s="1"/>
  <c r="O342" i="38"/>
  <c r="O191" i="38" s="1"/>
  <c r="N342" i="38"/>
  <c r="N191" i="38" s="1"/>
  <c r="M342" i="38"/>
  <c r="M191" i="38" s="1"/>
  <c r="L342" i="38"/>
  <c r="L191" i="38" s="1"/>
  <c r="K342" i="38"/>
  <c r="K191" i="38" s="1"/>
  <c r="J342" i="38"/>
  <c r="J191" i="38" s="1"/>
  <c r="I342" i="38"/>
  <c r="I191" i="38" s="1"/>
  <c r="H342" i="38"/>
  <c r="H191" i="38" s="1"/>
  <c r="T341" i="38"/>
  <c r="T190" i="38" s="1"/>
  <c r="S341" i="38"/>
  <c r="S190" i="38" s="1"/>
  <c r="R341" i="38"/>
  <c r="R190" i="38" s="1"/>
  <c r="Q341" i="38"/>
  <c r="Q190" i="38" s="1"/>
  <c r="P341" i="38"/>
  <c r="P190" i="38" s="1"/>
  <c r="O341" i="38"/>
  <c r="O190" i="38" s="1"/>
  <c r="N341" i="38"/>
  <c r="N190" i="38" s="1"/>
  <c r="M341" i="38"/>
  <c r="M190" i="38" s="1"/>
  <c r="L341" i="38"/>
  <c r="L190" i="38" s="1"/>
  <c r="K341" i="38"/>
  <c r="K190" i="38" s="1"/>
  <c r="J341" i="38"/>
  <c r="J190" i="38" s="1"/>
  <c r="I341" i="38"/>
  <c r="I190" i="38" s="1"/>
  <c r="H341" i="38"/>
  <c r="H190" i="38" s="1"/>
  <c r="S340" i="38"/>
  <c r="S189" i="38" s="1"/>
  <c r="R340" i="38"/>
  <c r="R189" i="38" s="1"/>
  <c r="K340" i="38"/>
  <c r="K189" i="38" s="1"/>
  <c r="J340" i="38"/>
  <c r="J189" i="38" s="1"/>
  <c r="E343" i="38"/>
  <c r="E342" i="38"/>
  <c r="E341" i="38"/>
  <c r="C491" i="38"/>
  <c r="C340" i="38" s="1"/>
  <c r="C189" i="38" s="1"/>
  <c r="I491" i="38"/>
  <c r="J491" i="38"/>
  <c r="K491" i="38"/>
  <c r="L491" i="38"/>
  <c r="M491" i="38"/>
  <c r="N491" i="38"/>
  <c r="O491" i="38"/>
  <c r="P491" i="38"/>
  <c r="Q491" i="38"/>
  <c r="R491" i="38"/>
  <c r="S491" i="38"/>
  <c r="T491" i="38"/>
  <c r="D494" i="38"/>
  <c r="D343" i="38" s="1"/>
  <c r="D192" i="38" s="1"/>
  <c r="D493" i="38"/>
  <c r="D342" i="38" s="1"/>
  <c r="D191" i="38" s="1"/>
  <c r="D492" i="38"/>
  <c r="D341" i="38" s="1"/>
  <c r="D190" i="38" s="1"/>
  <c r="C493" i="38"/>
  <c r="C342" i="38" s="1"/>
  <c r="C191" i="38" s="1"/>
  <c r="C494" i="38"/>
  <c r="C343" i="38" s="1"/>
  <c r="C192" i="38" s="1"/>
  <c r="C492" i="38"/>
  <c r="C341" i="38" s="1"/>
  <c r="C190" i="38" s="1"/>
  <c r="H262" i="21"/>
  <c r="R63" i="34"/>
  <c r="P63" i="34"/>
  <c r="N63" i="34"/>
  <c r="L63" i="34"/>
  <c r="J63" i="34"/>
  <c r="H63" i="34"/>
  <c r="I141" i="56"/>
  <c r="J141" i="56"/>
  <c r="K141" i="56"/>
  <c r="L141" i="56"/>
  <c r="L340" i="38" s="1"/>
  <c r="L189" i="38" s="1"/>
  <c r="M141" i="56"/>
  <c r="N141" i="56"/>
  <c r="N340" i="38" s="1"/>
  <c r="N189" i="38" s="1"/>
  <c r="O141" i="56"/>
  <c r="O340" i="38" s="1"/>
  <c r="O189" i="38" s="1"/>
  <c r="P141" i="56"/>
  <c r="P340" i="38" s="1"/>
  <c r="P189" i="38" s="1"/>
  <c r="Q141" i="56"/>
  <c r="R141" i="56"/>
  <c r="R262" i="21" s="1"/>
  <c r="S141" i="56"/>
  <c r="T141" i="56"/>
  <c r="T340" i="38" s="1"/>
  <c r="T189" i="38" s="1"/>
  <c r="H42" i="8" l="1"/>
  <c r="H262" i="49"/>
  <c r="H265" i="76"/>
  <c r="M42" i="8"/>
  <c r="M262" i="49"/>
  <c r="M137" i="49" s="1"/>
  <c r="M262" i="21"/>
  <c r="M340" i="38"/>
  <c r="M189" i="38" s="1"/>
  <c r="M265" i="76"/>
  <c r="T42" i="8"/>
  <c r="T262" i="49"/>
  <c r="T137" i="49" s="1"/>
  <c r="T265" i="76"/>
  <c r="T262" i="21"/>
  <c r="L42" i="8"/>
  <c r="L262" i="49"/>
  <c r="L137" i="49" s="1"/>
  <c r="L265" i="76"/>
  <c r="L262" i="21"/>
  <c r="R42" i="8"/>
  <c r="R265" i="76"/>
  <c r="R262" i="49"/>
  <c r="R137" i="49" s="1"/>
  <c r="J42" i="8"/>
  <c r="J265" i="76"/>
  <c r="J262" i="49"/>
  <c r="J137" i="49" s="1"/>
  <c r="J262" i="21"/>
  <c r="N42" i="8"/>
  <c r="N262" i="49"/>
  <c r="N137" i="49" s="1"/>
  <c r="N262" i="21"/>
  <c r="N265" i="76"/>
  <c r="K42" i="8"/>
  <c r="K262" i="21"/>
  <c r="K265" i="76"/>
  <c r="Q42" i="8"/>
  <c r="Q265" i="76"/>
  <c r="Q262" i="49"/>
  <c r="Q137" i="49" s="1"/>
  <c r="Q262" i="21"/>
  <c r="I42" i="8"/>
  <c r="I265" i="76"/>
  <c r="I262" i="49"/>
  <c r="I137" i="49" s="1"/>
  <c r="I262" i="21"/>
  <c r="H340" i="38"/>
  <c r="S42" i="8"/>
  <c r="S262" i="21"/>
  <c r="S265" i="76"/>
  <c r="P42" i="8"/>
  <c r="P262" i="49"/>
  <c r="P137" i="49" s="1"/>
  <c r="P265" i="76"/>
  <c r="P262" i="21"/>
  <c r="I340" i="38"/>
  <c r="I189" i="38" s="1"/>
  <c r="Q340" i="38"/>
  <c r="Q189" i="38" s="1"/>
  <c r="O42" i="8"/>
  <c r="O262" i="49"/>
  <c r="O137" i="49" s="1"/>
  <c r="O262" i="21"/>
  <c r="O265" i="76"/>
  <c r="S262" i="49"/>
  <c r="S137" i="49" s="1"/>
  <c r="C75" i="71"/>
  <c r="C68" i="71"/>
  <c r="C61" i="71"/>
  <c r="C54" i="71"/>
  <c r="C47" i="71"/>
  <c r="H189" i="38" l="1"/>
  <c r="H225" i="38"/>
  <c r="H137" i="49"/>
  <c r="H147" i="49"/>
  <c r="H316" i="76"/>
  <c r="I316" i="76"/>
  <c r="J316" i="76"/>
  <c r="K316" i="76"/>
  <c r="L316" i="76"/>
  <c r="M316" i="76"/>
  <c r="N316" i="76"/>
  <c r="O316" i="76"/>
  <c r="P316" i="76"/>
  <c r="Q316" i="76"/>
  <c r="R316" i="76"/>
  <c r="S316" i="76"/>
  <c r="T316" i="76"/>
  <c r="T310" i="76"/>
  <c r="T309" i="76" s="1"/>
  <c r="S310" i="76"/>
  <c r="S309" i="76" s="1"/>
  <c r="R310" i="76"/>
  <c r="R309" i="76" s="1"/>
  <c r="Q310" i="76"/>
  <c r="Q309" i="76" s="1"/>
  <c r="P310" i="76"/>
  <c r="P309" i="76" s="1"/>
  <c r="O310" i="76"/>
  <c r="O309" i="76" s="1"/>
  <c r="N310" i="76"/>
  <c r="N309" i="76" s="1"/>
  <c r="M310" i="76"/>
  <c r="M309" i="76" s="1"/>
  <c r="L310" i="76"/>
  <c r="L309" i="76" s="1"/>
  <c r="K310" i="76"/>
  <c r="K309" i="76" s="1"/>
  <c r="J310" i="76"/>
  <c r="J309" i="76" s="1"/>
  <c r="I310" i="76"/>
  <c r="I309" i="76" s="1"/>
  <c r="H310" i="76"/>
  <c r="H309" i="76" s="1"/>
  <c r="T303" i="76"/>
  <c r="T302" i="76" s="1"/>
  <c r="S303" i="76"/>
  <c r="S302" i="76" s="1"/>
  <c r="R303" i="76"/>
  <c r="R302" i="76" s="1"/>
  <c r="Q303" i="76"/>
  <c r="Q302" i="76" s="1"/>
  <c r="P303" i="76"/>
  <c r="P302" i="76" s="1"/>
  <c r="O303" i="76"/>
  <c r="O302" i="76" s="1"/>
  <c r="N303" i="76"/>
  <c r="N302" i="76" s="1"/>
  <c r="M303" i="76"/>
  <c r="M302" i="76" s="1"/>
  <c r="L303" i="76"/>
  <c r="L302" i="76" s="1"/>
  <c r="K303" i="76"/>
  <c r="K302" i="76" s="1"/>
  <c r="J303" i="76"/>
  <c r="J302" i="76" s="1"/>
  <c r="I303" i="76"/>
  <c r="I302" i="76" s="1"/>
  <c r="H303" i="76"/>
  <c r="H302" i="76" s="1"/>
  <c r="T296" i="76"/>
  <c r="T295" i="76" s="1"/>
  <c r="S296" i="76"/>
  <c r="R296" i="76"/>
  <c r="R295" i="76" s="1"/>
  <c r="Q296" i="76"/>
  <c r="Q295" i="76" s="1"/>
  <c r="P296" i="76"/>
  <c r="P295" i="76" s="1"/>
  <c r="O296" i="76"/>
  <c r="O295" i="76" s="1"/>
  <c r="N296" i="76"/>
  <c r="N295" i="76" s="1"/>
  <c r="M296" i="76"/>
  <c r="M295" i="76" s="1"/>
  <c r="L296" i="76"/>
  <c r="L295" i="76" s="1"/>
  <c r="K296" i="76"/>
  <c r="K295" i="76" s="1"/>
  <c r="J296" i="76"/>
  <c r="J295" i="76" s="1"/>
  <c r="I296" i="76"/>
  <c r="I295" i="76" s="1"/>
  <c r="H296" i="76"/>
  <c r="H295" i="76" s="1"/>
  <c r="S295" i="76"/>
  <c r="T289" i="76"/>
  <c r="T288" i="76" s="1"/>
  <c r="S289" i="76"/>
  <c r="S288" i="76" s="1"/>
  <c r="S283" i="76" s="1"/>
  <c r="R289" i="76"/>
  <c r="R288" i="76" s="1"/>
  <c r="Q289" i="76"/>
  <c r="Q288" i="76" s="1"/>
  <c r="P289" i="76"/>
  <c r="P288" i="76" s="1"/>
  <c r="O289" i="76"/>
  <c r="O288" i="76" s="1"/>
  <c r="N289" i="76"/>
  <c r="N288" i="76" s="1"/>
  <c r="M289" i="76"/>
  <c r="M288" i="76" s="1"/>
  <c r="L289" i="76"/>
  <c r="L288" i="76" s="1"/>
  <c r="K289" i="76"/>
  <c r="K288" i="76" s="1"/>
  <c r="K283" i="76" s="1"/>
  <c r="J289" i="76"/>
  <c r="J288" i="76" s="1"/>
  <c r="J283" i="76" s="1"/>
  <c r="I289" i="76"/>
  <c r="I288" i="76" s="1"/>
  <c r="H289" i="76"/>
  <c r="H288" i="76" s="1"/>
  <c r="T268" i="76"/>
  <c r="T139" i="76" s="1"/>
  <c r="S268" i="76"/>
  <c r="S139" i="76" s="1"/>
  <c r="R268" i="76"/>
  <c r="R139" i="76" s="1"/>
  <c r="Q268" i="76"/>
  <c r="Q139" i="76" s="1"/>
  <c r="P268" i="76"/>
  <c r="P139" i="76" s="1"/>
  <c r="O268" i="76"/>
  <c r="O139" i="76" s="1"/>
  <c r="N268" i="76"/>
  <c r="N139" i="76" s="1"/>
  <c r="M268" i="76"/>
  <c r="M139" i="76" s="1"/>
  <c r="L268" i="76"/>
  <c r="L139" i="76" s="1"/>
  <c r="K268" i="76"/>
  <c r="K139" i="76" s="1"/>
  <c r="J268" i="76"/>
  <c r="J139" i="76" s="1"/>
  <c r="I268" i="76"/>
  <c r="I139" i="76" s="1"/>
  <c r="H139" i="76"/>
  <c r="T252" i="76"/>
  <c r="T123" i="76" s="1"/>
  <c r="S252" i="76"/>
  <c r="S123" i="76" s="1"/>
  <c r="R252" i="76"/>
  <c r="R123" i="76" s="1"/>
  <c r="Q252" i="76"/>
  <c r="Q123" i="76" s="1"/>
  <c r="P252" i="76"/>
  <c r="P123" i="76" s="1"/>
  <c r="O252" i="76"/>
  <c r="O123" i="76" s="1"/>
  <c r="N252" i="76"/>
  <c r="M252" i="76"/>
  <c r="M123" i="76" s="1"/>
  <c r="L252" i="76"/>
  <c r="L123" i="76" s="1"/>
  <c r="K252" i="76"/>
  <c r="K123" i="76" s="1"/>
  <c r="J252" i="76"/>
  <c r="J123" i="76" s="1"/>
  <c r="I252" i="76"/>
  <c r="I123" i="76" s="1"/>
  <c r="H252" i="76"/>
  <c r="H123" i="76" s="1"/>
  <c r="T251" i="76"/>
  <c r="S251" i="76"/>
  <c r="S122" i="76" s="1"/>
  <c r="R251" i="76"/>
  <c r="R122" i="76" s="1"/>
  <c r="Q251" i="76"/>
  <c r="P251" i="76"/>
  <c r="O251" i="76"/>
  <c r="O122" i="76" s="1"/>
  <c r="N251" i="76"/>
  <c r="N122" i="76" s="1"/>
  <c r="M251" i="76"/>
  <c r="M122" i="76" s="1"/>
  <c r="L251" i="76"/>
  <c r="L122" i="76" s="1"/>
  <c r="K251" i="76"/>
  <c r="K122" i="76" s="1"/>
  <c r="J251" i="76"/>
  <c r="J122" i="76" s="1"/>
  <c r="I251" i="76"/>
  <c r="H251" i="76"/>
  <c r="T241" i="76"/>
  <c r="T112" i="76" s="1"/>
  <c r="S241" i="76"/>
  <c r="S112" i="76" s="1"/>
  <c r="R241" i="76"/>
  <c r="R112" i="76" s="1"/>
  <c r="Q241" i="76"/>
  <c r="Q112" i="76" s="1"/>
  <c r="P241" i="76"/>
  <c r="P112" i="76" s="1"/>
  <c r="O241" i="76"/>
  <c r="O112" i="76" s="1"/>
  <c r="N241" i="76"/>
  <c r="N112" i="76" s="1"/>
  <c r="M241" i="76"/>
  <c r="M112" i="76" s="1"/>
  <c r="L241" i="76"/>
  <c r="L112" i="76" s="1"/>
  <c r="K241" i="76"/>
  <c r="K112" i="76" s="1"/>
  <c r="J241" i="76"/>
  <c r="J112" i="76" s="1"/>
  <c r="I241" i="76"/>
  <c r="I112" i="76" s="1"/>
  <c r="H241" i="76"/>
  <c r="H112" i="76" s="1"/>
  <c r="T240" i="76"/>
  <c r="T111" i="76" s="1"/>
  <c r="S240" i="76"/>
  <c r="S111" i="76" s="1"/>
  <c r="R240" i="76"/>
  <c r="R111" i="76" s="1"/>
  <c r="Q240" i="76"/>
  <c r="Q111" i="76" s="1"/>
  <c r="P240" i="76"/>
  <c r="P111" i="76" s="1"/>
  <c r="O240" i="76"/>
  <c r="O111" i="76" s="1"/>
  <c r="N240" i="76"/>
  <c r="N111" i="76" s="1"/>
  <c r="M240" i="76"/>
  <c r="M111" i="76" s="1"/>
  <c r="L240" i="76"/>
  <c r="L111" i="76" s="1"/>
  <c r="K240" i="76"/>
  <c r="K111" i="76" s="1"/>
  <c r="J240" i="76"/>
  <c r="J111" i="76" s="1"/>
  <c r="I240" i="76"/>
  <c r="I111" i="76" s="1"/>
  <c r="H240" i="76"/>
  <c r="H111" i="76" s="1"/>
  <c r="T234" i="76"/>
  <c r="T105" i="76" s="1"/>
  <c r="S234" i="76"/>
  <c r="S105" i="76" s="1"/>
  <c r="R234" i="76"/>
  <c r="R105" i="76" s="1"/>
  <c r="Q234" i="76"/>
  <c r="Q105" i="76" s="1"/>
  <c r="P234" i="76"/>
  <c r="P105" i="76" s="1"/>
  <c r="O234" i="76"/>
  <c r="O105" i="76" s="1"/>
  <c r="N234" i="76"/>
  <c r="N105" i="76" s="1"/>
  <c r="M234" i="76"/>
  <c r="M105" i="76" s="1"/>
  <c r="L234" i="76"/>
  <c r="L105" i="76" s="1"/>
  <c r="K234" i="76"/>
  <c r="K105" i="76" s="1"/>
  <c r="J234" i="76"/>
  <c r="J105" i="76" s="1"/>
  <c r="I234" i="76"/>
  <c r="I105" i="76" s="1"/>
  <c r="H234" i="76"/>
  <c r="H105" i="76" s="1"/>
  <c r="T233" i="76"/>
  <c r="T104" i="76" s="1"/>
  <c r="S233" i="76"/>
  <c r="S104" i="76" s="1"/>
  <c r="R233" i="76"/>
  <c r="R104" i="76" s="1"/>
  <c r="Q233" i="76"/>
  <c r="Q104" i="76" s="1"/>
  <c r="P233" i="76"/>
  <c r="P104" i="76" s="1"/>
  <c r="O233" i="76"/>
  <c r="O104" i="76" s="1"/>
  <c r="N233" i="76"/>
  <c r="N104" i="76" s="1"/>
  <c r="M233" i="76"/>
  <c r="M104" i="76" s="1"/>
  <c r="L233" i="76"/>
  <c r="L104" i="76" s="1"/>
  <c r="K233" i="76"/>
  <c r="K104" i="76" s="1"/>
  <c r="J233" i="76"/>
  <c r="J104" i="76" s="1"/>
  <c r="I233" i="76"/>
  <c r="I104" i="76" s="1"/>
  <c r="H233" i="76"/>
  <c r="H104" i="76" s="1"/>
  <c r="T227" i="76"/>
  <c r="T98" i="76" s="1"/>
  <c r="S227" i="76"/>
  <c r="S98" i="76" s="1"/>
  <c r="R227" i="76"/>
  <c r="R98" i="76" s="1"/>
  <c r="Q227" i="76"/>
  <c r="Q98" i="76" s="1"/>
  <c r="P227" i="76"/>
  <c r="P98" i="76" s="1"/>
  <c r="O227" i="76"/>
  <c r="O98" i="76" s="1"/>
  <c r="N227" i="76"/>
  <c r="N98" i="76" s="1"/>
  <c r="M227" i="76"/>
  <c r="M98" i="76" s="1"/>
  <c r="L227" i="76"/>
  <c r="L98" i="76" s="1"/>
  <c r="K227" i="76"/>
  <c r="K98" i="76" s="1"/>
  <c r="J227" i="76"/>
  <c r="J98" i="76" s="1"/>
  <c r="I227" i="76"/>
  <c r="I98" i="76" s="1"/>
  <c r="H227" i="76"/>
  <c r="H98" i="76" s="1"/>
  <c r="T226" i="76"/>
  <c r="T97" i="76" s="1"/>
  <c r="S226" i="76"/>
  <c r="S97" i="76" s="1"/>
  <c r="R226" i="76"/>
  <c r="R97" i="76" s="1"/>
  <c r="Q226" i="76"/>
  <c r="Q97" i="76" s="1"/>
  <c r="P226" i="76"/>
  <c r="P97" i="76" s="1"/>
  <c r="O226" i="76"/>
  <c r="O97" i="76" s="1"/>
  <c r="N226" i="76"/>
  <c r="N97" i="76" s="1"/>
  <c r="M226" i="76"/>
  <c r="M97" i="76" s="1"/>
  <c r="L226" i="76"/>
  <c r="L97" i="76" s="1"/>
  <c r="K226" i="76"/>
  <c r="K97" i="76" s="1"/>
  <c r="J226" i="76"/>
  <c r="J97" i="76" s="1"/>
  <c r="I226" i="76"/>
  <c r="I97" i="76" s="1"/>
  <c r="H226" i="76"/>
  <c r="H97" i="76" s="1"/>
  <c r="T220" i="76"/>
  <c r="T91" i="76" s="1"/>
  <c r="S220" i="76"/>
  <c r="S91" i="76" s="1"/>
  <c r="R220" i="76"/>
  <c r="R91" i="76" s="1"/>
  <c r="Q220" i="76"/>
  <c r="Q91" i="76" s="1"/>
  <c r="P220" i="76"/>
  <c r="P91" i="76" s="1"/>
  <c r="O220" i="76"/>
  <c r="O91" i="76" s="1"/>
  <c r="N220" i="76"/>
  <c r="N91" i="76" s="1"/>
  <c r="M220" i="76"/>
  <c r="M91" i="76" s="1"/>
  <c r="L220" i="76"/>
  <c r="L91" i="76" s="1"/>
  <c r="K220" i="76"/>
  <c r="K91" i="76" s="1"/>
  <c r="J220" i="76"/>
  <c r="J91" i="76" s="1"/>
  <c r="I220" i="76"/>
  <c r="I91" i="76" s="1"/>
  <c r="H220" i="76"/>
  <c r="H91" i="76" s="1"/>
  <c r="T219" i="76"/>
  <c r="T90" i="76" s="1"/>
  <c r="S219" i="76"/>
  <c r="S90" i="76" s="1"/>
  <c r="R219" i="76"/>
  <c r="R90" i="76" s="1"/>
  <c r="Q219" i="76"/>
  <c r="Q90" i="76" s="1"/>
  <c r="P219" i="76"/>
  <c r="P90" i="76" s="1"/>
  <c r="O219" i="76"/>
  <c r="O90" i="76" s="1"/>
  <c r="N219" i="76"/>
  <c r="N90" i="76" s="1"/>
  <c r="M219" i="76"/>
  <c r="M90" i="76" s="1"/>
  <c r="L219" i="76"/>
  <c r="L90" i="76" s="1"/>
  <c r="K219" i="76"/>
  <c r="K90" i="76" s="1"/>
  <c r="J219" i="76"/>
  <c r="J90" i="76" s="1"/>
  <c r="I219" i="76"/>
  <c r="I90" i="76" s="1"/>
  <c r="H219" i="76"/>
  <c r="H90" i="76" s="1"/>
  <c r="T213" i="76"/>
  <c r="T84" i="76" s="1"/>
  <c r="S213" i="76"/>
  <c r="S84" i="76" s="1"/>
  <c r="R213" i="76"/>
  <c r="R84" i="76" s="1"/>
  <c r="Q213" i="76"/>
  <c r="Q84" i="76" s="1"/>
  <c r="P213" i="76"/>
  <c r="P84" i="76" s="1"/>
  <c r="O213" i="76"/>
  <c r="O84" i="76" s="1"/>
  <c r="N213" i="76"/>
  <c r="N84" i="76" s="1"/>
  <c r="M213" i="76"/>
  <c r="M84" i="76" s="1"/>
  <c r="L213" i="76"/>
  <c r="L84" i="76" s="1"/>
  <c r="K213" i="76"/>
  <c r="K84" i="76" s="1"/>
  <c r="J213" i="76"/>
  <c r="J84" i="76" s="1"/>
  <c r="I213" i="76"/>
  <c r="I84" i="76" s="1"/>
  <c r="H213" i="76"/>
  <c r="H84" i="76" s="1"/>
  <c r="T212" i="76"/>
  <c r="T83" i="76" s="1"/>
  <c r="S212" i="76"/>
  <c r="S83" i="76" s="1"/>
  <c r="R212" i="76"/>
  <c r="R83" i="76" s="1"/>
  <c r="Q212" i="76"/>
  <c r="Q83" i="76" s="1"/>
  <c r="P212" i="76"/>
  <c r="P83" i="76" s="1"/>
  <c r="O212" i="76"/>
  <c r="O83" i="76" s="1"/>
  <c r="N212" i="76"/>
  <c r="N83" i="76" s="1"/>
  <c r="M212" i="76"/>
  <c r="M83" i="76" s="1"/>
  <c r="L212" i="76"/>
  <c r="L83" i="76" s="1"/>
  <c r="K212" i="76"/>
  <c r="K83" i="76" s="1"/>
  <c r="J212" i="76"/>
  <c r="J83" i="76" s="1"/>
  <c r="I212" i="76"/>
  <c r="I83" i="76" s="1"/>
  <c r="H212" i="76"/>
  <c r="H83" i="76" s="1"/>
  <c r="T206" i="76"/>
  <c r="T77" i="76" s="1"/>
  <c r="S206" i="76"/>
  <c r="S77" i="76" s="1"/>
  <c r="R206" i="76"/>
  <c r="R77" i="76" s="1"/>
  <c r="Q206" i="76"/>
  <c r="Q77" i="76" s="1"/>
  <c r="P206" i="76"/>
  <c r="P77" i="76" s="1"/>
  <c r="O206" i="76"/>
  <c r="O77" i="76" s="1"/>
  <c r="N206" i="76"/>
  <c r="N77" i="76" s="1"/>
  <c r="M206" i="76"/>
  <c r="M77" i="76" s="1"/>
  <c r="L206" i="76"/>
  <c r="L77" i="76" s="1"/>
  <c r="K206" i="76"/>
  <c r="K77" i="76" s="1"/>
  <c r="J206" i="76"/>
  <c r="J77" i="76" s="1"/>
  <c r="I206" i="76"/>
  <c r="I77" i="76" s="1"/>
  <c r="H206" i="76"/>
  <c r="H77" i="76" s="1"/>
  <c r="T205" i="76"/>
  <c r="T76" i="76" s="1"/>
  <c r="S205" i="76"/>
  <c r="S76" i="76" s="1"/>
  <c r="R205" i="76"/>
  <c r="R76" i="76" s="1"/>
  <c r="Q205" i="76"/>
  <c r="Q76" i="76" s="1"/>
  <c r="P205" i="76"/>
  <c r="P76" i="76" s="1"/>
  <c r="O205" i="76"/>
  <c r="O76" i="76" s="1"/>
  <c r="N205" i="76"/>
  <c r="N76" i="76" s="1"/>
  <c r="M205" i="76"/>
  <c r="M76" i="76" s="1"/>
  <c r="L205" i="76"/>
  <c r="L76" i="76" s="1"/>
  <c r="K205" i="76"/>
  <c r="K76" i="76" s="1"/>
  <c r="J205" i="76"/>
  <c r="J76" i="76" s="1"/>
  <c r="I205" i="76"/>
  <c r="I76" i="76" s="1"/>
  <c r="H205" i="76"/>
  <c r="H76" i="76" s="1"/>
  <c r="T199" i="76"/>
  <c r="T70" i="76" s="1"/>
  <c r="S199" i="76"/>
  <c r="S70" i="76" s="1"/>
  <c r="R199" i="76"/>
  <c r="R70" i="76" s="1"/>
  <c r="Q199" i="76"/>
  <c r="Q70" i="76" s="1"/>
  <c r="P199" i="76"/>
  <c r="P70" i="76" s="1"/>
  <c r="O199" i="76"/>
  <c r="O70" i="76" s="1"/>
  <c r="N199" i="76"/>
  <c r="N70" i="76" s="1"/>
  <c r="M199" i="76"/>
  <c r="M70" i="76" s="1"/>
  <c r="L199" i="76"/>
  <c r="L70" i="76" s="1"/>
  <c r="K199" i="76"/>
  <c r="K70" i="76" s="1"/>
  <c r="J199" i="76"/>
  <c r="J70" i="76" s="1"/>
  <c r="I199" i="76"/>
  <c r="I70" i="76" s="1"/>
  <c r="H199" i="76"/>
  <c r="H70" i="76" s="1"/>
  <c r="T198" i="76"/>
  <c r="T69" i="76" s="1"/>
  <c r="S198" i="76"/>
  <c r="S69" i="76" s="1"/>
  <c r="R198" i="76"/>
  <c r="R69" i="76" s="1"/>
  <c r="Q198" i="76"/>
  <c r="Q69" i="76" s="1"/>
  <c r="P198" i="76"/>
  <c r="P69" i="76" s="1"/>
  <c r="O198" i="76"/>
  <c r="O69" i="76" s="1"/>
  <c r="N198" i="76"/>
  <c r="N69" i="76" s="1"/>
  <c r="M198" i="76"/>
  <c r="M69" i="76" s="1"/>
  <c r="L198" i="76"/>
  <c r="L69" i="76" s="1"/>
  <c r="K198" i="76"/>
  <c r="K69" i="76" s="1"/>
  <c r="J198" i="76"/>
  <c r="J69" i="76" s="1"/>
  <c r="I198" i="76"/>
  <c r="I69" i="76" s="1"/>
  <c r="H198" i="76"/>
  <c r="H69" i="76" s="1"/>
  <c r="T192" i="76"/>
  <c r="T63" i="76" s="1"/>
  <c r="S192" i="76"/>
  <c r="S63" i="76" s="1"/>
  <c r="R192" i="76"/>
  <c r="R63" i="76" s="1"/>
  <c r="Q192" i="76"/>
  <c r="Q63" i="76" s="1"/>
  <c r="P192" i="76"/>
  <c r="P63" i="76" s="1"/>
  <c r="O192" i="76"/>
  <c r="O63" i="76" s="1"/>
  <c r="N192" i="76"/>
  <c r="N63" i="76" s="1"/>
  <c r="M192" i="76"/>
  <c r="M63" i="76" s="1"/>
  <c r="L192" i="76"/>
  <c r="L63" i="76" s="1"/>
  <c r="K192" i="76"/>
  <c r="K63" i="76" s="1"/>
  <c r="J192" i="76"/>
  <c r="J63" i="76" s="1"/>
  <c r="I192" i="76"/>
  <c r="I63" i="76" s="1"/>
  <c r="H192" i="76"/>
  <c r="H63" i="76" s="1"/>
  <c r="T191" i="76"/>
  <c r="T62" i="76" s="1"/>
  <c r="S191" i="76"/>
  <c r="S62" i="76" s="1"/>
  <c r="R191" i="76"/>
  <c r="R62" i="76" s="1"/>
  <c r="Q191" i="76"/>
  <c r="Q62" i="76" s="1"/>
  <c r="P191" i="76"/>
  <c r="P62" i="76" s="1"/>
  <c r="O191" i="76"/>
  <c r="O62" i="76" s="1"/>
  <c r="N191" i="76"/>
  <c r="N62" i="76" s="1"/>
  <c r="M191" i="76"/>
  <c r="M62" i="76" s="1"/>
  <c r="L191" i="76"/>
  <c r="L62" i="76" s="1"/>
  <c r="K191" i="76"/>
  <c r="K62" i="76" s="1"/>
  <c r="J191" i="76"/>
  <c r="J62" i="76" s="1"/>
  <c r="I191" i="76"/>
  <c r="I62" i="76" s="1"/>
  <c r="H191" i="76"/>
  <c r="H62" i="76" s="1"/>
  <c r="T185" i="76"/>
  <c r="T56" i="76" s="1"/>
  <c r="S185" i="76"/>
  <c r="S56" i="76" s="1"/>
  <c r="R185" i="76"/>
  <c r="R56" i="76" s="1"/>
  <c r="Q185" i="76"/>
  <c r="Q56" i="76" s="1"/>
  <c r="P185" i="76"/>
  <c r="P56" i="76" s="1"/>
  <c r="O185" i="76"/>
  <c r="O56" i="76" s="1"/>
  <c r="N185" i="76"/>
  <c r="N56" i="76" s="1"/>
  <c r="M185" i="76"/>
  <c r="M56" i="76" s="1"/>
  <c r="L185" i="76"/>
  <c r="L56" i="76" s="1"/>
  <c r="K185" i="76"/>
  <c r="K56" i="76" s="1"/>
  <c r="J185" i="76"/>
  <c r="J56" i="76" s="1"/>
  <c r="I185" i="76"/>
  <c r="I56" i="76" s="1"/>
  <c r="H185" i="76"/>
  <c r="H56" i="76" s="1"/>
  <c r="T184" i="76"/>
  <c r="T55" i="76" s="1"/>
  <c r="S184" i="76"/>
  <c r="R184" i="76"/>
  <c r="R55" i="76" s="1"/>
  <c r="Q184" i="76"/>
  <c r="Q55" i="76" s="1"/>
  <c r="P184" i="76"/>
  <c r="P55" i="76" s="1"/>
  <c r="O184" i="76"/>
  <c r="O55" i="76" s="1"/>
  <c r="N184" i="76"/>
  <c r="N55" i="76" s="1"/>
  <c r="M184" i="76"/>
  <c r="M55" i="76" s="1"/>
  <c r="L184" i="76"/>
  <c r="L55" i="76" s="1"/>
  <c r="K184" i="76"/>
  <c r="K55" i="76" s="1"/>
  <c r="J184" i="76"/>
  <c r="J55" i="76" s="1"/>
  <c r="I184" i="76"/>
  <c r="I55" i="76" s="1"/>
  <c r="H184" i="76"/>
  <c r="H55" i="76" s="1"/>
  <c r="T178" i="76"/>
  <c r="T49" i="76" s="1"/>
  <c r="S178" i="76"/>
  <c r="R178" i="76"/>
  <c r="R49" i="76" s="1"/>
  <c r="Q178" i="76"/>
  <c r="Q49" i="76" s="1"/>
  <c r="P178" i="76"/>
  <c r="P49" i="76" s="1"/>
  <c r="O178" i="76"/>
  <c r="N178" i="76"/>
  <c r="N49" i="76" s="1"/>
  <c r="M178" i="76"/>
  <c r="M49" i="76" s="1"/>
  <c r="L178" i="76"/>
  <c r="L49" i="76" s="1"/>
  <c r="K178" i="76"/>
  <c r="K49" i="76" s="1"/>
  <c r="J178" i="76"/>
  <c r="J49" i="76" s="1"/>
  <c r="I178" i="76"/>
  <c r="I49" i="76" s="1"/>
  <c r="H178" i="76"/>
  <c r="H49" i="76" s="1"/>
  <c r="T177" i="76"/>
  <c r="T48" i="76" s="1"/>
  <c r="S177" i="76"/>
  <c r="S48" i="76" s="1"/>
  <c r="R177" i="76"/>
  <c r="R48" i="76" s="1"/>
  <c r="Q177" i="76"/>
  <c r="Q48" i="76" s="1"/>
  <c r="P177" i="76"/>
  <c r="P48" i="76" s="1"/>
  <c r="O177" i="76"/>
  <c r="O48" i="76" s="1"/>
  <c r="N177" i="76"/>
  <c r="N48" i="76" s="1"/>
  <c r="M177" i="76"/>
  <c r="M48" i="76" s="1"/>
  <c r="L177" i="76"/>
  <c r="L48" i="76" s="1"/>
  <c r="K177" i="76"/>
  <c r="K48" i="76" s="1"/>
  <c r="J177" i="76"/>
  <c r="J48" i="76" s="1"/>
  <c r="I177" i="76"/>
  <c r="I48" i="76" s="1"/>
  <c r="H177" i="76"/>
  <c r="H48" i="76" s="1"/>
  <c r="T171" i="76"/>
  <c r="T42" i="76" s="1"/>
  <c r="S171" i="76"/>
  <c r="S42" i="76" s="1"/>
  <c r="R171" i="76"/>
  <c r="R42" i="76" s="1"/>
  <c r="Q171" i="76"/>
  <c r="Q42" i="76" s="1"/>
  <c r="P171" i="76"/>
  <c r="P42" i="76" s="1"/>
  <c r="O171" i="76"/>
  <c r="O42" i="76" s="1"/>
  <c r="N171" i="76"/>
  <c r="N42" i="76" s="1"/>
  <c r="M171" i="76"/>
  <c r="M42" i="76" s="1"/>
  <c r="L171" i="76"/>
  <c r="L42" i="76" s="1"/>
  <c r="K171" i="76"/>
  <c r="K42" i="76" s="1"/>
  <c r="J171" i="76"/>
  <c r="J42" i="76" s="1"/>
  <c r="I171" i="76"/>
  <c r="I42" i="76" s="1"/>
  <c r="H171" i="76"/>
  <c r="H42" i="76" s="1"/>
  <c r="T170" i="76"/>
  <c r="T41" i="76" s="1"/>
  <c r="S170" i="76"/>
  <c r="S41" i="76" s="1"/>
  <c r="R170" i="76"/>
  <c r="R41" i="76" s="1"/>
  <c r="Q170" i="76"/>
  <c r="Q41" i="76" s="1"/>
  <c r="P170" i="76"/>
  <c r="P41" i="76" s="1"/>
  <c r="O170" i="76"/>
  <c r="O41" i="76" s="1"/>
  <c r="N170" i="76"/>
  <c r="N41" i="76" s="1"/>
  <c r="M170" i="76"/>
  <c r="M41" i="76" s="1"/>
  <c r="L170" i="76"/>
  <c r="K170" i="76"/>
  <c r="J170" i="76"/>
  <c r="J41" i="76" s="1"/>
  <c r="I170" i="76"/>
  <c r="I41" i="76" s="1"/>
  <c r="H170" i="76"/>
  <c r="H41" i="76" s="1"/>
  <c r="T164" i="76"/>
  <c r="T35" i="76" s="1"/>
  <c r="S164" i="76"/>
  <c r="S35" i="76" s="1"/>
  <c r="R164" i="76"/>
  <c r="R35" i="76" s="1"/>
  <c r="Q164" i="76"/>
  <c r="Q35" i="76" s="1"/>
  <c r="P164" i="76"/>
  <c r="P35" i="76" s="1"/>
  <c r="O164" i="76"/>
  <c r="O35" i="76" s="1"/>
  <c r="N164" i="76"/>
  <c r="N35" i="76" s="1"/>
  <c r="M164" i="76"/>
  <c r="M35" i="76" s="1"/>
  <c r="L164" i="76"/>
  <c r="L35" i="76" s="1"/>
  <c r="K164" i="76"/>
  <c r="K35" i="76" s="1"/>
  <c r="J164" i="76"/>
  <c r="J35" i="76" s="1"/>
  <c r="I164" i="76"/>
  <c r="I35" i="76" s="1"/>
  <c r="H164" i="76"/>
  <c r="H35" i="76" s="1"/>
  <c r="T163" i="76"/>
  <c r="T34" i="76" s="1"/>
  <c r="S163" i="76"/>
  <c r="S34" i="76" s="1"/>
  <c r="R163" i="76"/>
  <c r="R34" i="76" s="1"/>
  <c r="Q163" i="76"/>
  <c r="Q34" i="76" s="1"/>
  <c r="P163" i="76"/>
  <c r="P34" i="76" s="1"/>
  <c r="O163" i="76"/>
  <c r="O34" i="76" s="1"/>
  <c r="N163" i="76"/>
  <c r="N34" i="76" s="1"/>
  <c r="M163" i="76"/>
  <c r="M34" i="76" s="1"/>
  <c r="L163" i="76"/>
  <c r="L34" i="76" s="1"/>
  <c r="K163" i="76"/>
  <c r="K34" i="76" s="1"/>
  <c r="J163" i="76"/>
  <c r="J34" i="76" s="1"/>
  <c r="I163" i="76"/>
  <c r="I34" i="76" s="1"/>
  <c r="H163" i="76"/>
  <c r="H34" i="76" s="1"/>
  <c r="T150" i="76"/>
  <c r="T21" i="76" s="1"/>
  <c r="S150" i="76"/>
  <c r="S21" i="76" s="1"/>
  <c r="R150" i="76"/>
  <c r="R21" i="76" s="1"/>
  <c r="Q150" i="76"/>
  <c r="Q21" i="76" s="1"/>
  <c r="P150" i="76"/>
  <c r="P21" i="76" s="1"/>
  <c r="O150" i="76"/>
  <c r="O21" i="76" s="1"/>
  <c r="N150" i="76"/>
  <c r="N21" i="76" s="1"/>
  <c r="M150" i="76"/>
  <c r="M21" i="76" s="1"/>
  <c r="L150" i="76"/>
  <c r="L21" i="76" s="1"/>
  <c r="K150" i="76"/>
  <c r="K21" i="76" s="1"/>
  <c r="J150" i="76"/>
  <c r="J21" i="76" s="1"/>
  <c r="I150" i="76"/>
  <c r="I21" i="76" s="1"/>
  <c r="H150" i="76"/>
  <c r="H21" i="76" s="1"/>
  <c r="K41" i="76"/>
  <c r="H12" i="76"/>
  <c r="H10" i="76"/>
  <c r="M283" i="76" l="1"/>
  <c r="O283" i="76"/>
  <c r="H283" i="76"/>
  <c r="P283" i="76"/>
  <c r="N283" i="76"/>
  <c r="I283" i="76"/>
  <c r="Q283" i="76"/>
  <c r="L283" i="76"/>
  <c r="R283" i="76"/>
  <c r="T283" i="76"/>
  <c r="R250" i="76"/>
  <c r="L121" i="76"/>
  <c r="K121" i="76"/>
  <c r="S121" i="76"/>
  <c r="N250" i="76"/>
  <c r="N123" i="76"/>
  <c r="N121" i="76" s="1"/>
  <c r="M250" i="76"/>
  <c r="L250" i="76"/>
  <c r="T250" i="76"/>
  <c r="H250" i="76"/>
  <c r="H122" i="76"/>
  <c r="H121" i="76" s="1"/>
  <c r="P250" i="76"/>
  <c r="P122" i="76"/>
  <c r="P121" i="76" s="1"/>
  <c r="J250" i="76"/>
  <c r="O121" i="76"/>
  <c r="S55" i="76"/>
  <c r="R121" i="76"/>
  <c r="K250" i="76"/>
  <c r="O250" i="76"/>
  <c r="S250" i="76"/>
  <c r="J121" i="76"/>
  <c r="T122" i="76"/>
  <c r="T121" i="76" s="1"/>
  <c r="I250" i="76"/>
  <c r="I122" i="76"/>
  <c r="I121" i="76" s="1"/>
  <c r="Q250" i="76"/>
  <c r="Q122" i="76"/>
  <c r="Q121" i="76" s="1"/>
  <c r="O49" i="76"/>
  <c r="S49" i="76"/>
  <c r="L41" i="76"/>
  <c r="M121" i="76"/>
  <c r="I265" i="21" l="1"/>
  <c r="J265" i="21"/>
  <c r="K265" i="21"/>
  <c r="L265" i="21"/>
  <c r="M265" i="21"/>
  <c r="N265" i="21"/>
  <c r="O265" i="21"/>
  <c r="P265" i="21"/>
  <c r="Q265" i="21"/>
  <c r="R265" i="21"/>
  <c r="S265" i="21"/>
  <c r="T265" i="21"/>
  <c r="H265" i="21"/>
  <c r="I195" i="21"/>
  <c r="I66" i="21" s="1"/>
  <c r="J195" i="21"/>
  <c r="J66" i="21" s="1"/>
  <c r="K195" i="21"/>
  <c r="K66" i="21" s="1"/>
  <c r="L195" i="21"/>
  <c r="M195" i="21"/>
  <c r="M66" i="21" s="1"/>
  <c r="N195" i="21"/>
  <c r="N66" i="21" s="1"/>
  <c r="O195" i="21"/>
  <c r="O66" i="21" s="1"/>
  <c r="P195" i="21"/>
  <c r="P66" i="21" s="1"/>
  <c r="Q195" i="21"/>
  <c r="Q66" i="21" s="1"/>
  <c r="R195" i="21"/>
  <c r="R66" i="21" s="1"/>
  <c r="S195" i="21"/>
  <c r="S66" i="21" s="1"/>
  <c r="T195" i="21"/>
  <c r="I196" i="21"/>
  <c r="I67" i="21" s="1"/>
  <c r="J196" i="21"/>
  <c r="J67" i="21" s="1"/>
  <c r="K196" i="21"/>
  <c r="K67" i="21" s="1"/>
  <c r="L196" i="21"/>
  <c r="L67" i="21" s="1"/>
  <c r="M196" i="21"/>
  <c r="M67" i="21" s="1"/>
  <c r="N196" i="21"/>
  <c r="N67" i="21" s="1"/>
  <c r="O196" i="21"/>
  <c r="O67" i="21" s="1"/>
  <c r="P196" i="21"/>
  <c r="Q196" i="21"/>
  <c r="Q67" i="21" s="1"/>
  <c r="R196" i="21"/>
  <c r="R67" i="21" s="1"/>
  <c r="S196" i="21"/>
  <c r="S67" i="21" s="1"/>
  <c r="T196" i="21"/>
  <c r="T67" i="21" s="1"/>
  <c r="I202" i="21"/>
  <c r="I73" i="21" s="1"/>
  <c r="J202" i="21"/>
  <c r="J73" i="21" s="1"/>
  <c r="K202" i="21"/>
  <c r="K73" i="21" s="1"/>
  <c r="L202" i="21"/>
  <c r="L73" i="21" s="1"/>
  <c r="M202" i="21"/>
  <c r="M73" i="21" s="1"/>
  <c r="N202" i="21"/>
  <c r="N73" i="21" s="1"/>
  <c r="O202" i="21"/>
  <c r="O73" i="21" s="1"/>
  <c r="P202" i="21"/>
  <c r="P73" i="21" s="1"/>
  <c r="Q202" i="21"/>
  <c r="Q73" i="21" s="1"/>
  <c r="R202" i="21"/>
  <c r="R73" i="21" s="1"/>
  <c r="S202" i="21"/>
  <c r="S73" i="21" s="1"/>
  <c r="T202" i="21"/>
  <c r="T73" i="21" s="1"/>
  <c r="I203" i="21"/>
  <c r="I74" i="21" s="1"/>
  <c r="J203" i="21"/>
  <c r="J74" i="21" s="1"/>
  <c r="K203" i="21"/>
  <c r="K74" i="21" s="1"/>
  <c r="L203" i="21"/>
  <c r="L74" i="21" s="1"/>
  <c r="M203" i="21"/>
  <c r="M74" i="21" s="1"/>
  <c r="N203" i="21"/>
  <c r="N74" i="21" s="1"/>
  <c r="O203" i="21"/>
  <c r="O74" i="21" s="1"/>
  <c r="P203" i="21"/>
  <c r="P74" i="21" s="1"/>
  <c r="Q203" i="21"/>
  <c r="Q74" i="21" s="1"/>
  <c r="R203" i="21"/>
  <c r="R74" i="21" s="1"/>
  <c r="S203" i="21"/>
  <c r="S74" i="21" s="1"/>
  <c r="T203" i="21"/>
  <c r="T74" i="21" s="1"/>
  <c r="I209" i="21"/>
  <c r="I80" i="21" s="1"/>
  <c r="J209" i="21"/>
  <c r="J80" i="21" s="1"/>
  <c r="K209" i="21"/>
  <c r="K80" i="21" s="1"/>
  <c r="L209" i="21"/>
  <c r="L80" i="21" s="1"/>
  <c r="M209" i="21"/>
  <c r="M80" i="21" s="1"/>
  <c r="N209" i="21"/>
  <c r="N80" i="21" s="1"/>
  <c r="O209" i="21"/>
  <c r="O80" i="21" s="1"/>
  <c r="P209" i="21"/>
  <c r="Q209" i="21"/>
  <c r="Q80" i="21" s="1"/>
  <c r="R209" i="21"/>
  <c r="R80" i="21" s="1"/>
  <c r="S209" i="21"/>
  <c r="S80" i="21" s="1"/>
  <c r="T209" i="21"/>
  <c r="I210" i="21"/>
  <c r="I81" i="21" s="1"/>
  <c r="J210" i="21"/>
  <c r="J81" i="21" s="1"/>
  <c r="K210" i="21"/>
  <c r="K81" i="21" s="1"/>
  <c r="L210" i="21"/>
  <c r="L81" i="21" s="1"/>
  <c r="M210" i="21"/>
  <c r="M81" i="21" s="1"/>
  <c r="N210" i="21"/>
  <c r="N81" i="21" s="1"/>
  <c r="O210" i="21"/>
  <c r="O81" i="21" s="1"/>
  <c r="P210" i="21"/>
  <c r="P81" i="21" s="1"/>
  <c r="Q210" i="21"/>
  <c r="Q81" i="21" s="1"/>
  <c r="R210" i="21"/>
  <c r="R81" i="21" s="1"/>
  <c r="S210" i="21"/>
  <c r="S81" i="21" s="1"/>
  <c r="T210" i="21"/>
  <c r="T81" i="21" s="1"/>
  <c r="I216" i="21"/>
  <c r="I87" i="21" s="1"/>
  <c r="J216" i="21"/>
  <c r="J87" i="21" s="1"/>
  <c r="K216" i="21"/>
  <c r="K87" i="21" s="1"/>
  <c r="L216" i="21"/>
  <c r="L87" i="21" s="1"/>
  <c r="M216" i="21"/>
  <c r="M87" i="21" s="1"/>
  <c r="N216" i="21"/>
  <c r="N87" i="21" s="1"/>
  <c r="O216" i="21"/>
  <c r="O87" i="21" s="1"/>
  <c r="P216" i="21"/>
  <c r="P87" i="21" s="1"/>
  <c r="Q216" i="21"/>
  <c r="Q87" i="21" s="1"/>
  <c r="R216" i="21"/>
  <c r="R87" i="21" s="1"/>
  <c r="S216" i="21"/>
  <c r="S87" i="21" s="1"/>
  <c r="T216" i="21"/>
  <c r="T87" i="21" s="1"/>
  <c r="I217" i="21"/>
  <c r="I88" i="21" s="1"/>
  <c r="J217" i="21"/>
  <c r="J88" i="21" s="1"/>
  <c r="K217" i="21"/>
  <c r="K88" i="21" s="1"/>
  <c r="L217" i="21"/>
  <c r="L88" i="21" s="1"/>
  <c r="M217" i="21"/>
  <c r="M88" i="21" s="1"/>
  <c r="N217" i="21"/>
  <c r="N88" i="21" s="1"/>
  <c r="O217" i="21"/>
  <c r="O88" i="21" s="1"/>
  <c r="P217" i="21"/>
  <c r="P88" i="21" s="1"/>
  <c r="Q217" i="21"/>
  <c r="Q88" i="21" s="1"/>
  <c r="R217" i="21"/>
  <c r="R88" i="21" s="1"/>
  <c r="S217" i="21"/>
  <c r="S88" i="21" s="1"/>
  <c r="T217" i="21"/>
  <c r="T88" i="21" s="1"/>
  <c r="I223" i="21"/>
  <c r="I94" i="21" s="1"/>
  <c r="J223" i="21"/>
  <c r="J94" i="21" s="1"/>
  <c r="K223" i="21"/>
  <c r="K94" i="21" s="1"/>
  <c r="L223" i="21"/>
  <c r="L94" i="21" s="1"/>
  <c r="M223" i="21"/>
  <c r="M94" i="21" s="1"/>
  <c r="N223" i="21"/>
  <c r="N94" i="21" s="1"/>
  <c r="O223" i="21"/>
  <c r="O94" i="21" s="1"/>
  <c r="P223" i="21"/>
  <c r="P94" i="21" s="1"/>
  <c r="Q223" i="21"/>
  <c r="Q94" i="21" s="1"/>
  <c r="R223" i="21"/>
  <c r="R94" i="21" s="1"/>
  <c r="S223" i="21"/>
  <c r="S94" i="21" s="1"/>
  <c r="T223" i="21"/>
  <c r="T94" i="21" s="1"/>
  <c r="I224" i="21"/>
  <c r="I95" i="21" s="1"/>
  <c r="J224" i="21"/>
  <c r="J95" i="21" s="1"/>
  <c r="K224" i="21"/>
  <c r="K95" i="21" s="1"/>
  <c r="L224" i="21"/>
  <c r="L95" i="21" s="1"/>
  <c r="M224" i="21"/>
  <c r="M95" i="21" s="1"/>
  <c r="N224" i="21"/>
  <c r="N95" i="21" s="1"/>
  <c r="O224" i="21"/>
  <c r="O95" i="21" s="1"/>
  <c r="P224" i="21"/>
  <c r="P95" i="21" s="1"/>
  <c r="Q224" i="21"/>
  <c r="Q95" i="21" s="1"/>
  <c r="R224" i="21"/>
  <c r="R95" i="21" s="1"/>
  <c r="S224" i="21"/>
  <c r="S95" i="21" s="1"/>
  <c r="T224" i="21"/>
  <c r="T95" i="21" s="1"/>
  <c r="I230" i="21"/>
  <c r="I101" i="21" s="1"/>
  <c r="J230" i="21"/>
  <c r="J101" i="21" s="1"/>
  <c r="K230" i="21"/>
  <c r="K101" i="21" s="1"/>
  <c r="L230" i="21"/>
  <c r="L101" i="21" s="1"/>
  <c r="M230" i="21"/>
  <c r="M101" i="21" s="1"/>
  <c r="N230" i="21"/>
  <c r="N101" i="21" s="1"/>
  <c r="O230" i="21"/>
  <c r="O101" i="21" s="1"/>
  <c r="P230" i="21"/>
  <c r="P101" i="21" s="1"/>
  <c r="Q230" i="21"/>
  <c r="Q101" i="21" s="1"/>
  <c r="R230" i="21"/>
  <c r="R101" i="21" s="1"/>
  <c r="S230" i="21"/>
  <c r="S101" i="21" s="1"/>
  <c r="T230" i="21"/>
  <c r="T101" i="21" s="1"/>
  <c r="I231" i="21"/>
  <c r="I102" i="21" s="1"/>
  <c r="J231" i="21"/>
  <c r="J102" i="21" s="1"/>
  <c r="K231" i="21"/>
  <c r="K102" i="21" s="1"/>
  <c r="L231" i="21"/>
  <c r="L102" i="21" s="1"/>
  <c r="M231" i="21"/>
  <c r="M102" i="21" s="1"/>
  <c r="N231" i="21"/>
  <c r="N102" i="21" s="1"/>
  <c r="O231" i="21"/>
  <c r="O102" i="21" s="1"/>
  <c r="P231" i="21"/>
  <c r="P102" i="21" s="1"/>
  <c r="Q231" i="21"/>
  <c r="Q102" i="21" s="1"/>
  <c r="R231" i="21"/>
  <c r="R102" i="21" s="1"/>
  <c r="S231" i="21"/>
  <c r="S102" i="21" s="1"/>
  <c r="T231" i="21"/>
  <c r="T102" i="21" s="1"/>
  <c r="I237" i="21"/>
  <c r="I108" i="21" s="1"/>
  <c r="J237" i="21"/>
  <c r="J108" i="21" s="1"/>
  <c r="K237" i="21"/>
  <c r="K108" i="21" s="1"/>
  <c r="L237" i="21"/>
  <c r="L108" i="21" s="1"/>
  <c r="M237" i="21"/>
  <c r="M108" i="21" s="1"/>
  <c r="N237" i="21"/>
  <c r="N108" i="21" s="1"/>
  <c r="O237" i="21"/>
  <c r="O108" i="21" s="1"/>
  <c r="P237" i="21"/>
  <c r="P108" i="21" s="1"/>
  <c r="Q237" i="21"/>
  <c r="Q108" i="21" s="1"/>
  <c r="R237" i="21"/>
  <c r="R108" i="21" s="1"/>
  <c r="S237" i="21"/>
  <c r="S108" i="21" s="1"/>
  <c r="T237" i="21"/>
  <c r="T108" i="21" s="1"/>
  <c r="I238" i="21"/>
  <c r="I109" i="21" s="1"/>
  <c r="J238" i="21"/>
  <c r="J109" i="21" s="1"/>
  <c r="K238" i="21"/>
  <c r="K109" i="21" s="1"/>
  <c r="L238" i="21"/>
  <c r="L109" i="21" s="1"/>
  <c r="M238" i="21"/>
  <c r="M109" i="21" s="1"/>
  <c r="N238" i="21"/>
  <c r="N109" i="21" s="1"/>
  <c r="O238" i="21"/>
  <c r="O109" i="21" s="1"/>
  <c r="P238" i="21"/>
  <c r="P109" i="21" s="1"/>
  <c r="Q238" i="21"/>
  <c r="Q109" i="21" s="1"/>
  <c r="R238" i="21"/>
  <c r="R109" i="21" s="1"/>
  <c r="S238" i="21"/>
  <c r="S109" i="21" s="1"/>
  <c r="T238" i="21"/>
  <c r="T109" i="21" s="1"/>
  <c r="I248" i="21"/>
  <c r="J248" i="21"/>
  <c r="J119" i="21" s="1"/>
  <c r="K248" i="21"/>
  <c r="L248" i="21"/>
  <c r="L119" i="21" s="1"/>
  <c r="M248" i="21"/>
  <c r="N248" i="21"/>
  <c r="N119" i="21" s="1"/>
  <c r="O248" i="21"/>
  <c r="P248" i="21"/>
  <c r="P119" i="21" s="1"/>
  <c r="Q248" i="21"/>
  <c r="R248" i="21"/>
  <c r="R119" i="21" s="1"/>
  <c r="S248" i="21"/>
  <c r="T248" i="21"/>
  <c r="I249" i="21"/>
  <c r="I120" i="21" s="1"/>
  <c r="J249" i="21"/>
  <c r="J120" i="21" s="1"/>
  <c r="K249" i="21"/>
  <c r="K120" i="21" s="1"/>
  <c r="L249" i="21"/>
  <c r="L120" i="21" s="1"/>
  <c r="M249" i="21"/>
  <c r="M120" i="21" s="1"/>
  <c r="N249" i="21"/>
  <c r="N120" i="21" s="1"/>
  <c r="O249" i="21"/>
  <c r="O120" i="21" s="1"/>
  <c r="P249" i="21"/>
  <c r="P120" i="21" s="1"/>
  <c r="Q249" i="21"/>
  <c r="Q120" i="21" s="1"/>
  <c r="R249" i="21"/>
  <c r="R120" i="21" s="1"/>
  <c r="S249" i="21"/>
  <c r="S120" i="21" s="1"/>
  <c r="T249" i="21"/>
  <c r="T120" i="21" s="1"/>
  <c r="H249" i="21"/>
  <c r="H120" i="21" s="1"/>
  <c r="H248" i="21"/>
  <c r="H238" i="21"/>
  <c r="H109" i="21" s="1"/>
  <c r="H237" i="21"/>
  <c r="H108" i="21" s="1"/>
  <c r="H231" i="21"/>
  <c r="H102" i="21" s="1"/>
  <c r="H230" i="21"/>
  <c r="H101" i="21" s="1"/>
  <c r="H224" i="21"/>
  <c r="H95" i="21" s="1"/>
  <c r="H223" i="21"/>
  <c r="H94" i="21" s="1"/>
  <c r="H217" i="21"/>
  <c r="H88" i="21" s="1"/>
  <c r="H216" i="21"/>
  <c r="H87" i="21" s="1"/>
  <c r="H210" i="21"/>
  <c r="H81" i="21" s="1"/>
  <c r="H209" i="21"/>
  <c r="H80" i="21" s="1"/>
  <c r="H203" i="21"/>
  <c r="H74" i="21" s="1"/>
  <c r="H202" i="21"/>
  <c r="H73" i="21" s="1"/>
  <c r="H196" i="21"/>
  <c r="H67" i="21" s="1"/>
  <c r="H195" i="21"/>
  <c r="I188" i="21"/>
  <c r="I59" i="21" s="1"/>
  <c r="J188" i="21"/>
  <c r="J59" i="21" s="1"/>
  <c r="K188" i="21"/>
  <c r="K59" i="21" s="1"/>
  <c r="L188" i="21"/>
  <c r="L59" i="21" s="1"/>
  <c r="M188" i="21"/>
  <c r="M59" i="21" s="1"/>
  <c r="N188" i="21"/>
  <c r="N59" i="21" s="1"/>
  <c r="O188" i="21"/>
  <c r="O59" i="21" s="1"/>
  <c r="P188" i="21"/>
  <c r="P59" i="21" s="1"/>
  <c r="Q188" i="21"/>
  <c r="Q59" i="21" s="1"/>
  <c r="R188" i="21"/>
  <c r="R59" i="21" s="1"/>
  <c r="S188" i="21"/>
  <c r="S59" i="21" s="1"/>
  <c r="T188" i="21"/>
  <c r="T59" i="21" s="1"/>
  <c r="I189" i="21"/>
  <c r="I60" i="21" s="1"/>
  <c r="J189" i="21"/>
  <c r="J60" i="21" s="1"/>
  <c r="K189" i="21"/>
  <c r="K60" i="21" s="1"/>
  <c r="L189" i="21"/>
  <c r="L60" i="21" s="1"/>
  <c r="M189" i="21"/>
  <c r="M60" i="21" s="1"/>
  <c r="N189" i="21"/>
  <c r="N60" i="21" s="1"/>
  <c r="O189" i="21"/>
  <c r="O60" i="21" s="1"/>
  <c r="P189" i="21"/>
  <c r="P60" i="21" s="1"/>
  <c r="Q189" i="21"/>
  <c r="Q60" i="21" s="1"/>
  <c r="R189" i="21"/>
  <c r="R60" i="21" s="1"/>
  <c r="S189" i="21"/>
  <c r="S60" i="21" s="1"/>
  <c r="T189" i="21"/>
  <c r="T60" i="21" s="1"/>
  <c r="I181" i="21"/>
  <c r="I52" i="21" s="1"/>
  <c r="J181" i="21"/>
  <c r="J52" i="21" s="1"/>
  <c r="K181" i="21"/>
  <c r="K52" i="21" s="1"/>
  <c r="L181" i="21"/>
  <c r="L52" i="21" s="1"/>
  <c r="M181" i="21"/>
  <c r="M52" i="21" s="1"/>
  <c r="N181" i="21"/>
  <c r="N52" i="21" s="1"/>
  <c r="O181" i="21"/>
  <c r="O52" i="21" s="1"/>
  <c r="P181" i="21"/>
  <c r="P52" i="21" s="1"/>
  <c r="Q181" i="21"/>
  <c r="Q52" i="21" s="1"/>
  <c r="R181" i="21"/>
  <c r="R52" i="21" s="1"/>
  <c r="S181" i="21"/>
  <c r="S52" i="21" s="1"/>
  <c r="T181" i="21"/>
  <c r="T52" i="21" s="1"/>
  <c r="I182" i="21"/>
  <c r="I53" i="21" s="1"/>
  <c r="J182" i="21"/>
  <c r="J53" i="21" s="1"/>
  <c r="K182" i="21"/>
  <c r="K53" i="21" s="1"/>
  <c r="L182" i="21"/>
  <c r="L53" i="21" s="1"/>
  <c r="M182" i="21"/>
  <c r="M53" i="21" s="1"/>
  <c r="N182" i="21"/>
  <c r="N53" i="21" s="1"/>
  <c r="O182" i="21"/>
  <c r="O53" i="21" s="1"/>
  <c r="P182" i="21"/>
  <c r="P53" i="21" s="1"/>
  <c r="Q182" i="21"/>
  <c r="Q53" i="21" s="1"/>
  <c r="R182" i="21"/>
  <c r="R53" i="21" s="1"/>
  <c r="S182" i="21"/>
  <c r="S53" i="21" s="1"/>
  <c r="T182" i="21"/>
  <c r="T53" i="21" s="1"/>
  <c r="I174" i="21"/>
  <c r="I45" i="21" s="1"/>
  <c r="J174" i="21"/>
  <c r="J45" i="21" s="1"/>
  <c r="K174" i="21"/>
  <c r="K45" i="21" s="1"/>
  <c r="L174" i="21"/>
  <c r="L45" i="21" s="1"/>
  <c r="M174" i="21"/>
  <c r="M45" i="21" s="1"/>
  <c r="N174" i="21"/>
  <c r="N45" i="21" s="1"/>
  <c r="O174" i="21"/>
  <c r="O45" i="21" s="1"/>
  <c r="P174" i="21"/>
  <c r="P45" i="21" s="1"/>
  <c r="Q174" i="21"/>
  <c r="Q45" i="21" s="1"/>
  <c r="R174" i="21"/>
  <c r="R45" i="21" s="1"/>
  <c r="S174" i="21"/>
  <c r="S45" i="21" s="1"/>
  <c r="T174" i="21"/>
  <c r="T45" i="21" s="1"/>
  <c r="I175" i="21"/>
  <c r="I46" i="21" s="1"/>
  <c r="J175" i="21"/>
  <c r="J46" i="21" s="1"/>
  <c r="K175" i="21"/>
  <c r="K46" i="21" s="1"/>
  <c r="L175" i="21"/>
  <c r="L46" i="21" s="1"/>
  <c r="M175" i="21"/>
  <c r="M46" i="21" s="1"/>
  <c r="N175" i="21"/>
  <c r="N46" i="21" s="1"/>
  <c r="O175" i="21"/>
  <c r="O46" i="21" s="1"/>
  <c r="P175" i="21"/>
  <c r="P46" i="21" s="1"/>
  <c r="Q175" i="21"/>
  <c r="Q46" i="21" s="1"/>
  <c r="R175" i="21"/>
  <c r="R46" i="21" s="1"/>
  <c r="S175" i="21"/>
  <c r="S46" i="21" s="1"/>
  <c r="T175" i="21"/>
  <c r="T46" i="21" s="1"/>
  <c r="I167" i="21"/>
  <c r="I38" i="21" s="1"/>
  <c r="J167" i="21"/>
  <c r="J38" i="21" s="1"/>
  <c r="K167" i="21"/>
  <c r="K38" i="21" s="1"/>
  <c r="L167" i="21"/>
  <c r="L38" i="21" s="1"/>
  <c r="M167" i="21"/>
  <c r="M38" i="21" s="1"/>
  <c r="N167" i="21"/>
  <c r="N38" i="21" s="1"/>
  <c r="O167" i="21"/>
  <c r="O38" i="21" s="1"/>
  <c r="P167" i="21"/>
  <c r="P38" i="21" s="1"/>
  <c r="Q167" i="21"/>
  <c r="Q38" i="21" s="1"/>
  <c r="R167" i="21"/>
  <c r="R38" i="21" s="1"/>
  <c r="S167" i="21"/>
  <c r="S38" i="21" s="1"/>
  <c r="T167" i="21"/>
  <c r="T38" i="21" s="1"/>
  <c r="I168" i="21"/>
  <c r="I39" i="21" s="1"/>
  <c r="J168" i="21"/>
  <c r="J39" i="21" s="1"/>
  <c r="K168" i="21"/>
  <c r="K39" i="21" s="1"/>
  <c r="L168" i="21"/>
  <c r="L39" i="21" s="1"/>
  <c r="M168" i="21"/>
  <c r="M39" i="21" s="1"/>
  <c r="N168" i="21"/>
  <c r="N39" i="21" s="1"/>
  <c r="O168" i="21"/>
  <c r="O39" i="21" s="1"/>
  <c r="P168" i="21"/>
  <c r="P39" i="21" s="1"/>
  <c r="Q168" i="21"/>
  <c r="Q39" i="21" s="1"/>
  <c r="R168" i="21"/>
  <c r="R39" i="21" s="1"/>
  <c r="S168" i="21"/>
  <c r="S39" i="21" s="1"/>
  <c r="T168" i="21"/>
  <c r="T39" i="21" s="1"/>
  <c r="H189" i="21"/>
  <c r="H60" i="21" s="1"/>
  <c r="H188" i="21"/>
  <c r="H59" i="21" s="1"/>
  <c r="H182" i="21"/>
  <c r="H53" i="21" s="1"/>
  <c r="H181" i="21"/>
  <c r="H52" i="21" s="1"/>
  <c r="H175" i="21"/>
  <c r="H46" i="21" s="1"/>
  <c r="H174" i="21"/>
  <c r="H45" i="21" s="1"/>
  <c r="H168" i="21"/>
  <c r="H39" i="21" s="1"/>
  <c r="H167" i="21"/>
  <c r="H38" i="21" s="1"/>
  <c r="I160" i="21"/>
  <c r="I31" i="21" s="1"/>
  <c r="J160" i="21"/>
  <c r="J31" i="21" s="1"/>
  <c r="K160" i="21"/>
  <c r="K31" i="21" s="1"/>
  <c r="L160" i="21"/>
  <c r="L31" i="21" s="1"/>
  <c r="M160" i="21"/>
  <c r="M31" i="21" s="1"/>
  <c r="N160" i="21"/>
  <c r="N31" i="21" s="1"/>
  <c r="O160" i="21"/>
  <c r="O31" i="21" s="1"/>
  <c r="P160" i="21"/>
  <c r="P31" i="21" s="1"/>
  <c r="Q160" i="21"/>
  <c r="Q31" i="21" s="1"/>
  <c r="R160" i="21"/>
  <c r="R31" i="21" s="1"/>
  <c r="S160" i="21"/>
  <c r="S31" i="21" s="1"/>
  <c r="T160" i="21"/>
  <c r="T31" i="21" s="1"/>
  <c r="I161" i="21"/>
  <c r="I32" i="21" s="1"/>
  <c r="J161" i="21"/>
  <c r="J32" i="21" s="1"/>
  <c r="K161" i="21"/>
  <c r="K32" i="21" s="1"/>
  <c r="L161" i="21"/>
  <c r="L32" i="21" s="1"/>
  <c r="M161" i="21"/>
  <c r="M32" i="21" s="1"/>
  <c r="N161" i="21"/>
  <c r="N32" i="21" s="1"/>
  <c r="O161" i="21"/>
  <c r="O32" i="21" s="1"/>
  <c r="P161" i="21"/>
  <c r="P32" i="21" s="1"/>
  <c r="Q161" i="21"/>
  <c r="Q32" i="21" s="1"/>
  <c r="R161" i="21"/>
  <c r="R32" i="21" s="1"/>
  <c r="S161" i="21"/>
  <c r="S32" i="21" s="1"/>
  <c r="T161" i="21"/>
  <c r="T32" i="21" s="1"/>
  <c r="H161" i="21"/>
  <c r="H32" i="21" s="1"/>
  <c r="H160" i="21"/>
  <c r="H31" i="21" s="1"/>
  <c r="T119" i="21"/>
  <c r="T80" i="21"/>
  <c r="P80" i="21"/>
  <c r="P67" i="21"/>
  <c r="T66" i="21"/>
  <c r="L66" i="21"/>
  <c r="H66" i="21"/>
  <c r="T363" i="21"/>
  <c r="T362" i="21" s="1"/>
  <c r="S363" i="21"/>
  <c r="S362" i="21" s="1"/>
  <c r="R363" i="21"/>
  <c r="R362" i="21" s="1"/>
  <c r="Q363" i="21"/>
  <c r="Q362" i="21" s="1"/>
  <c r="P363" i="21"/>
  <c r="P362" i="21" s="1"/>
  <c r="O363" i="21"/>
  <c r="O362" i="21" s="1"/>
  <c r="N363" i="21"/>
  <c r="N362" i="21" s="1"/>
  <c r="M363" i="21"/>
  <c r="M362" i="21" s="1"/>
  <c r="L363" i="21"/>
  <c r="L362" i="21" s="1"/>
  <c r="K363" i="21"/>
  <c r="K362" i="21" s="1"/>
  <c r="J363" i="21"/>
  <c r="J362" i="21" s="1"/>
  <c r="I363" i="21"/>
  <c r="I362" i="21" s="1"/>
  <c r="H363" i="21"/>
  <c r="H362" i="21" s="1"/>
  <c r="T356" i="21"/>
  <c r="T355" i="21" s="1"/>
  <c r="S356" i="21"/>
  <c r="S355" i="21" s="1"/>
  <c r="R356" i="21"/>
  <c r="R355" i="21" s="1"/>
  <c r="Q356" i="21"/>
  <c r="Q355" i="21" s="1"/>
  <c r="P356" i="21"/>
  <c r="P355" i="21" s="1"/>
  <c r="O356" i="21"/>
  <c r="O355" i="21" s="1"/>
  <c r="N356" i="21"/>
  <c r="N355" i="21" s="1"/>
  <c r="M356" i="21"/>
  <c r="M355" i="21" s="1"/>
  <c r="L356" i="21"/>
  <c r="L355" i="21" s="1"/>
  <c r="K356" i="21"/>
  <c r="K355" i="21" s="1"/>
  <c r="J356" i="21"/>
  <c r="J355" i="21" s="1"/>
  <c r="I356" i="21"/>
  <c r="I355" i="21" s="1"/>
  <c r="H356" i="21"/>
  <c r="H355" i="21" s="1"/>
  <c r="T349" i="21"/>
  <c r="T348" i="21" s="1"/>
  <c r="S349" i="21"/>
  <c r="S348" i="21" s="1"/>
  <c r="R349" i="21"/>
  <c r="R348" i="21" s="1"/>
  <c r="Q349" i="21"/>
  <c r="Q348" i="21" s="1"/>
  <c r="P349" i="21"/>
  <c r="P348" i="21" s="1"/>
  <c r="O349" i="21"/>
  <c r="O348" i="21" s="1"/>
  <c r="N349" i="21"/>
  <c r="N348" i="21" s="1"/>
  <c r="M349" i="21"/>
  <c r="M348" i="21" s="1"/>
  <c r="L349" i="21"/>
  <c r="L348" i="21" s="1"/>
  <c r="K349" i="21"/>
  <c r="K348" i="21" s="1"/>
  <c r="J349" i="21"/>
  <c r="J348" i="21" s="1"/>
  <c r="I349" i="21"/>
  <c r="I348" i="21" s="1"/>
  <c r="H349" i="21"/>
  <c r="H348" i="21" s="1"/>
  <c r="T342" i="21"/>
  <c r="T341" i="21" s="1"/>
  <c r="S342" i="21"/>
  <c r="S341" i="21" s="1"/>
  <c r="R342" i="21"/>
  <c r="R341" i="21" s="1"/>
  <c r="Q342" i="21"/>
  <c r="Q341" i="21" s="1"/>
  <c r="P342" i="21"/>
  <c r="P341" i="21" s="1"/>
  <c r="O342" i="21"/>
  <c r="O341" i="21" s="1"/>
  <c r="N342" i="21"/>
  <c r="N341" i="21" s="1"/>
  <c r="M342" i="21"/>
  <c r="M341" i="21" s="1"/>
  <c r="L342" i="21"/>
  <c r="L341" i="21" s="1"/>
  <c r="K342" i="21"/>
  <c r="K341" i="21" s="1"/>
  <c r="J342" i="21"/>
  <c r="J341" i="21" s="1"/>
  <c r="I342" i="21"/>
  <c r="I341" i="21" s="1"/>
  <c r="H342" i="21"/>
  <c r="H341" i="21" s="1"/>
  <c r="T335" i="21"/>
  <c r="T334" i="21" s="1"/>
  <c r="S335" i="21"/>
  <c r="S334" i="21" s="1"/>
  <c r="R335" i="21"/>
  <c r="R334" i="21" s="1"/>
  <c r="Q335" i="21"/>
  <c r="Q334" i="21" s="1"/>
  <c r="P335" i="21"/>
  <c r="P334" i="21" s="1"/>
  <c r="O335" i="21"/>
  <c r="O334" i="21" s="1"/>
  <c r="N335" i="21"/>
  <c r="N334" i="21" s="1"/>
  <c r="M335" i="21"/>
  <c r="M334" i="21" s="1"/>
  <c r="L335" i="21"/>
  <c r="L334" i="21" s="1"/>
  <c r="K335" i="21"/>
  <c r="K334" i="21" s="1"/>
  <c r="J335" i="21"/>
  <c r="J334" i="21" s="1"/>
  <c r="I335" i="21"/>
  <c r="I334" i="21" s="1"/>
  <c r="H335" i="21"/>
  <c r="H334" i="21" s="1"/>
  <c r="T328" i="21"/>
  <c r="T327" i="21" s="1"/>
  <c r="S328" i="21"/>
  <c r="S327" i="21" s="1"/>
  <c r="R328" i="21"/>
  <c r="R327" i="21" s="1"/>
  <c r="Q328" i="21"/>
  <c r="Q327" i="21" s="1"/>
  <c r="P328" i="21"/>
  <c r="P327" i="21" s="1"/>
  <c r="O328" i="21"/>
  <c r="O327" i="21" s="1"/>
  <c r="N328" i="21"/>
  <c r="N327" i="21" s="1"/>
  <c r="M328" i="21"/>
  <c r="M327" i="21" s="1"/>
  <c r="L328" i="21"/>
  <c r="L327" i="21" s="1"/>
  <c r="K328" i="21"/>
  <c r="K327" i="21" s="1"/>
  <c r="J328" i="21"/>
  <c r="J327" i="21" s="1"/>
  <c r="I328" i="21"/>
  <c r="I327" i="21" s="1"/>
  <c r="H328" i="21"/>
  <c r="H327" i="21" s="1"/>
  <c r="T321" i="21"/>
  <c r="T320" i="21" s="1"/>
  <c r="S321" i="21"/>
  <c r="S320" i="21" s="1"/>
  <c r="R321" i="21"/>
  <c r="R320" i="21" s="1"/>
  <c r="Q321" i="21"/>
  <c r="Q320" i="21" s="1"/>
  <c r="P321" i="21"/>
  <c r="P320" i="21" s="1"/>
  <c r="O321" i="21"/>
  <c r="O320" i="21" s="1"/>
  <c r="N321" i="21"/>
  <c r="N320" i="21" s="1"/>
  <c r="M321" i="21"/>
  <c r="M320" i="21" s="1"/>
  <c r="L321" i="21"/>
  <c r="L320" i="21" s="1"/>
  <c r="K321" i="21"/>
  <c r="K320" i="21" s="1"/>
  <c r="J321" i="21"/>
  <c r="J320" i="21" s="1"/>
  <c r="I321" i="21"/>
  <c r="I320" i="21" s="1"/>
  <c r="H321" i="21"/>
  <c r="H320" i="21" s="1"/>
  <c r="T314" i="21"/>
  <c r="T313" i="21" s="1"/>
  <c r="S314" i="21"/>
  <c r="S313" i="21" s="1"/>
  <c r="R314" i="21"/>
  <c r="R313" i="21" s="1"/>
  <c r="Q314" i="21"/>
  <c r="Q313" i="21" s="1"/>
  <c r="P314" i="21"/>
  <c r="P313" i="21" s="1"/>
  <c r="O314" i="21"/>
  <c r="O313" i="21" s="1"/>
  <c r="N314" i="21"/>
  <c r="N313" i="21" s="1"/>
  <c r="M314" i="21"/>
  <c r="M313" i="21" s="1"/>
  <c r="L314" i="21"/>
  <c r="L313" i="21" s="1"/>
  <c r="K314" i="21"/>
  <c r="K313" i="21" s="1"/>
  <c r="J314" i="21"/>
  <c r="J313" i="21" s="1"/>
  <c r="I314" i="21"/>
  <c r="I313" i="21" s="1"/>
  <c r="H314" i="21"/>
  <c r="H313" i="21" s="1"/>
  <c r="P118" i="21" l="1"/>
  <c r="T118" i="21"/>
  <c r="H247" i="21"/>
  <c r="L118" i="21"/>
  <c r="H119" i="21"/>
  <c r="H118" i="21" s="1"/>
  <c r="N118" i="21"/>
  <c r="R118" i="21"/>
  <c r="P247" i="21"/>
  <c r="S247" i="21"/>
  <c r="O247" i="21"/>
  <c r="O119" i="21"/>
  <c r="O118" i="21" s="1"/>
  <c r="K247" i="21"/>
  <c r="K119" i="21"/>
  <c r="K118" i="21" s="1"/>
  <c r="S119" i="21"/>
  <c r="S118" i="21" s="1"/>
  <c r="R247" i="21"/>
  <c r="N247" i="21"/>
  <c r="J247" i="21"/>
  <c r="Q247" i="21"/>
  <c r="Q119" i="21"/>
  <c r="Q118" i="21" s="1"/>
  <c r="M247" i="21"/>
  <c r="M119" i="21"/>
  <c r="M118" i="21" s="1"/>
  <c r="I247" i="21"/>
  <c r="I119" i="21"/>
  <c r="I118" i="21" s="1"/>
  <c r="T247" i="21"/>
  <c r="L247" i="21"/>
  <c r="J118" i="21"/>
  <c r="I20" i="9" l="1"/>
  <c r="I156" i="76" s="1"/>
  <c r="I27" i="76" s="1"/>
  <c r="J20" i="9"/>
  <c r="J156" i="76" s="1"/>
  <c r="J27" i="76" s="1"/>
  <c r="K20" i="9"/>
  <c r="K156" i="76" s="1"/>
  <c r="K27" i="76" s="1"/>
  <c r="L20" i="9"/>
  <c r="L156" i="76" s="1"/>
  <c r="L27" i="76" s="1"/>
  <c r="M20" i="9"/>
  <c r="M156" i="76" s="1"/>
  <c r="M27" i="76" s="1"/>
  <c r="N20" i="9"/>
  <c r="N156" i="76" s="1"/>
  <c r="N27" i="76" s="1"/>
  <c r="O20" i="9"/>
  <c r="O156" i="76" s="1"/>
  <c r="O27" i="76" s="1"/>
  <c r="P20" i="9"/>
  <c r="P156" i="76" s="1"/>
  <c r="P27" i="76" s="1"/>
  <c r="Q20" i="9"/>
  <c r="Q156" i="76" s="1"/>
  <c r="Q27" i="76" s="1"/>
  <c r="R20" i="9"/>
  <c r="R156" i="76" s="1"/>
  <c r="R27" i="76" s="1"/>
  <c r="S20" i="9"/>
  <c r="S156" i="76" s="1"/>
  <c r="S27" i="76" s="1"/>
  <c r="T20" i="9"/>
  <c r="T156" i="76" s="1"/>
  <c r="T27" i="76" s="1"/>
  <c r="I21" i="9"/>
  <c r="I157" i="76" s="1"/>
  <c r="J21" i="9"/>
  <c r="J157" i="76" s="1"/>
  <c r="K21" i="9"/>
  <c r="K157" i="76" s="1"/>
  <c r="L21" i="9"/>
  <c r="L157" i="76" s="1"/>
  <c r="M21" i="9"/>
  <c r="M157" i="76" s="1"/>
  <c r="N21" i="9"/>
  <c r="N157" i="76" s="1"/>
  <c r="O21" i="9"/>
  <c r="O157" i="76" s="1"/>
  <c r="P21" i="9"/>
  <c r="P157" i="76" s="1"/>
  <c r="Q21" i="9"/>
  <c r="Q157" i="76" s="1"/>
  <c r="R21" i="9"/>
  <c r="R157" i="76" s="1"/>
  <c r="S21" i="9"/>
  <c r="S157" i="76" s="1"/>
  <c r="T21" i="9"/>
  <c r="T157" i="76" s="1"/>
  <c r="H21" i="9"/>
  <c r="H157" i="76" s="1"/>
  <c r="H20" i="9"/>
  <c r="H156" i="76" s="1"/>
  <c r="H27" i="76" s="1"/>
  <c r="T203" i="75"/>
  <c r="S203" i="75"/>
  <c r="R203" i="75"/>
  <c r="Q203" i="75"/>
  <c r="P203" i="75"/>
  <c r="O203" i="75"/>
  <c r="N203" i="75"/>
  <c r="M203" i="75"/>
  <c r="L203" i="75"/>
  <c r="K203" i="75"/>
  <c r="J203" i="75"/>
  <c r="I203" i="75"/>
  <c r="H203" i="75"/>
  <c r="T197" i="75"/>
  <c r="S197" i="75"/>
  <c r="R197" i="75"/>
  <c r="Q197" i="75"/>
  <c r="P197" i="75"/>
  <c r="O197" i="75"/>
  <c r="N197" i="75"/>
  <c r="M197" i="75"/>
  <c r="L197" i="75"/>
  <c r="K197" i="75"/>
  <c r="J197" i="75"/>
  <c r="I197" i="75"/>
  <c r="H197" i="75"/>
  <c r="R196" i="75"/>
  <c r="R195" i="75" s="1"/>
  <c r="R29" i="8" s="1"/>
  <c r="N196" i="75"/>
  <c r="N195" i="75" s="1"/>
  <c r="N29" i="8" s="1"/>
  <c r="J196" i="75"/>
  <c r="J195" i="75" s="1"/>
  <c r="J29" i="8" s="1"/>
  <c r="T188" i="75"/>
  <c r="S188" i="75"/>
  <c r="R188" i="75"/>
  <c r="Q188" i="75"/>
  <c r="Q232" i="76" s="1"/>
  <c r="Q103" i="76" s="1"/>
  <c r="P188" i="75"/>
  <c r="O188" i="75"/>
  <c r="N188" i="75"/>
  <c r="M188" i="75"/>
  <c r="M232" i="76" s="1"/>
  <c r="M103" i="76" s="1"/>
  <c r="L188" i="75"/>
  <c r="K188" i="75"/>
  <c r="J188" i="75"/>
  <c r="I188" i="75"/>
  <c r="I232" i="76" s="1"/>
  <c r="I103" i="76" s="1"/>
  <c r="H188" i="75"/>
  <c r="H181" i="75" s="1"/>
  <c r="H180" i="75" s="1"/>
  <c r="H28" i="8" s="1"/>
  <c r="T182" i="75"/>
  <c r="S182" i="75"/>
  <c r="S181" i="75" s="1"/>
  <c r="S180" i="75" s="1"/>
  <c r="S28" i="8" s="1"/>
  <c r="R182" i="75"/>
  <c r="R231" i="76" s="1"/>
  <c r="Q182" i="75"/>
  <c r="P182" i="75"/>
  <c r="O182" i="75"/>
  <c r="N182" i="75"/>
  <c r="N231" i="76" s="1"/>
  <c r="M182" i="75"/>
  <c r="L182" i="75"/>
  <c r="K182" i="75"/>
  <c r="K181" i="75" s="1"/>
  <c r="K180" i="75" s="1"/>
  <c r="K28" i="8" s="1"/>
  <c r="J182" i="75"/>
  <c r="J231" i="76" s="1"/>
  <c r="I182" i="75"/>
  <c r="H182" i="75"/>
  <c r="T173" i="75"/>
  <c r="S173" i="75"/>
  <c r="R173" i="75"/>
  <c r="Q173" i="75"/>
  <c r="P173" i="75"/>
  <c r="O173" i="75"/>
  <c r="N173" i="75"/>
  <c r="M173" i="75"/>
  <c r="L173" i="75"/>
  <c r="K173" i="75"/>
  <c r="J173" i="75"/>
  <c r="I173" i="75"/>
  <c r="H173" i="75"/>
  <c r="T167" i="75"/>
  <c r="S167" i="75"/>
  <c r="R167" i="75"/>
  <c r="Q167" i="75"/>
  <c r="P167" i="75"/>
  <c r="O167" i="75"/>
  <c r="N167" i="75"/>
  <c r="M167" i="75"/>
  <c r="L167" i="75"/>
  <c r="K167" i="75"/>
  <c r="J167" i="75"/>
  <c r="I167" i="75"/>
  <c r="H167" i="75"/>
  <c r="T158" i="75"/>
  <c r="S158" i="75"/>
  <c r="R158" i="75"/>
  <c r="Q158" i="75"/>
  <c r="P158" i="75"/>
  <c r="O158" i="75"/>
  <c r="N158" i="75"/>
  <c r="M158" i="75"/>
  <c r="L158" i="75"/>
  <c r="K158" i="75"/>
  <c r="J158" i="75"/>
  <c r="I158" i="75"/>
  <c r="H158" i="75"/>
  <c r="T152" i="75"/>
  <c r="S152" i="75"/>
  <c r="R152" i="75"/>
  <c r="Q152" i="75"/>
  <c r="P152" i="75"/>
  <c r="O152" i="75"/>
  <c r="N152" i="75"/>
  <c r="M152" i="75"/>
  <c r="L152" i="75"/>
  <c r="K152" i="75"/>
  <c r="J152" i="75"/>
  <c r="I152" i="75"/>
  <c r="H152" i="75"/>
  <c r="T143" i="75"/>
  <c r="S143" i="75"/>
  <c r="R143" i="75"/>
  <c r="Q143" i="75"/>
  <c r="Q211" i="76" s="1"/>
  <c r="Q82" i="76" s="1"/>
  <c r="P143" i="75"/>
  <c r="O143" i="75"/>
  <c r="N143" i="75"/>
  <c r="M143" i="75"/>
  <c r="M211" i="76" s="1"/>
  <c r="M82" i="76" s="1"/>
  <c r="L143" i="75"/>
  <c r="K143" i="75"/>
  <c r="J143" i="75"/>
  <c r="I143" i="75"/>
  <c r="I211" i="76" s="1"/>
  <c r="I82" i="76" s="1"/>
  <c r="H143" i="75"/>
  <c r="T137" i="75"/>
  <c r="S137" i="75"/>
  <c r="R137" i="75"/>
  <c r="R210" i="76" s="1"/>
  <c r="Q137" i="75"/>
  <c r="P137" i="75"/>
  <c r="O137" i="75"/>
  <c r="N137" i="75"/>
  <c r="N210" i="76" s="1"/>
  <c r="M137" i="75"/>
  <c r="L137" i="75"/>
  <c r="K137" i="75"/>
  <c r="J137" i="75"/>
  <c r="J210" i="76" s="1"/>
  <c r="I137" i="75"/>
  <c r="H137" i="75"/>
  <c r="T128" i="75"/>
  <c r="S128" i="75"/>
  <c r="R128" i="75"/>
  <c r="Q128" i="75"/>
  <c r="Q204" i="76" s="1"/>
  <c r="Q75" i="76" s="1"/>
  <c r="P128" i="75"/>
  <c r="O128" i="75"/>
  <c r="N128" i="75"/>
  <c r="M128" i="75"/>
  <c r="M204" i="76" s="1"/>
  <c r="M75" i="76" s="1"/>
  <c r="L128" i="75"/>
  <c r="K128" i="75"/>
  <c r="J128" i="75"/>
  <c r="I128" i="75"/>
  <c r="I204" i="76" s="1"/>
  <c r="I75" i="76" s="1"/>
  <c r="H128" i="75"/>
  <c r="T122" i="75"/>
  <c r="S122" i="75"/>
  <c r="R122" i="75"/>
  <c r="R203" i="76" s="1"/>
  <c r="Q122" i="75"/>
  <c r="P122" i="75"/>
  <c r="O122" i="75"/>
  <c r="N122" i="75"/>
  <c r="N203" i="76" s="1"/>
  <c r="M122" i="75"/>
  <c r="L122" i="75"/>
  <c r="K122" i="75"/>
  <c r="J122" i="75"/>
  <c r="J203" i="76" s="1"/>
  <c r="I122" i="75"/>
  <c r="H122" i="75"/>
  <c r="H121" i="75" s="1"/>
  <c r="H120" i="75" s="1"/>
  <c r="H24" i="8" s="1"/>
  <c r="T113" i="75"/>
  <c r="S113" i="75"/>
  <c r="R113" i="75"/>
  <c r="Q113" i="75"/>
  <c r="Q197" i="76" s="1"/>
  <c r="Q68" i="76" s="1"/>
  <c r="P113" i="75"/>
  <c r="O113" i="75"/>
  <c r="O106" i="75" s="1"/>
  <c r="O105" i="75" s="1"/>
  <c r="O23" i="8" s="1"/>
  <c r="N113" i="75"/>
  <c r="M113" i="75"/>
  <c r="M197" i="76" s="1"/>
  <c r="M68" i="76" s="1"/>
  <c r="L113" i="75"/>
  <c r="K113" i="75"/>
  <c r="J113" i="75"/>
  <c r="I113" i="75"/>
  <c r="I197" i="76" s="1"/>
  <c r="I68" i="76" s="1"/>
  <c r="H113" i="75"/>
  <c r="T107" i="75"/>
  <c r="S107" i="75"/>
  <c r="R107" i="75"/>
  <c r="R196" i="76" s="1"/>
  <c r="Q107" i="75"/>
  <c r="P107" i="75"/>
  <c r="O107" i="75"/>
  <c r="N107" i="75"/>
  <c r="N196" i="76" s="1"/>
  <c r="M107" i="75"/>
  <c r="L107" i="75"/>
  <c r="K107" i="75"/>
  <c r="J107" i="75"/>
  <c r="J196" i="76" s="1"/>
  <c r="I107" i="75"/>
  <c r="H107" i="75"/>
  <c r="J92" i="75"/>
  <c r="N92" i="75"/>
  <c r="R92" i="75"/>
  <c r="H92" i="75"/>
  <c r="H189" i="76" s="1"/>
  <c r="I92" i="75"/>
  <c r="K92" i="75"/>
  <c r="L92" i="75"/>
  <c r="M92" i="75"/>
  <c r="M189" i="76" s="1"/>
  <c r="O92" i="75"/>
  <c r="P92" i="75"/>
  <c r="Q92" i="75"/>
  <c r="S92" i="75"/>
  <c r="S189" i="76" s="1"/>
  <c r="T92" i="75"/>
  <c r="H98" i="75"/>
  <c r="L98" i="75"/>
  <c r="P98" i="75"/>
  <c r="T98" i="75"/>
  <c r="I98" i="75"/>
  <c r="J98" i="75"/>
  <c r="K98" i="75"/>
  <c r="M98" i="75"/>
  <c r="N98" i="75"/>
  <c r="O98" i="75"/>
  <c r="Q98" i="75"/>
  <c r="R98" i="75"/>
  <c r="S98" i="75"/>
  <c r="K136" i="75" l="1"/>
  <c r="K135" i="75" s="1"/>
  <c r="K25" i="8" s="1"/>
  <c r="S136" i="75"/>
  <c r="S135" i="75" s="1"/>
  <c r="S25" i="8" s="1"/>
  <c r="P136" i="75"/>
  <c r="P135" i="75" s="1"/>
  <c r="P25" i="8" s="1"/>
  <c r="L166" i="75"/>
  <c r="L165" i="75" s="1"/>
  <c r="L27" i="8" s="1"/>
  <c r="T166" i="75"/>
  <c r="T165" i="75" s="1"/>
  <c r="T27" i="8" s="1"/>
  <c r="H136" i="75"/>
  <c r="H135" i="75" s="1"/>
  <c r="H25" i="8" s="1"/>
  <c r="P121" i="75"/>
  <c r="P120" i="75" s="1"/>
  <c r="P24" i="8" s="1"/>
  <c r="O151" i="75"/>
  <c r="O150" i="75" s="1"/>
  <c r="O26" i="8" s="1"/>
  <c r="H151" i="75"/>
  <c r="H150" i="75" s="1"/>
  <c r="H26" i="8" s="1"/>
  <c r="O136" i="75"/>
  <c r="O135" i="75" s="1"/>
  <c r="O25" i="8" s="1"/>
  <c r="L121" i="75"/>
  <c r="L120" i="75" s="1"/>
  <c r="L24" i="8" s="1"/>
  <c r="T121" i="75"/>
  <c r="T120" i="75" s="1"/>
  <c r="T24" i="8" s="1"/>
  <c r="P166" i="75"/>
  <c r="P165" i="75" s="1"/>
  <c r="P27" i="8" s="1"/>
  <c r="P151" i="75"/>
  <c r="P150" i="75" s="1"/>
  <c r="P26" i="8" s="1"/>
  <c r="T28" i="76"/>
  <c r="P28" i="76"/>
  <c r="L28" i="76"/>
  <c r="S28" i="76"/>
  <c r="O28" i="76"/>
  <c r="K28" i="76"/>
  <c r="R28" i="76"/>
  <c r="N28" i="76"/>
  <c r="J28" i="76"/>
  <c r="H28" i="76"/>
  <c r="Q28" i="76"/>
  <c r="M28" i="76"/>
  <c r="I28" i="76"/>
  <c r="R187" i="21"/>
  <c r="R58" i="21" s="1"/>
  <c r="R190" i="76"/>
  <c r="R61" i="76" s="1"/>
  <c r="T186" i="21"/>
  <c r="T57" i="21" s="1"/>
  <c r="T189" i="76"/>
  <c r="J186" i="21"/>
  <c r="J57" i="21" s="1"/>
  <c r="J189" i="76"/>
  <c r="R67" i="76"/>
  <c r="N74" i="76"/>
  <c r="I207" i="21"/>
  <c r="I78" i="21" s="1"/>
  <c r="I210" i="76"/>
  <c r="Q207" i="21"/>
  <c r="Q78" i="21" s="1"/>
  <c r="Q210" i="76"/>
  <c r="L208" i="21"/>
  <c r="L79" i="21" s="1"/>
  <c r="L211" i="76"/>
  <c r="L82" i="76" s="1"/>
  <c r="L214" i="21"/>
  <c r="L85" i="21" s="1"/>
  <c r="L217" i="76"/>
  <c r="K215" i="21"/>
  <c r="K86" i="21" s="1"/>
  <c r="K218" i="76"/>
  <c r="K89" i="76" s="1"/>
  <c r="S215" i="21"/>
  <c r="S86" i="21" s="1"/>
  <c r="S218" i="76"/>
  <c r="S89" i="76" s="1"/>
  <c r="S221" i="21"/>
  <c r="S92" i="21" s="1"/>
  <c r="S224" i="76"/>
  <c r="N222" i="21"/>
  <c r="N93" i="21" s="1"/>
  <c r="N225" i="76"/>
  <c r="N96" i="76" s="1"/>
  <c r="O228" i="21"/>
  <c r="O99" i="21" s="1"/>
  <c r="O231" i="76"/>
  <c r="J229" i="21"/>
  <c r="J100" i="21" s="1"/>
  <c r="J232" i="76"/>
  <c r="J103" i="76" s="1"/>
  <c r="N229" i="21"/>
  <c r="N100" i="21" s="1"/>
  <c r="N232" i="76"/>
  <c r="N103" i="76" s="1"/>
  <c r="R229" i="21"/>
  <c r="R100" i="21" s="1"/>
  <c r="R232" i="76"/>
  <c r="R103" i="76" s="1"/>
  <c r="P235" i="21"/>
  <c r="P106" i="21" s="1"/>
  <c r="P238" i="76"/>
  <c r="S193" i="21"/>
  <c r="S64" i="21" s="1"/>
  <c r="S196" i="76"/>
  <c r="R194" i="21"/>
  <c r="R65" i="21" s="1"/>
  <c r="R197" i="76"/>
  <c r="R68" i="76" s="1"/>
  <c r="K200" i="21"/>
  <c r="K71" i="21" s="1"/>
  <c r="K203" i="76"/>
  <c r="N81" i="76"/>
  <c r="M214" i="21"/>
  <c r="M85" i="21" s="1"/>
  <c r="M217" i="76"/>
  <c r="H215" i="21"/>
  <c r="H86" i="21" s="1"/>
  <c r="H218" i="76"/>
  <c r="H89" i="76" s="1"/>
  <c r="T215" i="21"/>
  <c r="T86" i="21" s="1"/>
  <c r="T218" i="76"/>
  <c r="T89" i="76" s="1"/>
  <c r="H221" i="21"/>
  <c r="H92" i="21" s="1"/>
  <c r="H224" i="76"/>
  <c r="P228" i="21"/>
  <c r="P231" i="76"/>
  <c r="O229" i="21"/>
  <c r="O100" i="21" s="1"/>
  <c r="O232" i="76"/>
  <c r="O103" i="76" s="1"/>
  <c r="S229" i="21"/>
  <c r="S100" i="21" s="1"/>
  <c r="S232" i="76"/>
  <c r="S103" i="76" s="1"/>
  <c r="Q235" i="21"/>
  <c r="Q106" i="21" s="1"/>
  <c r="Q238" i="76"/>
  <c r="M187" i="21"/>
  <c r="M58" i="21" s="1"/>
  <c r="M190" i="76"/>
  <c r="M61" i="76" s="1"/>
  <c r="O186" i="21"/>
  <c r="O57" i="21" s="1"/>
  <c r="O189" i="76"/>
  <c r="I186" i="21"/>
  <c r="I189" i="76"/>
  <c r="N67" i="76"/>
  <c r="R74" i="76"/>
  <c r="M207" i="21"/>
  <c r="M78" i="21" s="1"/>
  <c r="M210" i="76"/>
  <c r="H208" i="21"/>
  <c r="H79" i="21" s="1"/>
  <c r="H211" i="76"/>
  <c r="H82" i="76" s="1"/>
  <c r="P208" i="21"/>
  <c r="P79" i="21" s="1"/>
  <c r="P211" i="76"/>
  <c r="P82" i="76" s="1"/>
  <c r="T208" i="21"/>
  <c r="T79" i="21" s="1"/>
  <c r="T211" i="76"/>
  <c r="T82" i="76" s="1"/>
  <c r="H214" i="21"/>
  <c r="H85" i="21" s="1"/>
  <c r="H217" i="76"/>
  <c r="T214" i="21"/>
  <c r="T85" i="21" s="1"/>
  <c r="T217" i="76"/>
  <c r="K228" i="21"/>
  <c r="K99" i="21" s="1"/>
  <c r="K231" i="76"/>
  <c r="S228" i="21"/>
  <c r="S99" i="21" s="1"/>
  <c r="S231" i="76"/>
  <c r="L235" i="21"/>
  <c r="L106" i="21" s="1"/>
  <c r="L238" i="76"/>
  <c r="K236" i="21"/>
  <c r="K107" i="21" s="1"/>
  <c r="K239" i="76"/>
  <c r="K110" i="76" s="1"/>
  <c r="O236" i="21"/>
  <c r="O107" i="21" s="1"/>
  <c r="O239" i="76"/>
  <c r="O110" i="76" s="1"/>
  <c r="S60" i="76"/>
  <c r="H60" i="76"/>
  <c r="O193" i="21"/>
  <c r="O196" i="76"/>
  <c r="O200" i="21"/>
  <c r="O71" i="21" s="1"/>
  <c r="O203" i="76"/>
  <c r="J201" i="21"/>
  <c r="J72" i="21" s="1"/>
  <c r="J204" i="76"/>
  <c r="J75" i="76" s="1"/>
  <c r="N201" i="21"/>
  <c r="N72" i="21" s="1"/>
  <c r="N204" i="76"/>
  <c r="N75" i="76" s="1"/>
  <c r="R201" i="21"/>
  <c r="R72" i="21" s="1"/>
  <c r="R204" i="76"/>
  <c r="R75" i="76" s="1"/>
  <c r="R81" i="76"/>
  <c r="Q214" i="21"/>
  <c r="Q85" i="21" s="1"/>
  <c r="Q217" i="76"/>
  <c r="L215" i="21"/>
  <c r="L86" i="21" s="1"/>
  <c r="L218" i="76"/>
  <c r="L89" i="76" s="1"/>
  <c r="L221" i="21"/>
  <c r="L92" i="21" s="1"/>
  <c r="L224" i="76"/>
  <c r="K222" i="21"/>
  <c r="K93" i="21" s="1"/>
  <c r="K225" i="76"/>
  <c r="K96" i="76" s="1"/>
  <c r="S222" i="21"/>
  <c r="S93" i="21" s="1"/>
  <c r="S225" i="76"/>
  <c r="S96" i="76" s="1"/>
  <c r="L228" i="21"/>
  <c r="L99" i="21" s="1"/>
  <c r="L231" i="76"/>
  <c r="K229" i="21"/>
  <c r="K100" i="21" s="1"/>
  <c r="K232" i="76"/>
  <c r="K103" i="76" s="1"/>
  <c r="O196" i="75"/>
  <c r="O195" i="75" s="1"/>
  <c r="O29" i="8" s="1"/>
  <c r="M235" i="21"/>
  <c r="M106" i="21" s="1"/>
  <c r="M238" i="76"/>
  <c r="L236" i="21"/>
  <c r="L107" i="21" s="1"/>
  <c r="L239" i="76"/>
  <c r="L110" i="76" s="1"/>
  <c r="T236" i="21"/>
  <c r="T107" i="21" s="1"/>
  <c r="T239" i="76"/>
  <c r="T110" i="76" s="1"/>
  <c r="O187" i="21"/>
  <c r="O58" i="21" s="1"/>
  <c r="O190" i="76"/>
  <c r="O61" i="76" s="1"/>
  <c r="J187" i="21"/>
  <c r="J58" i="21" s="1"/>
  <c r="J190" i="76"/>
  <c r="J61" i="76" s="1"/>
  <c r="L187" i="21"/>
  <c r="L58" i="21" s="1"/>
  <c r="L190" i="76"/>
  <c r="L61" i="76" s="1"/>
  <c r="Q186" i="21"/>
  <c r="Q189" i="76"/>
  <c r="L186" i="21"/>
  <c r="L189" i="76"/>
  <c r="R186" i="21"/>
  <c r="R57" i="21" s="1"/>
  <c r="R189" i="76"/>
  <c r="H193" i="21"/>
  <c r="H64" i="21" s="1"/>
  <c r="H196" i="76"/>
  <c r="L193" i="21"/>
  <c r="L196" i="76"/>
  <c r="P193" i="21"/>
  <c r="P196" i="76"/>
  <c r="T193" i="21"/>
  <c r="T64" i="21" s="1"/>
  <c r="T196" i="76"/>
  <c r="K194" i="21"/>
  <c r="K65" i="21" s="1"/>
  <c r="K197" i="76"/>
  <c r="K68" i="76" s="1"/>
  <c r="O194" i="21"/>
  <c r="O65" i="21" s="1"/>
  <c r="O197" i="76"/>
  <c r="O68" i="76" s="1"/>
  <c r="S194" i="21"/>
  <c r="S65" i="21" s="1"/>
  <c r="S197" i="76"/>
  <c r="S68" i="76" s="1"/>
  <c r="H200" i="21"/>
  <c r="H71" i="21" s="1"/>
  <c r="H203" i="76"/>
  <c r="L200" i="21"/>
  <c r="L71" i="21" s="1"/>
  <c r="L203" i="76"/>
  <c r="P200" i="21"/>
  <c r="P71" i="21" s="1"/>
  <c r="P203" i="76"/>
  <c r="T200" i="21"/>
  <c r="T71" i="21" s="1"/>
  <c r="T203" i="76"/>
  <c r="K201" i="21"/>
  <c r="K72" i="21" s="1"/>
  <c r="K204" i="76"/>
  <c r="K75" i="76" s="1"/>
  <c r="O201" i="21"/>
  <c r="O72" i="21" s="1"/>
  <c r="O204" i="76"/>
  <c r="O75" i="76" s="1"/>
  <c r="S201" i="21"/>
  <c r="S72" i="21" s="1"/>
  <c r="S204" i="76"/>
  <c r="S75" i="76" s="1"/>
  <c r="L136" i="75"/>
  <c r="L135" i="75" s="1"/>
  <c r="L25" i="8" s="1"/>
  <c r="T136" i="75"/>
  <c r="T135" i="75" s="1"/>
  <c r="T25" i="8" s="1"/>
  <c r="K207" i="21"/>
  <c r="K78" i="21" s="1"/>
  <c r="K210" i="76"/>
  <c r="O207" i="21"/>
  <c r="O210" i="76"/>
  <c r="S207" i="21"/>
  <c r="S78" i="21" s="1"/>
  <c r="S210" i="76"/>
  <c r="J208" i="21"/>
  <c r="J79" i="21" s="1"/>
  <c r="J211" i="76"/>
  <c r="J82" i="76" s="1"/>
  <c r="N208" i="21"/>
  <c r="N79" i="21" s="1"/>
  <c r="N211" i="76"/>
  <c r="N82" i="76" s="1"/>
  <c r="R208" i="21"/>
  <c r="R79" i="21" s="1"/>
  <c r="R211" i="76"/>
  <c r="R82" i="76" s="1"/>
  <c r="K151" i="75"/>
  <c r="K150" i="75" s="1"/>
  <c r="K26" i="8" s="1"/>
  <c r="S151" i="75"/>
  <c r="S150" i="75" s="1"/>
  <c r="S26" i="8" s="1"/>
  <c r="J214" i="21"/>
  <c r="J217" i="76"/>
  <c r="N214" i="21"/>
  <c r="N217" i="76"/>
  <c r="R214" i="21"/>
  <c r="R85" i="21" s="1"/>
  <c r="R217" i="76"/>
  <c r="I215" i="21"/>
  <c r="I86" i="21" s="1"/>
  <c r="I218" i="76"/>
  <c r="I89" i="76" s="1"/>
  <c r="M215" i="21"/>
  <c r="M86" i="21" s="1"/>
  <c r="M218" i="76"/>
  <c r="M89" i="76" s="1"/>
  <c r="Q215" i="21"/>
  <c r="Q86" i="21" s="1"/>
  <c r="Q218" i="76"/>
  <c r="Q89" i="76" s="1"/>
  <c r="H166" i="75"/>
  <c r="H165" i="75" s="1"/>
  <c r="H27" i="8" s="1"/>
  <c r="I221" i="21"/>
  <c r="I92" i="21" s="1"/>
  <c r="I224" i="76"/>
  <c r="M221" i="21"/>
  <c r="M92" i="21" s="1"/>
  <c r="M224" i="76"/>
  <c r="Q221" i="21"/>
  <c r="Q92" i="21" s="1"/>
  <c r="Q224" i="76"/>
  <c r="H222" i="21"/>
  <c r="H93" i="21" s="1"/>
  <c r="H225" i="76"/>
  <c r="H96" i="76" s="1"/>
  <c r="L222" i="21"/>
  <c r="L93" i="21" s="1"/>
  <c r="L225" i="76"/>
  <c r="L96" i="76" s="1"/>
  <c r="P222" i="21"/>
  <c r="P93" i="21" s="1"/>
  <c r="P225" i="76"/>
  <c r="P96" i="76" s="1"/>
  <c r="T222" i="21"/>
  <c r="T93" i="21" s="1"/>
  <c r="T225" i="76"/>
  <c r="T96" i="76" s="1"/>
  <c r="O181" i="75"/>
  <c r="O180" i="75" s="1"/>
  <c r="O28" i="8" s="1"/>
  <c r="I228" i="21"/>
  <c r="I99" i="21" s="1"/>
  <c r="I231" i="76"/>
  <c r="M228" i="21"/>
  <c r="M99" i="21" s="1"/>
  <c r="M231" i="76"/>
  <c r="Q228" i="21"/>
  <c r="Q231" i="76"/>
  <c r="H229" i="21"/>
  <c r="H100" i="21" s="1"/>
  <c r="H232" i="76"/>
  <c r="H103" i="76" s="1"/>
  <c r="L229" i="21"/>
  <c r="L100" i="21" s="1"/>
  <c r="L232" i="76"/>
  <c r="L103" i="76" s="1"/>
  <c r="P229" i="21"/>
  <c r="P100" i="21" s="1"/>
  <c r="P232" i="76"/>
  <c r="P103" i="76" s="1"/>
  <c r="T229" i="21"/>
  <c r="T100" i="21" s="1"/>
  <c r="T232" i="76"/>
  <c r="T103" i="76" s="1"/>
  <c r="J235" i="21"/>
  <c r="J106" i="21" s="1"/>
  <c r="J238" i="76"/>
  <c r="N235" i="21"/>
  <c r="N106" i="21" s="1"/>
  <c r="N238" i="76"/>
  <c r="R235" i="21"/>
  <c r="R106" i="21" s="1"/>
  <c r="R238" i="76"/>
  <c r="I236" i="21"/>
  <c r="I107" i="21" s="1"/>
  <c r="I239" i="76"/>
  <c r="I110" i="76" s="1"/>
  <c r="M236" i="21"/>
  <c r="M107" i="21" s="1"/>
  <c r="M239" i="76"/>
  <c r="M110" i="76" s="1"/>
  <c r="Q236" i="21"/>
  <c r="Q107" i="21" s="1"/>
  <c r="Q239" i="76"/>
  <c r="Q110" i="76" s="1"/>
  <c r="T187" i="21"/>
  <c r="T58" i="21" s="1"/>
  <c r="T190" i="76"/>
  <c r="T61" i="76" s="1"/>
  <c r="J67" i="76"/>
  <c r="J74" i="76"/>
  <c r="P214" i="21"/>
  <c r="P85" i="21" s="1"/>
  <c r="P217" i="76"/>
  <c r="O215" i="21"/>
  <c r="O86" i="21" s="1"/>
  <c r="O218" i="76"/>
  <c r="O89" i="76" s="1"/>
  <c r="K221" i="21"/>
  <c r="K92" i="21" s="1"/>
  <c r="K224" i="76"/>
  <c r="O221" i="21"/>
  <c r="O92" i="21" s="1"/>
  <c r="O224" i="76"/>
  <c r="J222" i="21"/>
  <c r="J93" i="21" s="1"/>
  <c r="J225" i="76"/>
  <c r="J96" i="76" s="1"/>
  <c r="R222" i="21"/>
  <c r="R93" i="21" s="1"/>
  <c r="R225" i="76"/>
  <c r="R96" i="76" s="1"/>
  <c r="H235" i="21"/>
  <c r="H106" i="21" s="1"/>
  <c r="H238" i="76"/>
  <c r="T235" i="21"/>
  <c r="T106" i="21" s="1"/>
  <c r="T238" i="76"/>
  <c r="S236" i="21"/>
  <c r="S107" i="21" s="1"/>
  <c r="S239" i="76"/>
  <c r="S110" i="76" s="1"/>
  <c r="Q187" i="21"/>
  <c r="Q58" i="21" s="1"/>
  <c r="Q190" i="76"/>
  <c r="Q61" i="76" s="1"/>
  <c r="K187" i="21"/>
  <c r="K58" i="21" s="1"/>
  <c r="K190" i="76"/>
  <c r="K61" i="76" s="1"/>
  <c r="P187" i="21"/>
  <c r="P58" i="21" s="1"/>
  <c r="P190" i="76"/>
  <c r="P61" i="76" s="1"/>
  <c r="M60" i="76"/>
  <c r="K193" i="21"/>
  <c r="K64" i="21" s="1"/>
  <c r="K196" i="76"/>
  <c r="J194" i="21"/>
  <c r="J65" i="21" s="1"/>
  <c r="J197" i="76"/>
  <c r="J68" i="76" s="1"/>
  <c r="N194" i="21"/>
  <c r="N65" i="21" s="1"/>
  <c r="N197" i="76"/>
  <c r="N68" i="76" s="1"/>
  <c r="S200" i="21"/>
  <c r="S71" i="21" s="1"/>
  <c r="S203" i="76"/>
  <c r="J81" i="76"/>
  <c r="I214" i="21"/>
  <c r="I85" i="21" s="1"/>
  <c r="I217" i="76"/>
  <c r="P215" i="21"/>
  <c r="P86" i="21" s="1"/>
  <c r="P218" i="76"/>
  <c r="P89" i="76" s="1"/>
  <c r="O166" i="75"/>
  <c r="O165" i="75" s="1"/>
  <c r="O27" i="8" s="1"/>
  <c r="P221" i="21"/>
  <c r="P92" i="21" s="1"/>
  <c r="P224" i="76"/>
  <c r="T221" i="21"/>
  <c r="T92" i="21" s="1"/>
  <c r="T224" i="76"/>
  <c r="O222" i="21"/>
  <c r="O93" i="21" s="1"/>
  <c r="O225" i="76"/>
  <c r="O96" i="76" s="1"/>
  <c r="H228" i="21"/>
  <c r="H99" i="21" s="1"/>
  <c r="H231" i="76"/>
  <c r="T228" i="21"/>
  <c r="T227" i="21" s="1"/>
  <c r="T226" i="21" s="1"/>
  <c r="T231" i="76"/>
  <c r="I235" i="21"/>
  <c r="I106" i="21" s="1"/>
  <c r="I105" i="21" s="1"/>
  <c r="I104" i="21" s="1"/>
  <c r="I238" i="76"/>
  <c r="H236" i="21"/>
  <c r="H107" i="21" s="1"/>
  <c r="H239" i="76"/>
  <c r="H110" i="76" s="1"/>
  <c r="P236" i="21"/>
  <c r="P107" i="21" s="1"/>
  <c r="P239" i="76"/>
  <c r="P110" i="76" s="1"/>
  <c r="S187" i="21"/>
  <c r="S58" i="21" s="1"/>
  <c r="S190" i="76"/>
  <c r="S61" i="76" s="1"/>
  <c r="N187" i="21"/>
  <c r="N58" i="21" s="1"/>
  <c r="N190" i="76"/>
  <c r="N61" i="76" s="1"/>
  <c r="I187" i="21"/>
  <c r="I58" i="21" s="1"/>
  <c r="I190" i="76"/>
  <c r="I61" i="76" s="1"/>
  <c r="H187" i="21"/>
  <c r="H58" i="21" s="1"/>
  <c r="H190" i="76"/>
  <c r="H61" i="76" s="1"/>
  <c r="P186" i="21"/>
  <c r="P57" i="21" s="1"/>
  <c r="P189" i="76"/>
  <c r="K186" i="21"/>
  <c r="K189" i="76"/>
  <c r="N186" i="21"/>
  <c r="N57" i="21" s="1"/>
  <c r="N189" i="76"/>
  <c r="I193" i="21"/>
  <c r="I64" i="21" s="1"/>
  <c r="I196" i="76"/>
  <c r="M193" i="21"/>
  <c r="M64" i="21" s="1"/>
  <c r="M196" i="76"/>
  <c r="Q193" i="21"/>
  <c r="Q64" i="21" s="1"/>
  <c r="Q196" i="76"/>
  <c r="H194" i="21"/>
  <c r="H65" i="21" s="1"/>
  <c r="H197" i="76"/>
  <c r="H68" i="76" s="1"/>
  <c r="L194" i="21"/>
  <c r="L65" i="21" s="1"/>
  <c r="L197" i="76"/>
  <c r="L68" i="76" s="1"/>
  <c r="P194" i="21"/>
  <c r="P65" i="21" s="1"/>
  <c r="P197" i="76"/>
  <c r="P68" i="76" s="1"/>
  <c r="T194" i="21"/>
  <c r="T65" i="21" s="1"/>
  <c r="T197" i="76"/>
  <c r="T68" i="76" s="1"/>
  <c r="I200" i="21"/>
  <c r="I71" i="21" s="1"/>
  <c r="I203" i="76"/>
  <c r="M200" i="21"/>
  <c r="M71" i="21" s="1"/>
  <c r="M203" i="76"/>
  <c r="Q200" i="21"/>
  <c r="Q71" i="21" s="1"/>
  <c r="Q203" i="76"/>
  <c r="H201" i="21"/>
  <c r="H72" i="21" s="1"/>
  <c r="H204" i="76"/>
  <c r="H75" i="76" s="1"/>
  <c r="L201" i="21"/>
  <c r="L72" i="21" s="1"/>
  <c r="L204" i="76"/>
  <c r="L75" i="76" s="1"/>
  <c r="P201" i="21"/>
  <c r="P72" i="21" s="1"/>
  <c r="P204" i="76"/>
  <c r="P75" i="76" s="1"/>
  <c r="T201" i="21"/>
  <c r="T72" i="21" s="1"/>
  <c r="T204" i="76"/>
  <c r="T75" i="76" s="1"/>
  <c r="H207" i="21"/>
  <c r="H210" i="76"/>
  <c r="L207" i="21"/>
  <c r="L210" i="76"/>
  <c r="P207" i="21"/>
  <c r="P78" i="21" s="1"/>
  <c r="P210" i="76"/>
  <c r="T207" i="21"/>
  <c r="T210" i="76"/>
  <c r="K208" i="21"/>
  <c r="K79" i="21" s="1"/>
  <c r="K211" i="76"/>
  <c r="K82" i="76" s="1"/>
  <c r="O208" i="21"/>
  <c r="O79" i="21" s="1"/>
  <c r="O211" i="76"/>
  <c r="O82" i="76" s="1"/>
  <c r="S208" i="21"/>
  <c r="S79" i="21" s="1"/>
  <c r="S211" i="76"/>
  <c r="S82" i="76" s="1"/>
  <c r="L151" i="75"/>
  <c r="L150" i="75" s="1"/>
  <c r="L26" i="8" s="1"/>
  <c r="T151" i="75"/>
  <c r="T150" i="75" s="1"/>
  <c r="T26" i="8" s="1"/>
  <c r="K214" i="21"/>
  <c r="K85" i="21" s="1"/>
  <c r="K217" i="76"/>
  <c r="O214" i="21"/>
  <c r="O85" i="21" s="1"/>
  <c r="O217" i="76"/>
  <c r="S214" i="21"/>
  <c r="S85" i="21" s="1"/>
  <c r="S217" i="76"/>
  <c r="J215" i="21"/>
  <c r="J86" i="21" s="1"/>
  <c r="J218" i="76"/>
  <c r="J89" i="76" s="1"/>
  <c r="N215" i="21"/>
  <c r="N86" i="21" s="1"/>
  <c r="N218" i="76"/>
  <c r="N89" i="76" s="1"/>
  <c r="R215" i="21"/>
  <c r="R86" i="21" s="1"/>
  <c r="R218" i="76"/>
  <c r="R89" i="76" s="1"/>
  <c r="K166" i="75"/>
  <c r="K165" i="75" s="1"/>
  <c r="K27" i="8" s="1"/>
  <c r="S166" i="75"/>
  <c r="S165" i="75" s="1"/>
  <c r="S27" i="8" s="1"/>
  <c r="J221" i="21"/>
  <c r="J224" i="76"/>
  <c r="N221" i="21"/>
  <c r="N224" i="76"/>
  <c r="R221" i="21"/>
  <c r="R92" i="21" s="1"/>
  <c r="R224" i="76"/>
  <c r="I222" i="21"/>
  <c r="I93" i="21" s="1"/>
  <c r="I225" i="76"/>
  <c r="I96" i="76" s="1"/>
  <c r="M222" i="21"/>
  <c r="M93" i="21" s="1"/>
  <c r="M225" i="76"/>
  <c r="M96" i="76" s="1"/>
  <c r="Q222" i="21"/>
  <c r="Q93" i="21" s="1"/>
  <c r="Q225" i="76"/>
  <c r="Q96" i="76" s="1"/>
  <c r="P181" i="75"/>
  <c r="P180" i="75" s="1"/>
  <c r="P28" i="8" s="1"/>
  <c r="J102" i="76"/>
  <c r="N102" i="76"/>
  <c r="R102" i="76"/>
  <c r="K196" i="75"/>
  <c r="K195" i="75" s="1"/>
  <c r="K29" i="8" s="1"/>
  <c r="S196" i="75"/>
  <c r="S195" i="75" s="1"/>
  <c r="S29" i="8" s="1"/>
  <c r="K235" i="21"/>
  <c r="K106" i="21" s="1"/>
  <c r="K238" i="76"/>
  <c r="O235" i="21"/>
  <c r="O106" i="21" s="1"/>
  <c r="O238" i="76"/>
  <c r="S235" i="21"/>
  <c r="S106" i="21" s="1"/>
  <c r="S238" i="76"/>
  <c r="J236" i="21"/>
  <c r="J107" i="21" s="1"/>
  <c r="J239" i="76"/>
  <c r="J110" i="76" s="1"/>
  <c r="N236" i="21"/>
  <c r="N107" i="21" s="1"/>
  <c r="N239" i="76"/>
  <c r="N110" i="76" s="1"/>
  <c r="R236" i="21"/>
  <c r="R107" i="21" s="1"/>
  <c r="R239" i="76"/>
  <c r="R110" i="76" s="1"/>
  <c r="N136" i="75"/>
  <c r="N135" i="75" s="1"/>
  <c r="N25" i="8" s="1"/>
  <c r="N207" i="21"/>
  <c r="L106" i="75"/>
  <c r="L105" i="75" s="1"/>
  <c r="L23" i="8" s="1"/>
  <c r="T106" i="75"/>
  <c r="T105" i="75" s="1"/>
  <c r="T23" i="8" s="1"/>
  <c r="O64" i="21"/>
  <c r="K121" i="75"/>
  <c r="K120" i="75" s="1"/>
  <c r="K24" i="8" s="1"/>
  <c r="S121" i="75"/>
  <c r="S120" i="75" s="1"/>
  <c r="S24" i="8" s="1"/>
  <c r="J121" i="75"/>
  <c r="J120" i="75" s="1"/>
  <c r="J24" i="8" s="1"/>
  <c r="J200" i="21"/>
  <c r="N121" i="75"/>
  <c r="N120" i="75" s="1"/>
  <c r="N24" i="8" s="1"/>
  <c r="N200" i="21"/>
  <c r="R121" i="75"/>
  <c r="R120" i="75" s="1"/>
  <c r="R24" i="8" s="1"/>
  <c r="R200" i="21"/>
  <c r="I121" i="75"/>
  <c r="I120" i="75" s="1"/>
  <c r="I24" i="8" s="1"/>
  <c r="I201" i="21"/>
  <c r="I72" i="21" s="1"/>
  <c r="M121" i="75"/>
  <c r="M120" i="75" s="1"/>
  <c r="M24" i="8" s="1"/>
  <c r="M201" i="21"/>
  <c r="M72" i="21" s="1"/>
  <c r="Q121" i="75"/>
  <c r="Q120" i="75" s="1"/>
  <c r="Q24" i="8" s="1"/>
  <c r="Q201" i="21"/>
  <c r="Q72" i="21" s="1"/>
  <c r="J151" i="75"/>
  <c r="J150" i="75" s="1"/>
  <c r="J26" i="8" s="1"/>
  <c r="N151" i="75"/>
  <c r="N150" i="75" s="1"/>
  <c r="N26" i="8" s="1"/>
  <c r="R151" i="75"/>
  <c r="R150" i="75" s="1"/>
  <c r="R26" i="8" s="1"/>
  <c r="J166" i="75"/>
  <c r="J165" i="75" s="1"/>
  <c r="J27" i="8" s="1"/>
  <c r="N166" i="75"/>
  <c r="N165" i="75" s="1"/>
  <c r="N27" i="8" s="1"/>
  <c r="R166" i="75"/>
  <c r="R165" i="75" s="1"/>
  <c r="R27" i="8" s="1"/>
  <c r="P99" i="21"/>
  <c r="I196" i="75"/>
  <c r="I195" i="75" s="1"/>
  <c r="I29" i="8" s="1"/>
  <c r="M196" i="75"/>
  <c r="M195" i="75" s="1"/>
  <c r="M29" i="8" s="1"/>
  <c r="Q196" i="75"/>
  <c r="Q195" i="75" s="1"/>
  <c r="Q29" i="8" s="1"/>
  <c r="R136" i="75"/>
  <c r="R135" i="75" s="1"/>
  <c r="R25" i="8" s="1"/>
  <c r="R207" i="21"/>
  <c r="M136" i="75"/>
  <c r="M135" i="75" s="1"/>
  <c r="M25" i="8" s="1"/>
  <c r="M208" i="21"/>
  <c r="M79" i="21" s="1"/>
  <c r="Q136" i="75"/>
  <c r="Q135" i="75" s="1"/>
  <c r="Q25" i="8" s="1"/>
  <c r="Q208" i="21"/>
  <c r="Q79" i="21" s="1"/>
  <c r="S91" i="75"/>
  <c r="S90" i="75" s="1"/>
  <c r="S22" i="8" s="1"/>
  <c r="S186" i="21"/>
  <c r="M91" i="75"/>
  <c r="M90" i="75" s="1"/>
  <c r="M22" i="8" s="1"/>
  <c r="M186" i="21"/>
  <c r="H91" i="75"/>
  <c r="H90" i="75" s="1"/>
  <c r="H22" i="8" s="1"/>
  <c r="H186" i="21"/>
  <c r="H106" i="75"/>
  <c r="H105" i="75" s="1"/>
  <c r="H23" i="8" s="1"/>
  <c r="P106" i="75"/>
  <c r="P105" i="75" s="1"/>
  <c r="P23" i="8" s="1"/>
  <c r="O121" i="75"/>
  <c r="O120" i="75" s="1"/>
  <c r="O24" i="8" s="1"/>
  <c r="O78" i="21"/>
  <c r="J181" i="75"/>
  <c r="J180" i="75" s="1"/>
  <c r="J28" i="8" s="1"/>
  <c r="J228" i="21"/>
  <c r="N181" i="75"/>
  <c r="N180" i="75" s="1"/>
  <c r="N28" i="8" s="1"/>
  <c r="N228" i="21"/>
  <c r="R181" i="75"/>
  <c r="R180" i="75" s="1"/>
  <c r="R28" i="8" s="1"/>
  <c r="R228" i="21"/>
  <c r="I181" i="75"/>
  <c r="I180" i="75" s="1"/>
  <c r="I28" i="8" s="1"/>
  <c r="I229" i="21"/>
  <c r="I100" i="21" s="1"/>
  <c r="M181" i="75"/>
  <c r="M180" i="75" s="1"/>
  <c r="M28" i="8" s="1"/>
  <c r="M229" i="21"/>
  <c r="M100" i="21" s="1"/>
  <c r="Q181" i="75"/>
  <c r="Q180" i="75" s="1"/>
  <c r="Q28" i="8" s="1"/>
  <c r="Q229" i="21"/>
  <c r="Q100" i="21" s="1"/>
  <c r="I57" i="21"/>
  <c r="P64" i="21"/>
  <c r="J136" i="75"/>
  <c r="J135" i="75" s="1"/>
  <c r="J25" i="8" s="1"/>
  <c r="J207" i="21"/>
  <c r="I136" i="75"/>
  <c r="I135" i="75" s="1"/>
  <c r="I25" i="8" s="1"/>
  <c r="I208" i="21"/>
  <c r="I79" i="21" s="1"/>
  <c r="J85" i="21"/>
  <c r="Q99" i="21"/>
  <c r="L57" i="21"/>
  <c r="L56" i="21" s="1"/>
  <c r="L55" i="21" s="1"/>
  <c r="K106" i="75"/>
  <c r="K105" i="75" s="1"/>
  <c r="K23" i="8" s="1"/>
  <c r="S106" i="75"/>
  <c r="S105" i="75" s="1"/>
  <c r="S23" i="8" s="1"/>
  <c r="J106" i="75"/>
  <c r="J105" i="75" s="1"/>
  <c r="J23" i="8" s="1"/>
  <c r="J193" i="21"/>
  <c r="N106" i="75"/>
  <c r="N105" i="75" s="1"/>
  <c r="N23" i="8" s="1"/>
  <c r="N193" i="21"/>
  <c r="R106" i="75"/>
  <c r="R105" i="75" s="1"/>
  <c r="R23" i="8" s="1"/>
  <c r="R193" i="21"/>
  <c r="I106" i="75"/>
  <c r="I105" i="75" s="1"/>
  <c r="I23" i="8" s="1"/>
  <c r="I194" i="21"/>
  <c r="I65" i="21" s="1"/>
  <c r="M106" i="75"/>
  <c r="M105" i="75" s="1"/>
  <c r="M23" i="8" s="1"/>
  <c r="M194" i="21"/>
  <c r="M65" i="21" s="1"/>
  <c r="Q106" i="75"/>
  <c r="Q105" i="75" s="1"/>
  <c r="Q23" i="8" s="1"/>
  <c r="Q194" i="21"/>
  <c r="Q65" i="21" s="1"/>
  <c r="I151" i="75"/>
  <c r="I150" i="75" s="1"/>
  <c r="I26" i="8" s="1"/>
  <c r="M151" i="75"/>
  <c r="M150" i="75" s="1"/>
  <c r="M26" i="8" s="1"/>
  <c r="Q151" i="75"/>
  <c r="Q150" i="75" s="1"/>
  <c r="Q26" i="8" s="1"/>
  <c r="I166" i="75"/>
  <c r="I165" i="75" s="1"/>
  <c r="I27" i="8" s="1"/>
  <c r="M166" i="75"/>
  <c r="M165" i="75" s="1"/>
  <c r="M27" i="8" s="1"/>
  <c r="Q166" i="75"/>
  <c r="Q165" i="75" s="1"/>
  <c r="Q27" i="8" s="1"/>
  <c r="L181" i="75"/>
  <c r="L180" i="75" s="1"/>
  <c r="L28" i="8" s="1"/>
  <c r="T181" i="75"/>
  <c r="T180" i="75" s="1"/>
  <c r="T28" i="8" s="1"/>
  <c r="H196" i="75"/>
  <c r="H195" i="75" s="1"/>
  <c r="L196" i="75"/>
  <c r="L195" i="75" s="1"/>
  <c r="L29" i="8" s="1"/>
  <c r="P196" i="75"/>
  <c r="P195" i="75" s="1"/>
  <c r="P29" i="8" s="1"/>
  <c r="T196" i="75"/>
  <c r="T195" i="75" s="1"/>
  <c r="T29" i="8" s="1"/>
  <c r="Q91" i="75"/>
  <c r="Q90" i="75" s="1"/>
  <c r="Q22" i="8" s="1"/>
  <c r="L91" i="75"/>
  <c r="L90" i="75" s="1"/>
  <c r="L22" i="8" s="1"/>
  <c r="R91" i="75"/>
  <c r="R90" i="75" s="1"/>
  <c r="R22" i="8" s="1"/>
  <c r="P91" i="75"/>
  <c r="P90" i="75" s="1"/>
  <c r="P22" i="8" s="1"/>
  <c r="K91" i="75"/>
  <c r="K90" i="75" s="1"/>
  <c r="K22" i="8" s="1"/>
  <c r="N91" i="75"/>
  <c r="N90" i="75" s="1"/>
  <c r="N22" i="8" s="1"/>
  <c r="T91" i="75"/>
  <c r="T90" i="75" s="1"/>
  <c r="T22" i="8" s="1"/>
  <c r="O91" i="75"/>
  <c r="O90" i="75" s="1"/>
  <c r="O22" i="8" s="1"/>
  <c r="I91" i="75"/>
  <c r="I90" i="75" s="1"/>
  <c r="I22" i="8" s="1"/>
  <c r="J91" i="75"/>
  <c r="J90" i="75" s="1"/>
  <c r="J22" i="8" s="1"/>
  <c r="S91" i="21" l="1"/>
  <c r="S90" i="21" s="1"/>
  <c r="S220" i="21"/>
  <c r="S219" i="21" s="1"/>
  <c r="L206" i="21"/>
  <c r="L205" i="21" s="1"/>
  <c r="T84" i="21"/>
  <c r="T83" i="21" s="1"/>
  <c r="P77" i="21"/>
  <c r="P76" i="21" s="1"/>
  <c r="L185" i="21"/>
  <c r="L184" i="21" s="1"/>
  <c r="S98" i="21"/>
  <c r="S97" i="21" s="1"/>
  <c r="J220" i="21"/>
  <c r="J219" i="21" s="1"/>
  <c r="L98" i="21"/>
  <c r="L97" i="21" s="1"/>
  <c r="L84" i="21"/>
  <c r="L83" i="21" s="1"/>
  <c r="T206" i="21"/>
  <c r="T205" i="21" s="1"/>
  <c r="L213" i="21"/>
  <c r="L212" i="21" s="1"/>
  <c r="S63" i="21"/>
  <c r="S62" i="21" s="1"/>
  <c r="K91" i="21"/>
  <c r="K90" i="21" s="1"/>
  <c r="K84" i="21"/>
  <c r="K83" i="21" s="1"/>
  <c r="J209" i="76"/>
  <c r="J208" i="76" s="1"/>
  <c r="J79" i="76" s="1"/>
  <c r="P91" i="21"/>
  <c r="P90" i="21" s="1"/>
  <c r="R56" i="21"/>
  <c r="R55" i="21" s="1"/>
  <c r="H220" i="21"/>
  <c r="H219" i="21" s="1"/>
  <c r="O199" i="21"/>
  <c r="O198" i="21" s="1"/>
  <c r="O98" i="21"/>
  <c r="O97" i="21" s="1"/>
  <c r="P220" i="21"/>
  <c r="P219" i="21" s="1"/>
  <c r="H105" i="21"/>
  <c r="H104" i="21" s="1"/>
  <c r="O70" i="21"/>
  <c r="O69" i="21" s="1"/>
  <c r="H91" i="21"/>
  <c r="H90" i="21" s="1"/>
  <c r="I185" i="21"/>
  <c r="I184" i="21" s="1"/>
  <c r="H63" i="21"/>
  <c r="H62" i="21" s="1"/>
  <c r="K70" i="21"/>
  <c r="K69" i="21" s="1"/>
  <c r="J92" i="21"/>
  <c r="J91" i="21" s="1"/>
  <c r="J90" i="21" s="1"/>
  <c r="L78" i="21"/>
  <c r="L77" i="21" s="1"/>
  <c r="L76" i="21" s="1"/>
  <c r="I56" i="21"/>
  <c r="I55" i="21" s="1"/>
  <c r="K220" i="21"/>
  <c r="K219" i="21" s="1"/>
  <c r="L220" i="21"/>
  <c r="L219" i="21" s="1"/>
  <c r="T78" i="21"/>
  <c r="T77" i="21" s="1"/>
  <c r="T76" i="21" s="1"/>
  <c r="J84" i="21"/>
  <c r="J83" i="21" s="1"/>
  <c r="T99" i="21"/>
  <c r="T98" i="21" s="1"/>
  <c r="T97" i="21" s="1"/>
  <c r="K105" i="21"/>
  <c r="K104" i="21" s="1"/>
  <c r="N220" i="21"/>
  <c r="N219" i="21" s="1"/>
  <c r="S84" i="21"/>
  <c r="S83" i="21" s="1"/>
  <c r="H206" i="21"/>
  <c r="H205" i="21" s="1"/>
  <c r="K185" i="21"/>
  <c r="K184" i="21" s="1"/>
  <c r="T220" i="21"/>
  <c r="T219" i="21" s="1"/>
  <c r="H234" i="21"/>
  <c r="H233" i="21" s="1"/>
  <c r="S227" i="21"/>
  <c r="S226" i="21" s="1"/>
  <c r="T213" i="21"/>
  <c r="T212" i="21" s="1"/>
  <c r="R213" i="21"/>
  <c r="R212" i="21" s="1"/>
  <c r="T199" i="21"/>
  <c r="T198" i="21" s="1"/>
  <c r="P192" i="21"/>
  <c r="P191" i="21" s="1"/>
  <c r="M91" i="21"/>
  <c r="M90" i="21" s="1"/>
  <c r="S105" i="21"/>
  <c r="S104" i="21" s="1"/>
  <c r="O227" i="21"/>
  <c r="O226" i="21" s="1"/>
  <c r="T91" i="21"/>
  <c r="T90" i="21" s="1"/>
  <c r="L91" i="21"/>
  <c r="L90" i="21" s="1"/>
  <c r="O206" i="21"/>
  <c r="O205" i="21" s="1"/>
  <c r="L199" i="21"/>
  <c r="L198" i="21" s="1"/>
  <c r="O56" i="21"/>
  <c r="O55" i="21" s="1"/>
  <c r="J213" i="21"/>
  <c r="J212" i="21" s="1"/>
  <c r="O77" i="21"/>
  <c r="O76" i="21" s="1"/>
  <c r="L70" i="21"/>
  <c r="L69" i="21" s="1"/>
  <c r="Q234" i="21"/>
  <c r="Q233" i="21" s="1"/>
  <c r="M70" i="21"/>
  <c r="M69" i="21" s="1"/>
  <c r="H192" i="21"/>
  <c r="H191" i="21" s="1"/>
  <c r="K98" i="21"/>
  <c r="K97" i="21" s="1"/>
  <c r="R84" i="21"/>
  <c r="R83" i="21" s="1"/>
  <c r="P63" i="21"/>
  <c r="P62" i="21" s="1"/>
  <c r="T70" i="21"/>
  <c r="T69" i="21" s="1"/>
  <c r="M220" i="21"/>
  <c r="M219" i="21" s="1"/>
  <c r="O220" i="21"/>
  <c r="O219" i="21" s="1"/>
  <c r="P105" i="21"/>
  <c r="P104" i="21" s="1"/>
  <c r="M84" i="21"/>
  <c r="M83" i="21" s="1"/>
  <c r="K63" i="21"/>
  <c r="K62" i="21" s="1"/>
  <c r="K57" i="21"/>
  <c r="K56" i="21" s="1"/>
  <c r="K55" i="21" s="1"/>
  <c r="O185" i="21"/>
  <c r="O184" i="21" s="1"/>
  <c r="O105" i="21"/>
  <c r="O104" i="21" s="1"/>
  <c r="R91" i="21"/>
  <c r="R90" i="21" s="1"/>
  <c r="L227" i="21"/>
  <c r="L226" i="21" s="1"/>
  <c r="S192" i="21"/>
  <c r="S191" i="21" s="1"/>
  <c r="P56" i="21"/>
  <c r="P55" i="21" s="1"/>
  <c r="L105" i="21"/>
  <c r="L104" i="21" s="1"/>
  <c r="H84" i="21"/>
  <c r="H83" i="21" s="1"/>
  <c r="M213" i="21"/>
  <c r="M212" i="21" s="1"/>
  <c r="Q105" i="21"/>
  <c r="Q104" i="21" s="1"/>
  <c r="K192" i="21"/>
  <c r="K191" i="21" s="1"/>
  <c r="J202" i="76"/>
  <c r="J201" i="76" s="1"/>
  <c r="J72" i="76" s="1"/>
  <c r="R209" i="76"/>
  <c r="R208" i="76" s="1"/>
  <c r="R79" i="76" s="1"/>
  <c r="H188" i="76"/>
  <c r="H187" i="76" s="1"/>
  <c r="H58" i="76" s="1"/>
  <c r="J230" i="76"/>
  <c r="J229" i="76" s="1"/>
  <c r="J100" i="76" s="1"/>
  <c r="R230" i="76"/>
  <c r="R229" i="76" s="1"/>
  <c r="R100" i="76" s="1"/>
  <c r="M188" i="76"/>
  <c r="M59" i="76" s="1"/>
  <c r="N195" i="76"/>
  <c r="N194" i="76" s="1"/>
  <c r="N65" i="76" s="1"/>
  <c r="N209" i="76"/>
  <c r="N208" i="76" s="1"/>
  <c r="N79" i="76" s="1"/>
  <c r="H213" i="21"/>
  <c r="H212" i="21" s="1"/>
  <c r="Q185" i="21"/>
  <c r="Q184" i="21" s="1"/>
  <c r="K227" i="21"/>
  <c r="K226" i="21" s="1"/>
  <c r="O91" i="21"/>
  <c r="O90" i="21" s="1"/>
  <c r="K213" i="21"/>
  <c r="K212" i="21" s="1"/>
  <c r="N92" i="21"/>
  <c r="N91" i="21" s="1"/>
  <c r="N90" i="21" s="1"/>
  <c r="I234" i="21"/>
  <c r="I233" i="21" s="1"/>
  <c r="K77" i="21"/>
  <c r="K76" i="21" s="1"/>
  <c r="T63" i="21"/>
  <c r="T62" i="21" s="1"/>
  <c r="L192" i="21"/>
  <c r="L191" i="21" s="1"/>
  <c r="O234" i="21"/>
  <c r="O233" i="21" s="1"/>
  <c r="M199" i="21"/>
  <c r="M198" i="21" s="1"/>
  <c r="Q57" i="21"/>
  <c r="Q56" i="21" s="1"/>
  <c r="Q55" i="21" s="1"/>
  <c r="S199" i="21"/>
  <c r="S198" i="21" s="1"/>
  <c r="R234" i="21"/>
  <c r="R233" i="21" s="1"/>
  <c r="S213" i="21"/>
  <c r="S212" i="21" s="1"/>
  <c r="L234" i="21"/>
  <c r="L233" i="21" s="1"/>
  <c r="N185" i="21"/>
  <c r="N184" i="21" s="1"/>
  <c r="T105" i="21"/>
  <c r="T104" i="21" s="1"/>
  <c r="R105" i="21"/>
  <c r="R104" i="21" s="1"/>
  <c r="S77" i="21"/>
  <c r="S76" i="21" s="1"/>
  <c r="P70" i="21"/>
  <c r="P69" i="21" s="1"/>
  <c r="P206" i="21"/>
  <c r="P205" i="21" s="1"/>
  <c r="H78" i="21"/>
  <c r="H77" i="21" s="1"/>
  <c r="H76" i="21" s="1"/>
  <c r="R185" i="21"/>
  <c r="R184" i="21" s="1"/>
  <c r="Q98" i="21"/>
  <c r="Q97" i="21" s="1"/>
  <c r="L64" i="21"/>
  <c r="L63" i="21" s="1"/>
  <c r="L62" i="21" s="1"/>
  <c r="Q220" i="21"/>
  <c r="Q219" i="21" s="1"/>
  <c r="I220" i="21"/>
  <c r="I219" i="21" s="1"/>
  <c r="N56" i="21"/>
  <c r="N55" i="21" s="1"/>
  <c r="T56" i="21"/>
  <c r="T55" i="21" s="1"/>
  <c r="J105" i="21"/>
  <c r="J104" i="21" s="1"/>
  <c r="N213" i="21"/>
  <c r="N212" i="21" s="1"/>
  <c r="H70" i="21"/>
  <c r="H69" i="21" s="1"/>
  <c r="M105" i="21"/>
  <c r="M104" i="21" s="1"/>
  <c r="J234" i="21"/>
  <c r="J233" i="21" s="1"/>
  <c r="P234" i="21"/>
  <c r="P233" i="21" s="1"/>
  <c r="Q91" i="21"/>
  <c r="Q90" i="21" s="1"/>
  <c r="I91" i="21"/>
  <c r="I90" i="21" s="1"/>
  <c r="J56" i="21"/>
  <c r="J55" i="21" s="1"/>
  <c r="R95" i="76"/>
  <c r="R223" i="76"/>
  <c r="O88" i="76"/>
  <c r="O216" i="76"/>
  <c r="T81" i="76"/>
  <c r="T209" i="76"/>
  <c r="I74" i="76"/>
  <c r="I202" i="76"/>
  <c r="N60" i="76"/>
  <c r="N188" i="76"/>
  <c r="Q95" i="76"/>
  <c r="Q223" i="76"/>
  <c r="I95" i="76"/>
  <c r="I223" i="76"/>
  <c r="O74" i="76"/>
  <c r="O202" i="76"/>
  <c r="L109" i="76"/>
  <c r="L237" i="76"/>
  <c r="H88" i="76"/>
  <c r="H216" i="76"/>
  <c r="Q109" i="76"/>
  <c r="Q237" i="76"/>
  <c r="H95" i="76"/>
  <c r="H223" i="76"/>
  <c r="S95" i="76"/>
  <c r="S223" i="76"/>
  <c r="R195" i="76"/>
  <c r="P213" i="21"/>
  <c r="P212" i="21" s="1"/>
  <c r="S70" i="21"/>
  <c r="S69" i="21" s="1"/>
  <c r="N85" i="21"/>
  <c r="N84" i="21" s="1"/>
  <c r="N83" i="21" s="1"/>
  <c r="T192" i="21"/>
  <c r="T191" i="21" s="1"/>
  <c r="T234" i="21"/>
  <c r="T233" i="21" s="1"/>
  <c r="Q213" i="21"/>
  <c r="Q212" i="21" s="1"/>
  <c r="I213" i="21"/>
  <c r="I212" i="21" s="1"/>
  <c r="O192" i="21"/>
  <c r="O191" i="21" s="1"/>
  <c r="O109" i="76"/>
  <c r="O237" i="76"/>
  <c r="N230" i="76"/>
  <c r="I88" i="76"/>
  <c r="I216" i="76"/>
  <c r="S74" i="76"/>
  <c r="S202" i="76"/>
  <c r="H109" i="76"/>
  <c r="H237" i="76"/>
  <c r="K95" i="76"/>
  <c r="K223" i="76"/>
  <c r="P88" i="76"/>
  <c r="P216" i="76"/>
  <c r="J195" i="76"/>
  <c r="N109" i="76"/>
  <c r="N237" i="76"/>
  <c r="Q102" i="76"/>
  <c r="Q230" i="76"/>
  <c r="I102" i="76"/>
  <c r="I230" i="76"/>
  <c r="R88" i="76"/>
  <c r="R216" i="76"/>
  <c r="J88" i="76"/>
  <c r="J216" i="76"/>
  <c r="O81" i="76"/>
  <c r="O209" i="76"/>
  <c r="T74" i="76"/>
  <c r="T202" i="76"/>
  <c r="L74" i="76"/>
  <c r="L202" i="76"/>
  <c r="P67" i="76"/>
  <c r="P195" i="76"/>
  <c r="H67" i="76"/>
  <c r="H195" i="76"/>
  <c r="L60" i="76"/>
  <c r="L188" i="76"/>
  <c r="J95" i="76"/>
  <c r="J223" i="76"/>
  <c r="M67" i="76"/>
  <c r="M195" i="76"/>
  <c r="T102" i="76"/>
  <c r="T230" i="76"/>
  <c r="P95" i="76"/>
  <c r="P223" i="76"/>
  <c r="L102" i="76"/>
  <c r="L230" i="76"/>
  <c r="K102" i="76"/>
  <c r="K230" i="76"/>
  <c r="M81" i="76"/>
  <c r="M209" i="76"/>
  <c r="O60" i="76"/>
  <c r="O188" i="76"/>
  <c r="P109" i="76"/>
  <c r="P237" i="76"/>
  <c r="O102" i="76"/>
  <c r="O230" i="76"/>
  <c r="I81" i="76"/>
  <c r="I209" i="76"/>
  <c r="T60" i="76"/>
  <c r="T188" i="76"/>
  <c r="S234" i="21"/>
  <c r="S233" i="21" s="1"/>
  <c r="K234" i="21"/>
  <c r="K233" i="21" s="1"/>
  <c r="P84" i="21"/>
  <c r="P83" i="21" s="1"/>
  <c r="M234" i="21"/>
  <c r="M233" i="21" s="1"/>
  <c r="N234" i="21"/>
  <c r="N233" i="21" s="1"/>
  <c r="O213" i="21"/>
  <c r="O212" i="21" s="1"/>
  <c r="S206" i="21"/>
  <c r="S205" i="21" s="1"/>
  <c r="K206" i="21"/>
  <c r="K205" i="21" s="1"/>
  <c r="P199" i="21"/>
  <c r="P198" i="21" s="1"/>
  <c r="H199" i="21"/>
  <c r="H198" i="21" s="1"/>
  <c r="P227" i="21"/>
  <c r="P226" i="21" s="1"/>
  <c r="H227" i="21"/>
  <c r="H226" i="21" s="1"/>
  <c r="Q84" i="21"/>
  <c r="Q83" i="21" s="1"/>
  <c r="I84" i="21"/>
  <c r="I83" i="21" s="1"/>
  <c r="O63" i="21"/>
  <c r="O62" i="21" s="1"/>
  <c r="N95" i="76"/>
  <c r="N223" i="76"/>
  <c r="S88" i="76"/>
  <c r="S216" i="76"/>
  <c r="K88" i="76"/>
  <c r="K216" i="76"/>
  <c r="P81" i="76"/>
  <c r="P209" i="76"/>
  <c r="H81" i="76"/>
  <c r="H209" i="76"/>
  <c r="M74" i="76"/>
  <c r="M202" i="76"/>
  <c r="Q67" i="76"/>
  <c r="Q195" i="76"/>
  <c r="I67" i="76"/>
  <c r="I195" i="76"/>
  <c r="K60" i="76"/>
  <c r="K188" i="76"/>
  <c r="I109" i="76"/>
  <c r="I237" i="76"/>
  <c r="H102" i="76"/>
  <c r="H230" i="76"/>
  <c r="T95" i="76"/>
  <c r="T223" i="76"/>
  <c r="M95" i="76"/>
  <c r="M223" i="76"/>
  <c r="L95" i="76"/>
  <c r="L223" i="76"/>
  <c r="Q88" i="76"/>
  <c r="Q216" i="76"/>
  <c r="O67" i="76"/>
  <c r="O195" i="76"/>
  <c r="S188" i="76"/>
  <c r="S102" i="76"/>
  <c r="S230" i="76"/>
  <c r="T88" i="76"/>
  <c r="T216" i="76"/>
  <c r="R202" i="76"/>
  <c r="I60" i="76"/>
  <c r="I188" i="76"/>
  <c r="P102" i="76"/>
  <c r="P230" i="76"/>
  <c r="M88" i="76"/>
  <c r="M216" i="76"/>
  <c r="K74" i="76"/>
  <c r="K202" i="76"/>
  <c r="S67" i="76"/>
  <c r="S195" i="76"/>
  <c r="L88" i="76"/>
  <c r="L216" i="76"/>
  <c r="Q81" i="76"/>
  <c r="Q209" i="76"/>
  <c r="N202" i="76"/>
  <c r="J60" i="76"/>
  <c r="J188" i="76"/>
  <c r="L81" i="76"/>
  <c r="L209" i="76"/>
  <c r="Q74" i="76"/>
  <c r="Q202" i="76"/>
  <c r="P60" i="76"/>
  <c r="P188" i="76"/>
  <c r="N105" i="21"/>
  <c r="N104" i="21" s="1"/>
  <c r="O84" i="21"/>
  <c r="O83" i="21" s="1"/>
  <c r="R220" i="21"/>
  <c r="R219" i="21" s="1"/>
  <c r="P98" i="21"/>
  <c r="P97" i="21" s="1"/>
  <c r="H98" i="21"/>
  <c r="H97" i="21" s="1"/>
  <c r="P185" i="21"/>
  <c r="P184" i="21" s="1"/>
  <c r="K199" i="21"/>
  <c r="K198" i="21" s="1"/>
  <c r="J185" i="21"/>
  <c r="J184" i="21" s="1"/>
  <c r="T185" i="21"/>
  <c r="T184" i="21" s="1"/>
  <c r="S109" i="76"/>
  <c r="S237" i="76"/>
  <c r="K109" i="76"/>
  <c r="K237" i="76"/>
  <c r="K67" i="76"/>
  <c r="K195" i="76"/>
  <c r="T109" i="76"/>
  <c r="T237" i="76"/>
  <c r="O95" i="76"/>
  <c r="O223" i="76"/>
  <c r="R109" i="76"/>
  <c r="R237" i="76"/>
  <c r="J109" i="76"/>
  <c r="J237" i="76"/>
  <c r="M102" i="76"/>
  <c r="M230" i="76"/>
  <c r="N88" i="76"/>
  <c r="N216" i="76"/>
  <c r="S81" i="76"/>
  <c r="S209" i="76"/>
  <c r="K81" i="76"/>
  <c r="K209" i="76"/>
  <c r="P74" i="76"/>
  <c r="P202" i="76"/>
  <c r="H74" i="76"/>
  <c r="H202" i="76"/>
  <c r="T67" i="76"/>
  <c r="T195" i="76"/>
  <c r="L67" i="76"/>
  <c r="L195" i="76"/>
  <c r="R60" i="76"/>
  <c r="R188" i="76"/>
  <c r="Q60" i="76"/>
  <c r="Q188" i="76"/>
  <c r="M109" i="76"/>
  <c r="M237" i="76"/>
  <c r="Q199" i="21"/>
  <c r="Q198" i="21" s="1"/>
  <c r="I199" i="21"/>
  <c r="I198" i="21" s="1"/>
  <c r="Q227" i="21"/>
  <c r="Q226" i="21" s="1"/>
  <c r="Q192" i="21"/>
  <c r="Q191" i="21" s="1"/>
  <c r="M206" i="21"/>
  <c r="M205" i="21" s="1"/>
  <c r="I192" i="21"/>
  <c r="I191" i="21" s="1"/>
  <c r="I227" i="21"/>
  <c r="I226" i="21" s="1"/>
  <c r="M77" i="21"/>
  <c r="M76" i="21" s="1"/>
  <c r="R192" i="21"/>
  <c r="R191" i="21" s="1"/>
  <c r="R64" i="21"/>
  <c r="R63" i="21" s="1"/>
  <c r="R62" i="21" s="1"/>
  <c r="J206" i="21"/>
  <c r="J205" i="21" s="1"/>
  <c r="J78" i="21"/>
  <c r="J77" i="21" s="1"/>
  <c r="J76" i="21" s="1"/>
  <c r="M63" i="21"/>
  <c r="M62" i="21" s="1"/>
  <c r="N78" i="21"/>
  <c r="N77" i="21" s="1"/>
  <c r="N76" i="21" s="1"/>
  <c r="N206" i="21"/>
  <c r="N205" i="21" s="1"/>
  <c r="Q70" i="21"/>
  <c r="Q69" i="21" s="1"/>
  <c r="H57" i="21"/>
  <c r="H56" i="21" s="1"/>
  <c r="H55" i="21" s="1"/>
  <c r="H185" i="21"/>
  <c r="H184" i="21" s="1"/>
  <c r="N64" i="21"/>
  <c r="N63" i="21" s="1"/>
  <c r="N62" i="21" s="1"/>
  <c r="N192" i="21"/>
  <c r="N191" i="21" s="1"/>
  <c r="M227" i="21"/>
  <c r="M226" i="21" s="1"/>
  <c r="N99" i="21"/>
  <c r="N98" i="21" s="1"/>
  <c r="N97" i="21" s="1"/>
  <c r="N227" i="21"/>
  <c r="N226" i="21" s="1"/>
  <c r="Q63" i="21"/>
  <c r="Q62" i="21" s="1"/>
  <c r="I63" i="21"/>
  <c r="I62" i="21" s="1"/>
  <c r="I98" i="21"/>
  <c r="I97" i="21" s="1"/>
  <c r="Q206" i="21"/>
  <c r="Q205" i="21" s="1"/>
  <c r="I206" i="21"/>
  <c r="I205" i="21" s="1"/>
  <c r="R71" i="21"/>
  <c r="R70" i="21" s="1"/>
  <c r="R69" i="21" s="1"/>
  <c r="R199" i="21"/>
  <c r="R198" i="21" s="1"/>
  <c r="J71" i="21"/>
  <c r="J70" i="21" s="1"/>
  <c r="J69" i="21" s="1"/>
  <c r="J199" i="21"/>
  <c r="J198" i="21" s="1"/>
  <c r="J192" i="21"/>
  <c r="J191" i="21" s="1"/>
  <c r="J64" i="21"/>
  <c r="J63" i="21" s="1"/>
  <c r="J62" i="21" s="1"/>
  <c r="R99" i="21"/>
  <c r="R98" i="21" s="1"/>
  <c r="R97" i="21" s="1"/>
  <c r="R227" i="21"/>
  <c r="R226" i="21" s="1"/>
  <c r="J227" i="21"/>
  <c r="J226" i="21" s="1"/>
  <c r="J99" i="21"/>
  <c r="J98" i="21" s="1"/>
  <c r="J97" i="21" s="1"/>
  <c r="N199" i="21"/>
  <c r="N198" i="21" s="1"/>
  <c r="N71" i="21"/>
  <c r="N70" i="21" s="1"/>
  <c r="N69" i="21" s="1"/>
  <c r="I70" i="21"/>
  <c r="I69" i="21" s="1"/>
  <c r="S57" i="21"/>
  <c r="S56" i="21" s="1"/>
  <c r="S55" i="21" s="1"/>
  <c r="S185" i="21"/>
  <c r="S184" i="21" s="1"/>
  <c r="M98" i="21"/>
  <c r="M97" i="21" s="1"/>
  <c r="M192" i="21"/>
  <c r="M191" i="21" s="1"/>
  <c r="M185" i="21"/>
  <c r="M184" i="21" s="1"/>
  <c r="M57" i="21"/>
  <c r="M56" i="21" s="1"/>
  <c r="M55" i="21" s="1"/>
  <c r="R206" i="21"/>
  <c r="R205" i="21" s="1"/>
  <c r="R78" i="21"/>
  <c r="R77" i="21" s="1"/>
  <c r="R76" i="21" s="1"/>
  <c r="Q77" i="21"/>
  <c r="Q76" i="21" s="1"/>
  <c r="I77" i="21"/>
  <c r="I76" i="21" s="1"/>
  <c r="K22" i="75"/>
  <c r="N22" i="75"/>
  <c r="S22" i="75"/>
  <c r="H22" i="75"/>
  <c r="J22" i="75"/>
  <c r="L22" i="75"/>
  <c r="P22" i="75"/>
  <c r="R22" i="75"/>
  <c r="T22" i="75"/>
  <c r="O22" i="75"/>
  <c r="T29" i="75"/>
  <c r="K29" i="75"/>
  <c r="O29" i="75"/>
  <c r="S29" i="75"/>
  <c r="S162" i="76" s="1"/>
  <c r="S33" i="76" s="1"/>
  <c r="H29" i="75"/>
  <c r="L29" i="75"/>
  <c r="P29" i="75"/>
  <c r="R38" i="75"/>
  <c r="K38" i="75"/>
  <c r="O38" i="75"/>
  <c r="S38" i="75"/>
  <c r="J38" i="75"/>
  <c r="H45" i="75"/>
  <c r="O45" i="75"/>
  <c r="P45" i="75"/>
  <c r="I45" i="75"/>
  <c r="K45" i="75"/>
  <c r="M45" i="75"/>
  <c r="Q45" i="75"/>
  <c r="S45" i="75"/>
  <c r="L45" i="75"/>
  <c r="T45" i="75"/>
  <c r="H56" i="75"/>
  <c r="I56" i="75"/>
  <c r="P56" i="75"/>
  <c r="Q56" i="75"/>
  <c r="J56" i="75"/>
  <c r="L56" i="75"/>
  <c r="N56" i="75"/>
  <c r="R56" i="75"/>
  <c r="T56" i="75"/>
  <c r="M56" i="75"/>
  <c r="I63" i="75"/>
  <c r="N63" i="75"/>
  <c r="J74" i="75"/>
  <c r="S74" i="75"/>
  <c r="R74" i="75"/>
  <c r="K74" i="75"/>
  <c r="H81" i="75"/>
  <c r="L81" i="75"/>
  <c r="P81" i="75"/>
  <c r="T81" i="75"/>
  <c r="K81" i="75"/>
  <c r="O81" i="75"/>
  <c r="S81" i="75"/>
  <c r="H225" i="75"/>
  <c r="H31" i="8" s="1"/>
  <c r="L225" i="75"/>
  <c r="L31" i="8" s="1"/>
  <c r="M225" i="75"/>
  <c r="M31" i="8" s="1"/>
  <c r="P225" i="75"/>
  <c r="P31" i="8" s="1"/>
  <c r="T225" i="75"/>
  <c r="T31" i="8" s="1"/>
  <c r="K225" i="75"/>
  <c r="K31" i="8" s="1"/>
  <c r="O225" i="75"/>
  <c r="O31" i="8" s="1"/>
  <c r="S225" i="75"/>
  <c r="S31" i="8" s="1"/>
  <c r="I225" i="75"/>
  <c r="I31" i="8" s="1"/>
  <c r="Q225" i="75"/>
  <c r="Q31" i="8" s="1"/>
  <c r="N66" i="76" l="1"/>
  <c r="J80" i="76"/>
  <c r="H59" i="76"/>
  <c r="J73" i="76"/>
  <c r="M187" i="76"/>
  <c r="M58" i="76" s="1"/>
  <c r="R80" i="76"/>
  <c r="J101" i="76"/>
  <c r="N80" i="76"/>
  <c r="R101" i="76"/>
  <c r="H180" i="21"/>
  <c r="H51" i="21" s="1"/>
  <c r="H183" i="76"/>
  <c r="H54" i="76" s="1"/>
  <c r="J172" i="21"/>
  <c r="J175" i="76"/>
  <c r="P166" i="21"/>
  <c r="P37" i="21" s="1"/>
  <c r="P169" i="76"/>
  <c r="P40" i="76" s="1"/>
  <c r="O159" i="21"/>
  <c r="O30" i="21" s="1"/>
  <c r="O162" i="76"/>
  <c r="O33" i="76" s="1"/>
  <c r="K158" i="21"/>
  <c r="K29" i="21" s="1"/>
  <c r="K161" i="76"/>
  <c r="Q59" i="76"/>
  <c r="Q187" i="76"/>
  <c r="Q58" i="76" s="1"/>
  <c r="H201" i="76"/>
  <c r="H72" i="76" s="1"/>
  <c r="H73" i="76"/>
  <c r="J236" i="76"/>
  <c r="J107" i="76" s="1"/>
  <c r="J108" i="76"/>
  <c r="T236" i="76"/>
  <c r="T107" i="76" s="1"/>
  <c r="T108" i="76"/>
  <c r="S236" i="76"/>
  <c r="S107" i="76" s="1"/>
  <c r="S108" i="76"/>
  <c r="K201" i="76"/>
  <c r="K72" i="76" s="1"/>
  <c r="K73" i="76"/>
  <c r="P229" i="76"/>
  <c r="P100" i="76" s="1"/>
  <c r="P101" i="76"/>
  <c r="R201" i="76"/>
  <c r="R72" i="76" s="1"/>
  <c r="R73" i="76"/>
  <c r="Q215" i="76"/>
  <c r="Q86" i="76" s="1"/>
  <c r="Q87" i="76"/>
  <c r="M222" i="76"/>
  <c r="M93" i="76" s="1"/>
  <c r="M94" i="76"/>
  <c r="H229" i="76"/>
  <c r="H100" i="76" s="1"/>
  <c r="H101" i="76"/>
  <c r="K187" i="76"/>
  <c r="K58" i="76" s="1"/>
  <c r="K59" i="76"/>
  <c r="Q194" i="76"/>
  <c r="Q65" i="76" s="1"/>
  <c r="Q66" i="76"/>
  <c r="H208" i="76"/>
  <c r="H79" i="76" s="1"/>
  <c r="H80" i="76"/>
  <c r="K215" i="76"/>
  <c r="K86" i="76" s="1"/>
  <c r="K87" i="76"/>
  <c r="N222" i="76"/>
  <c r="N93" i="76" s="1"/>
  <c r="N94" i="76"/>
  <c r="P215" i="76"/>
  <c r="P86" i="76" s="1"/>
  <c r="P87" i="76"/>
  <c r="H236" i="76"/>
  <c r="H107" i="76" s="1"/>
  <c r="H108" i="76"/>
  <c r="S201" i="76"/>
  <c r="S72" i="76" s="1"/>
  <c r="S73" i="76"/>
  <c r="N229" i="76"/>
  <c r="N100" i="76" s="1"/>
  <c r="N101" i="76"/>
  <c r="S222" i="76"/>
  <c r="S93" i="76" s="1"/>
  <c r="S94" i="76"/>
  <c r="H222" i="76"/>
  <c r="H93" i="76" s="1"/>
  <c r="H94" i="76"/>
  <c r="L236" i="76"/>
  <c r="L107" i="76" s="1"/>
  <c r="L108" i="76"/>
  <c r="Q222" i="76"/>
  <c r="Q93" i="76" s="1"/>
  <c r="Q94" i="76"/>
  <c r="I201" i="76"/>
  <c r="I72" i="76" s="1"/>
  <c r="I73" i="76"/>
  <c r="O215" i="76"/>
  <c r="O86" i="76" s="1"/>
  <c r="O87" i="76"/>
  <c r="K180" i="21"/>
  <c r="K51" i="21" s="1"/>
  <c r="K183" i="76"/>
  <c r="K54" i="76" s="1"/>
  <c r="T172" i="21"/>
  <c r="T43" i="21" s="1"/>
  <c r="T175" i="76"/>
  <c r="Q166" i="21"/>
  <c r="Q37" i="21" s="1"/>
  <c r="Q169" i="76"/>
  <c r="Q40" i="76" s="1"/>
  <c r="P159" i="21"/>
  <c r="P30" i="21" s="1"/>
  <c r="P162" i="76"/>
  <c r="P33" i="76" s="1"/>
  <c r="T158" i="21"/>
  <c r="T29" i="21" s="1"/>
  <c r="T161" i="76"/>
  <c r="L194" i="76"/>
  <c r="L65" i="76" s="1"/>
  <c r="L66" i="76"/>
  <c r="K208" i="76"/>
  <c r="K79" i="76" s="1"/>
  <c r="K80" i="76"/>
  <c r="N215" i="76"/>
  <c r="N86" i="76" s="1"/>
  <c r="N87" i="76"/>
  <c r="L215" i="76"/>
  <c r="L86" i="76" s="1"/>
  <c r="L87" i="76"/>
  <c r="T180" i="21"/>
  <c r="T51" i="21" s="1"/>
  <c r="T183" i="76"/>
  <c r="T54" i="76" s="1"/>
  <c r="K179" i="21"/>
  <c r="K50" i="21" s="1"/>
  <c r="K182" i="76"/>
  <c r="N173" i="21"/>
  <c r="N44" i="21" s="1"/>
  <c r="N176" i="76"/>
  <c r="N47" i="76" s="1"/>
  <c r="R172" i="21"/>
  <c r="R43" i="21" s="1"/>
  <c r="R175" i="76"/>
  <c r="Q172" i="21"/>
  <c r="Q43" i="21" s="1"/>
  <c r="Q175" i="76"/>
  <c r="T166" i="21"/>
  <c r="T37" i="21" s="1"/>
  <c r="T169" i="76"/>
  <c r="T40" i="76" s="1"/>
  <c r="M166" i="21"/>
  <c r="M37" i="21" s="1"/>
  <c r="M169" i="76"/>
  <c r="M40" i="76" s="1"/>
  <c r="O166" i="21"/>
  <c r="O37" i="21" s="1"/>
  <c r="O169" i="76"/>
  <c r="O40" i="76" s="1"/>
  <c r="O165" i="21"/>
  <c r="O168" i="76"/>
  <c r="L159" i="21"/>
  <c r="L30" i="21" s="1"/>
  <c r="L162" i="76"/>
  <c r="L33" i="76" s="1"/>
  <c r="K159" i="21"/>
  <c r="K30" i="21" s="1"/>
  <c r="K162" i="76"/>
  <c r="K33" i="76" s="1"/>
  <c r="R158" i="21"/>
  <c r="R29" i="21" s="1"/>
  <c r="R161" i="76"/>
  <c r="H158" i="21"/>
  <c r="H29" i="21" s="1"/>
  <c r="H161" i="76"/>
  <c r="P187" i="76"/>
  <c r="P58" i="76" s="1"/>
  <c r="P59" i="76"/>
  <c r="L208" i="76"/>
  <c r="L79" i="76" s="1"/>
  <c r="L80" i="76"/>
  <c r="N201" i="76"/>
  <c r="N72" i="76" s="1"/>
  <c r="N73" i="76"/>
  <c r="T215" i="76"/>
  <c r="T86" i="76" s="1"/>
  <c r="T87" i="76"/>
  <c r="S187" i="76"/>
  <c r="S58" i="76" s="1"/>
  <c r="S59" i="76"/>
  <c r="T187" i="76"/>
  <c r="T58" i="76" s="1"/>
  <c r="T59" i="76"/>
  <c r="O229" i="76"/>
  <c r="O100" i="76" s="1"/>
  <c r="O101" i="76"/>
  <c r="O187" i="76"/>
  <c r="O58" i="76" s="1"/>
  <c r="O59" i="76"/>
  <c r="K229" i="76"/>
  <c r="K100" i="76" s="1"/>
  <c r="K101" i="76"/>
  <c r="P222" i="76"/>
  <c r="P93" i="76" s="1"/>
  <c r="P94" i="76"/>
  <c r="M194" i="76"/>
  <c r="M65" i="76" s="1"/>
  <c r="M66" i="76"/>
  <c r="L187" i="76"/>
  <c r="L58" i="76" s="1"/>
  <c r="L59" i="76"/>
  <c r="P194" i="76"/>
  <c r="P65" i="76" s="1"/>
  <c r="P66" i="76"/>
  <c r="T201" i="76"/>
  <c r="T72" i="76" s="1"/>
  <c r="T73" i="76"/>
  <c r="J215" i="76"/>
  <c r="J86" i="76" s="1"/>
  <c r="J87" i="76"/>
  <c r="I229" i="76"/>
  <c r="I100" i="76" s="1"/>
  <c r="I101" i="76"/>
  <c r="N236" i="76"/>
  <c r="N107" i="76" s="1"/>
  <c r="N108" i="76"/>
  <c r="O236" i="76"/>
  <c r="O107" i="76" s="1"/>
  <c r="O108" i="76"/>
  <c r="J179" i="21"/>
  <c r="J50" i="21" s="1"/>
  <c r="J182" i="76"/>
  <c r="H172" i="21"/>
  <c r="H43" i="21" s="1"/>
  <c r="H175" i="76"/>
  <c r="S165" i="21"/>
  <c r="S36" i="21" s="1"/>
  <c r="S168" i="76"/>
  <c r="J158" i="21"/>
  <c r="J29" i="21" s="1"/>
  <c r="J161" i="76"/>
  <c r="S180" i="21"/>
  <c r="S51" i="21" s="1"/>
  <c r="S183" i="76"/>
  <c r="S54" i="76" s="1"/>
  <c r="P180" i="21"/>
  <c r="P51" i="21" s="1"/>
  <c r="P183" i="76"/>
  <c r="P54" i="76" s="1"/>
  <c r="R179" i="21"/>
  <c r="R50" i="21" s="1"/>
  <c r="R182" i="76"/>
  <c r="I173" i="21"/>
  <c r="I44" i="21" s="1"/>
  <c r="I176" i="76"/>
  <c r="I47" i="76" s="1"/>
  <c r="N172" i="21"/>
  <c r="N43" i="21" s="1"/>
  <c r="N175" i="76"/>
  <c r="P172" i="21"/>
  <c r="P43" i="21" s="1"/>
  <c r="P175" i="76"/>
  <c r="L166" i="21"/>
  <c r="L37" i="21" s="1"/>
  <c r="L169" i="76"/>
  <c r="L40" i="76" s="1"/>
  <c r="K166" i="21"/>
  <c r="K37" i="21" s="1"/>
  <c r="K169" i="76"/>
  <c r="K40" i="76" s="1"/>
  <c r="H166" i="21"/>
  <c r="H37" i="21" s="1"/>
  <c r="H169" i="76"/>
  <c r="H40" i="76" s="1"/>
  <c r="K165" i="21"/>
  <c r="K36" i="21" s="1"/>
  <c r="K168" i="76"/>
  <c r="H159" i="21"/>
  <c r="H30" i="21" s="1"/>
  <c r="H162" i="76"/>
  <c r="H33" i="76" s="1"/>
  <c r="T159" i="21"/>
  <c r="T30" i="21" s="1"/>
  <c r="T162" i="76"/>
  <c r="T33" i="76" s="1"/>
  <c r="P158" i="21"/>
  <c r="P29" i="21" s="1"/>
  <c r="P161" i="76"/>
  <c r="S158" i="21"/>
  <c r="S29" i="21" s="1"/>
  <c r="S161" i="76"/>
  <c r="M236" i="76"/>
  <c r="M107" i="76" s="1"/>
  <c r="M108" i="76"/>
  <c r="R187" i="76"/>
  <c r="R58" i="76" s="1"/>
  <c r="R59" i="76"/>
  <c r="T194" i="76"/>
  <c r="T65" i="76" s="1"/>
  <c r="T66" i="76"/>
  <c r="P201" i="76"/>
  <c r="P72" i="76" s="1"/>
  <c r="P73" i="76"/>
  <c r="S208" i="76"/>
  <c r="S79" i="76" s="1"/>
  <c r="S80" i="76"/>
  <c r="M229" i="76"/>
  <c r="M100" i="76" s="1"/>
  <c r="M101" i="76"/>
  <c r="R236" i="76"/>
  <c r="R107" i="76" s="1"/>
  <c r="R108" i="76"/>
  <c r="O222" i="76"/>
  <c r="O93" i="76" s="1"/>
  <c r="O94" i="76"/>
  <c r="K66" i="76"/>
  <c r="K194" i="76"/>
  <c r="K65" i="76" s="1"/>
  <c r="K236" i="76"/>
  <c r="K107" i="76" s="1"/>
  <c r="K108" i="76"/>
  <c r="Q208" i="76"/>
  <c r="Q79" i="76" s="1"/>
  <c r="Q80" i="76"/>
  <c r="S66" i="76"/>
  <c r="S194" i="76"/>
  <c r="S65" i="76" s="1"/>
  <c r="M215" i="76"/>
  <c r="M86" i="76" s="1"/>
  <c r="M87" i="76"/>
  <c r="I187" i="76"/>
  <c r="I58" i="76" s="1"/>
  <c r="I59" i="76"/>
  <c r="O194" i="76"/>
  <c r="O65" i="76" s="1"/>
  <c r="O66" i="76"/>
  <c r="L222" i="76"/>
  <c r="L93" i="76" s="1"/>
  <c r="L94" i="76"/>
  <c r="T222" i="76"/>
  <c r="T93" i="76" s="1"/>
  <c r="T94" i="76"/>
  <c r="I236" i="76"/>
  <c r="I107" i="76" s="1"/>
  <c r="I108" i="76"/>
  <c r="I194" i="76"/>
  <c r="I65" i="76" s="1"/>
  <c r="I66" i="76"/>
  <c r="M201" i="76"/>
  <c r="M72" i="76" s="1"/>
  <c r="M73" i="76"/>
  <c r="P208" i="76"/>
  <c r="P79" i="76" s="1"/>
  <c r="P80" i="76"/>
  <c r="S215" i="76"/>
  <c r="S86" i="76" s="1"/>
  <c r="S87" i="76"/>
  <c r="K222" i="76"/>
  <c r="K93" i="76" s="1"/>
  <c r="K94" i="76"/>
  <c r="I215" i="76"/>
  <c r="I86" i="76" s="1"/>
  <c r="I87" i="76"/>
  <c r="Q236" i="76"/>
  <c r="Q107" i="76" s="1"/>
  <c r="Q108" i="76"/>
  <c r="H215" i="76"/>
  <c r="H86" i="76" s="1"/>
  <c r="H87" i="76"/>
  <c r="O201" i="76"/>
  <c r="O72" i="76" s="1"/>
  <c r="O73" i="76"/>
  <c r="I222" i="76"/>
  <c r="I93" i="76" s="1"/>
  <c r="I94" i="76"/>
  <c r="N187" i="76"/>
  <c r="N58" i="76" s="1"/>
  <c r="N59" i="76"/>
  <c r="T208" i="76"/>
  <c r="T79" i="76" s="1"/>
  <c r="T80" i="76"/>
  <c r="R222" i="76"/>
  <c r="R93" i="76" s="1"/>
  <c r="R94" i="76"/>
  <c r="O180" i="21"/>
  <c r="O51" i="21" s="1"/>
  <c r="O183" i="76"/>
  <c r="O54" i="76" s="1"/>
  <c r="L180" i="21"/>
  <c r="L51" i="21" s="1"/>
  <c r="L183" i="76"/>
  <c r="L54" i="76" s="1"/>
  <c r="S179" i="21"/>
  <c r="S50" i="21" s="1"/>
  <c r="S182" i="76"/>
  <c r="M172" i="21"/>
  <c r="M43" i="21" s="1"/>
  <c r="M175" i="76"/>
  <c r="L172" i="21"/>
  <c r="L43" i="21" s="1"/>
  <c r="L175" i="76"/>
  <c r="I172" i="21"/>
  <c r="I43" i="21" s="1"/>
  <c r="I175" i="76"/>
  <c r="S166" i="21"/>
  <c r="S37" i="21" s="1"/>
  <c r="S169" i="76"/>
  <c r="S40" i="76" s="1"/>
  <c r="I166" i="21"/>
  <c r="I37" i="21" s="1"/>
  <c r="I169" i="76"/>
  <c r="I40" i="76" s="1"/>
  <c r="J165" i="21"/>
  <c r="J36" i="21" s="1"/>
  <c r="J168" i="76"/>
  <c r="R165" i="21"/>
  <c r="R36" i="21" s="1"/>
  <c r="R168" i="76"/>
  <c r="O158" i="21"/>
  <c r="O161" i="76"/>
  <c r="L158" i="21"/>
  <c r="L161" i="76"/>
  <c r="N158" i="21"/>
  <c r="N29" i="21" s="1"/>
  <c r="N161" i="76"/>
  <c r="Q201" i="76"/>
  <c r="Q72" i="76" s="1"/>
  <c r="Q73" i="76"/>
  <c r="J187" i="76"/>
  <c r="J58" i="76" s="1"/>
  <c r="J59" i="76"/>
  <c r="S229" i="76"/>
  <c r="S100" i="76" s="1"/>
  <c r="S101" i="76"/>
  <c r="I208" i="76"/>
  <c r="I79" i="76" s="1"/>
  <c r="I80" i="76"/>
  <c r="P236" i="76"/>
  <c r="P107" i="76" s="1"/>
  <c r="P108" i="76"/>
  <c r="M208" i="76"/>
  <c r="M79" i="76" s="1"/>
  <c r="M80" i="76"/>
  <c r="L229" i="76"/>
  <c r="L100" i="76" s="1"/>
  <c r="L101" i="76"/>
  <c r="T229" i="76"/>
  <c r="T100" i="76" s="1"/>
  <c r="T101" i="76"/>
  <c r="J222" i="76"/>
  <c r="J93" i="76" s="1"/>
  <c r="J94" i="76"/>
  <c r="H194" i="76"/>
  <c r="H65" i="76" s="1"/>
  <c r="H66" i="76"/>
  <c r="L201" i="76"/>
  <c r="L72" i="76" s="1"/>
  <c r="L73" i="76"/>
  <c r="O208" i="76"/>
  <c r="O79" i="76" s="1"/>
  <c r="O80" i="76"/>
  <c r="R215" i="76"/>
  <c r="R86" i="76" s="1"/>
  <c r="R87" i="76"/>
  <c r="Q229" i="76"/>
  <c r="Q100" i="76" s="1"/>
  <c r="Q101" i="76"/>
  <c r="J194" i="76"/>
  <c r="J65" i="76" s="1"/>
  <c r="J66" i="76"/>
  <c r="R194" i="76"/>
  <c r="R65" i="76" s="1"/>
  <c r="R66" i="76"/>
  <c r="J43" i="21"/>
  <c r="S21" i="75"/>
  <c r="S20" i="75" s="1"/>
  <c r="S159" i="21"/>
  <c r="S30" i="21" s="1"/>
  <c r="O37" i="75"/>
  <c r="O36" i="75" s="1"/>
  <c r="O19" i="8" s="1"/>
  <c r="H21" i="75"/>
  <c r="H20" i="75" s="1"/>
  <c r="Q63" i="75"/>
  <c r="Q176" i="76" s="1"/>
  <c r="Q47" i="76" s="1"/>
  <c r="K21" i="75"/>
  <c r="K20" i="75" s="1"/>
  <c r="N225" i="75"/>
  <c r="N31" i="8" s="1"/>
  <c r="K73" i="75"/>
  <c r="K72" i="75" s="1"/>
  <c r="K21" i="8" s="1"/>
  <c r="P21" i="75"/>
  <c r="P20" i="75" s="1"/>
  <c r="M63" i="75"/>
  <c r="M176" i="76" s="1"/>
  <c r="M47" i="76" s="1"/>
  <c r="O21" i="75"/>
  <c r="O20" i="75" s="1"/>
  <c r="R225" i="75"/>
  <c r="R31" i="8" s="1"/>
  <c r="J225" i="75"/>
  <c r="J31" i="8" s="1"/>
  <c r="R81" i="75"/>
  <c r="R183" i="76" s="1"/>
  <c r="R54" i="76" s="1"/>
  <c r="N81" i="75"/>
  <c r="J81" i="75"/>
  <c r="J183" i="76" s="1"/>
  <c r="J54" i="76" s="1"/>
  <c r="N55" i="75"/>
  <c r="N54" i="75" s="1"/>
  <c r="N20" i="8" s="1"/>
  <c r="M81" i="75"/>
  <c r="J63" i="75"/>
  <c r="J176" i="76" s="1"/>
  <c r="J47" i="76" s="1"/>
  <c r="R29" i="75"/>
  <c r="N29" i="75"/>
  <c r="N162" i="76" s="1"/>
  <c r="N33" i="76" s="1"/>
  <c r="L21" i="75"/>
  <c r="L20" i="75" s="1"/>
  <c r="N74" i="75"/>
  <c r="N182" i="76" s="1"/>
  <c r="N38" i="75"/>
  <c r="Q81" i="75"/>
  <c r="I81" i="75"/>
  <c r="S73" i="75"/>
  <c r="S72" i="75" s="1"/>
  <c r="S21" i="8" s="1"/>
  <c r="R63" i="75"/>
  <c r="R176" i="76" s="1"/>
  <c r="R47" i="76" s="1"/>
  <c r="I55" i="75"/>
  <c r="I54" i="75" s="1"/>
  <c r="I20" i="8" s="1"/>
  <c r="J29" i="75"/>
  <c r="J162" i="76" s="1"/>
  <c r="J33" i="76" s="1"/>
  <c r="T21" i="75"/>
  <c r="T20" i="75" s="1"/>
  <c r="O74" i="75"/>
  <c r="O182" i="76" s="1"/>
  <c r="S37" i="75"/>
  <c r="S36" i="75" s="1"/>
  <c r="S19" i="8" s="1"/>
  <c r="K37" i="75"/>
  <c r="K36" i="75" s="1"/>
  <c r="K19" i="8" s="1"/>
  <c r="Q38" i="75"/>
  <c r="Q168" i="76" s="1"/>
  <c r="M38" i="75"/>
  <c r="M168" i="76" s="1"/>
  <c r="I38" i="75"/>
  <c r="I168" i="76" s="1"/>
  <c r="Q74" i="75"/>
  <c r="M74" i="75"/>
  <c r="M182" i="76" s="1"/>
  <c r="I74" i="75"/>
  <c r="T63" i="75"/>
  <c r="T176" i="76" s="1"/>
  <c r="T47" i="76" s="1"/>
  <c r="P63" i="75"/>
  <c r="P176" i="76" s="1"/>
  <c r="P47" i="76" s="1"/>
  <c r="L63" i="75"/>
  <c r="L176" i="76" s="1"/>
  <c r="L47" i="76" s="1"/>
  <c r="H63" i="75"/>
  <c r="H176" i="76" s="1"/>
  <c r="H47" i="76" s="1"/>
  <c r="T38" i="75"/>
  <c r="T168" i="76" s="1"/>
  <c r="P38" i="75"/>
  <c r="P168" i="76" s="1"/>
  <c r="L38" i="75"/>
  <c r="L168" i="76" s="1"/>
  <c r="H38" i="75"/>
  <c r="H168" i="76" s="1"/>
  <c r="Q29" i="75"/>
  <c r="M29" i="75"/>
  <c r="I29" i="75"/>
  <c r="T74" i="75"/>
  <c r="T182" i="76" s="1"/>
  <c r="P74" i="75"/>
  <c r="P182" i="76" s="1"/>
  <c r="L74" i="75"/>
  <c r="L182" i="76" s="1"/>
  <c r="H74" i="75"/>
  <c r="H182" i="76" s="1"/>
  <c r="S63" i="75"/>
  <c r="O63" i="75"/>
  <c r="K63" i="75"/>
  <c r="S56" i="75"/>
  <c r="O56" i="75"/>
  <c r="O175" i="76" s="1"/>
  <c r="K56" i="75"/>
  <c r="R45" i="75"/>
  <c r="R169" i="76" s="1"/>
  <c r="R40" i="76" s="1"/>
  <c r="N45" i="75"/>
  <c r="J45" i="75"/>
  <c r="J169" i="76" s="1"/>
  <c r="J40" i="76" s="1"/>
  <c r="Q22" i="75"/>
  <c r="Q161" i="76" s="1"/>
  <c r="M22" i="75"/>
  <c r="M161" i="76" s="1"/>
  <c r="I22" i="75"/>
  <c r="I161" i="76" s="1"/>
  <c r="H150" i="49"/>
  <c r="I150" i="49"/>
  <c r="I25" i="49" s="1"/>
  <c r="J150" i="49"/>
  <c r="J25" i="49" s="1"/>
  <c r="K150" i="49"/>
  <c r="K25" i="49" s="1"/>
  <c r="L150" i="49"/>
  <c r="L25" i="49" s="1"/>
  <c r="M150" i="49"/>
  <c r="N150" i="49"/>
  <c r="N25" i="49" s="1"/>
  <c r="O150" i="49"/>
  <c r="O25" i="49" s="1"/>
  <c r="P150" i="49"/>
  <c r="Q150" i="49"/>
  <c r="R150" i="49"/>
  <c r="R25" i="49" s="1"/>
  <c r="S150" i="49"/>
  <c r="S25" i="49" s="1"/>
  <c r="T150" i="49"/>
  <c r="T25" i="49" s="1"/>
  <c r="H151" i="49"/>
  <c r="I151" i="49"/>
  <c r="I26" i="49" s="1"/>
  <c r="J151" i="49"/>
  <c r="J26" i="49" s="1"/>
  <c r="K151" i="49"/>
  <c r="L151" i="49"/>
  <c r="L26" i="49" s="1"/>
  <c r="M151" i="49"/>
  <c r="M26" i="49" s="1"/>
  <c r="N151" i="49"/>
  <c r="N26" i="49" s="1"/>
  <c r="O151" i="49"/>
  <c r="O26" i="49" s="1"/>
  <c r="P151" i="49"/>
  <c r="Q151" i="49"/>
  <c r="Q26" i="49" s="1"/>
  <c r="R151" i="49"/>
  <c r="R26" i="49" s="1"/>
  <c r="S151" i="49"/>
  <c r="T151" i="49"/>
  <c r="H152" i="49"/>
  <c r="H27" i="49" s="1"/>
  <c r="I152" i="49"/>
  <c r="I27" i="49" s="1"/>
  <c r="J152" i="49"/>
  <c r="J27" i="49" s="1"/>
  <c r="K152" i="49"/>
  <c r="L152" i="49"/>
  <c r="L27" i="49" s="1"/>
  <c r="M152" i="49"/>
  <c r="M27" i="49" s="1"/>
  <c r="N152" i="49"/>
  <c r="O152" i="49"/>
  <c r="O27" i="49" s="1"/>
  <c r="P152" i="49"/>
  <c r="P27" i="49" s="1"/>
  <c r="Q152" i="49"/>
  <c r="Q27" i="49" s="1"/>
  <c r="R152" i="49"/>
  <c r="R27" i="49" s="1"/>
  <c r="S152" i="49"/>
  <c r="T152" i="49"/>
  <c r="T27" i="49" s="1"/>
  <c r="H153" i="49"/>
  <c r="H28" i="49" s="1"/>
  <c r="I153" i="49"/>
  <c r="J153" i="49"/>
  <c r="K153" i="49"/>
  <c r="K28" i="49" s="1"/>
  <c r="L153" i="49"/>
  <c r="L28" i="49" s="1"/>
  <c r="M153" i="49"/>
  <c r="M28" i="49" s="1"/>
  <c r="N153" i="49"/>
  <c r="O153" i="49"/>
  <c r="O28" i="49" s="1"/>
  <c r="P153" i="49"/>
  <c r="P28" i="49" s="1"/>
  <c r="Q153" i="49"/>
  <c r="R153" i="49"/>
  <c r="R28" i="49" s="1"/>
  <c r="S153" i="49"/>
  <c r="S28" i="49" s="1"/>
  <c r="T153" i="49"/>
  <c r="T28" i="49" s="1"/>
  <c r="H154" i="49"/>
  <c r="I154" i="49"/>
  <c r="J154" i="49"/>
  <c r="J29" i="49" s="1"/>
  <c r="K154" i="49"/>
  <c r="K29" i="49" s="1"/>
  <c r="L154" i="49"/>
  <c r="M154" i="49"/>
  <c r="N154" i="49"/>
  <c r="N29" i="49" s="1"/>
  <c r="O154" i="49"/>
  <c r="O29" i="49" s="1"/>
  <c r="P154" i="49"/>
  <c r="P29" i="49" s="1"/>
  <c r="Q154" i="49"/>
  <c r="R154" i="49"/>
  <c r="R29" i="49" s="1"/>
  <c r="S154" i="49"/>
  <c r="S29" i="49" s="1"/>
  <c r="T154" i="49"/>
  <c r="H155" i="49"/>
  <c r="H30" i="49" s="1"/>
  <c r="I155" i="49"/>
  <c r="I30" i="49" s="1"/>
  <c r="J155" i="49"/>
  <c r="J30" i="49" s="1"/>
  <c r="K155" i="49"/>
  <c r="L155" i="49"/>
  <c r="M155" i="49"/>
  <c r="M30" i="49" s="1"/>
  <c r="N155" i="49"/>
  <c r="N30" i="49" s="1"/>
  <c r="O155" i="49"/>
  <c r="P155" i="49"/>
  <c r="Q155" i="49"/>
  <c r="Q30" i="49" s="1"/>
  <c r="R155" i="49"/>
  <c r="R30" i="49" s="1"/>
  <c r="S155" i="49"/>
  <c r="S30" i="49" s="1"/>
  <c r="T155" i="49"/>
  <c r="H156" i="49"/>
  <c r="H31" i="49" s="1"/>
  <c r="I156" i="49"/>
  <c r="I31" i="49" s="1"/>
  <c r="J156" i="49"/>
  <c r="K156" i="49"/>
  <c r="K31" i="49" s="1"/>
  <c r="L156" i="49"/>
  <c r="L31" i="49" s="1"/>
  <c r="M156" i="49"/>
  <c r="M31" i="49" s="1"/>
  <c r="N156" i="49"/>
  <c r="N31" i="49" s="1"/>
  <c r="O156" i="49"/>
  <c r="P156" i="49"/>
  <c r="P31" i="49" s="1"/>
  <c r="Q156" i="49"/>
  <c r="Q31" i="49" s="1"/>
  <c r="R156" i="49"/>
  <c r="S156" i="49"/>
  <c r="T156" i="49"/>
  <c r="T31" i="49" s="1"/>
  <c r="H157" i="49"/>
  <c r="H32" i="49" s="1"/>
  <c r="I157" i="49"/>
  <c r="I32" i="49" s="1"/>
  <c r="J157" i="49"/>
  <c r="K157" i="49"/>
  <c r="K32" i="49" s="1"/>
  <c r="L157" i="49"/>
  <c r="L32" i="49" s="1"/>
  <c r="M157" i="49"/>
  <c r="N157" i="49"/>
  <c r="N32" i="49" s="1"/>
  <c r="O157" i="49"/>
  <c r="O32" i="49" s="1"/>
  <c r="P157" i="49"/>
  <c r="P32" i="49" s="1"/>
  <c r="Q157" i="49"/>
  <c r="Q32" i="49" s="1"/>
  <c r="R157" i="49"/>
  <c r="S157" i="49"/>
  <c r="S32" i="49" s="1"/>
  <c r="T157" i="49"/>
  <c r="T32" i="49" s="1"/>
  <c r="H158" i="49"/>
  <c r="I158" i="49"/>
  <c r="J158" i="49"/>
  <c r="J33" i="49" s="1"/>
  <c r="K158" i="49"/>
  <c r="K33" i="49" s="1"/>
  <c r="L158" i="49"/>
  <c r="L33" i="49" s="1"/>
  <c r="M158" i="49"/>
  <c r="N158" i="49"/>
  <c r="N33" i="49" s="1"/>
  <c r="O158" i="49"/>
  <c r="O33" i="49" s="1"/>
  <c r="P158" i="49"/>
  <c r="Q158" i="49"/>
  <c r="Q33" i="49" s="1"/>
  <c r="R158" i="49"/>
  <c r="R33" i="49" s="1"/>
  <c r="S158" i="49"/>
  <c r="S33" i="49" s="1"/>
  <c r="T158" i="49"/>
  <c r="H159" i="49"/>
  <c r="I159" i="49"/>
  <c r="I34" i="49" s="1"/>
  <c r="J159" i="49"/>
  <c r="J34" i="49" s="1"/>
  <c r="K159" i="49"/>
  <c r="L159" i="49"/>
  <c r="M159" i="49"/>
  <c r="M34" i="49" s="1"/>
  <c r="N159" i="49"/>
  <c r="N34" i="49" s="1"/>
  <c r="O159" i="49"/>
  <c r="O34" i="49" s="1"/>
  <c r="P159" i="49"/>
  <c r="Q159" i="49"/>
  <c r="Q34" i="49" s="1"/>
  <c r="R159" i="49"/>
  <c r="R34" i="49" s="1"/>
  <c r="S159" i="49"/>
  <c r="T159" i="49"/>
  <c r="T34" i="49" s="1"/>
  <c r="H160" i="49"/>
  <c r="H35" i="49" s="1"/>
  <c r="I160" i="49"/>
  <c r="I35" i="49" s="1"/>
  <c r="J160" i="49"/>
  <c r="K160" i="49"/>
  <c r="L160" i="49"/>
  <c r="L35" i="49" s="1"/>
  <c r="M160" i="49"/>
  <c r="M35" i="49" s="1"/>
  <c r="N160" i="49"/>
  <c r="O160" i="49"/>
  <c r="P160" i="49"/>
  <c r="P35" i="49" s="1"/>
  <c r="Q160" i="49"/>
  <c r="Q35" i="49" s="1"/>
  <c r="R160" i="49"/>
  <c r="R35" i="49" s="1"/>
  <c r="S160" i="49"/>
  <c r="T160" i="49"/>
  <c r="T35" i="49" s="1"/>
  <c r="H161" i="49"/>
  <c r="H36" i="49" s="1"/>
  <c r="I161" i="49"/>
  <c r="J161" i="49"/>
  <c r="J36" i="49" s="1"/>
  <c r="K161" i="49"/>
  <c r="K36" i="49" s="1"/>
  <c r="L161" i="49"/>
  <c r="L36" i="49" s="1"/>
  <c r="M161" i="49"/>
  <c r="M36" i="49" s="1"/>
  <c r="N161" i="49"/>
  <c r="O161" i="49"/>
  <c r="O36" i="49" s="1"/>
  <c r="P161" i="49"/>
  <c r="P36" i="49" s="1"/>
  <c r="Q161" i="49"/>
  <c r="R161" i="49"/>
  <c r="S161" i="49"/>
  <c r="S36" i="49" s="1"/>
  <c r="T161" i="49"/>
  <c r="T36" i="49" s="1"/>
  <c r="H162" i="49"/>
  <c r="H37" i="49" s="1"/>
  <c r="I162" i="49"/>
  <c r="J162" i="49"/>
  <c r="J37" i="49" s="1"/>
  <c r="K162" i="49"/>
  <c r="K37" i="49" s="1"/>
  <c r="L162" i="49"/>
  <c r="M162" i="49"/>
  <c r="M37" i="49" s="1"/>
  <c r="N162" i="49"/>
  <c r="N37" i="49" s="1"/>
  <c r="O162" i="49"/>
  <c r="O37" i="49" s="1"/>
  <c r="P162" i="49"/>
  <c r="P37" i="49" s="1"/>
  <c r="Q162" i="49"/>
  <c r="R162" i="49"/>
  <c r="R37" i="49" s="1"/>
  <c r="S162" i="49"/>
  <c r="S37" i="49" s="1"/>
  <c r="T162" i="49"/>
  <c r="H164" i="49"/>
  <c r="H39" i="49" s="1"/>
  <c r="I164" i="49"/>
  <c r="I39" i="49" s="1"/>
  <c r="J164" i="49"/>
  <c r="K164" i="49"/>
  <c r="K39" i="49" s="1"/>
  <c r="L164" i="49"/>
  <c r="L39" i="49" s="1"/>
  <c r="M164" i="49"/>
  <c r="M39" i="49" s="1"/>
  <c r="N164" i="49"/>
  <c r="N39" i="49" s="1"/>
  <c r="O164" i="49"/>
  <c r="P164" i="49"/>
  <c r="P39" i="49" s="1"/>
  <c r="Q164" i="49"/>
  <c r="Q39" i="49" s="1"/>
  <c r="R164" i="49"/>
  <c r="S164" i="49"/>
  <c r="T164" i="49"/>
  <c r="T39" i="49" s="1"/>
  <c r="H165" i="49"/>
  <c r="H40" i="49" s="1"/>
  <c r="I165" i="49"/>
  <c r="J165" i="49"/>
  <c r="K165" i="49"/>
  <c r="K40" i="49" s="1"/>
  <c r="L165" i="49"/>
  <c r="L40" i="49" s="1"/>
  <c r="M165" i="49"/>
  <c r="N165" i="49"/>
  <c r="N40" i="49" s="1"/>
  <c r="O165" i="49"/>
  <c r="O40" i="49" s="1"/>
  <c r="P165" i="49"/>
  <c r="P40" i="49" s="1"/>
  <c r="Q165" i="49"/>
  <c r="Q40" i="49" s="1"/>
  <c r="R165" i="49"/>
  <c r="S165" i="49"/>
  <c r="S40" i="49" s="1"/>
  <c r="T165" i="49"/>
  <c r="T40" i="49" s="1"/>
  <c r="H166" i="49"/>
  <c r="I166" i="49"/>
  <c r="J166" i="49"/>
  <c r="J41" i="49" s="1"/>
  <c r="K166" i="49"/>
  <c r="K41" i="49" s="1"/>
  <c r="L166" i="49"/>
  <c r="M166" i="49"/>
  <c r="N166" i="49"/>
  <c r="N41" i="49" s="1"/>
  <c r="O166" i="49"/>
  <c r="O41" i="49" s="1"/>
  <c r="P166" i="49"/>
  <c r="Q166" i="49"/>
  <c r="Q41" i="49" s="1"/>
  <c r="R166" i="49"/>
  <c r="R41" i="49" s="1"/>
  <c r="S166" i="49"/>
  <c r="S41" i="49" s="1"/>
  <c r="T166" i="49"/>
  <c r="T41" i="49" s="1"/>
  <c r="H167" i="49"/>
  <c r="I167" i="49"/>
  <c r="I42" i="49" s="1"/>
  <c r="J167" i="49"/>
  <c r="J42" i="49" s="1"/>
  <c r="K167" i="49"/>
  <c r="L167" i="49"/>
  <c r="M167" i="49"/>
  <c r="M42" i="49" s="1"/>
  <c r="N167" i="49"/>
  <c r="N42" i="49" s="1"/>
  <c r="O167" i="49"/>
  <c r="O42" i="49" s="1"/>
  <c r="P167" i="49"/>
  <c r="Q167" i="49"/>
  <c r="Q42" i="49" s="1"/>
  <c r="R167" i="49"/>
  <c r="R42" i="49" s="1"/>
  <c r="S167" i="49"/>
  <c r="T167" i="49"/>
  <c r="T42" i="49" s="1"/>
  <c r="H168" i="49"/>
  <c r="H43" i="49" s="1"/>
  <c r="I168" i="49"/>
  <c r="I43" i="49" s="1"/>
  <c r="J168" i="49"/>
  <c r="J43" i="49" s="1"/>
  <c r="K168" i="49"/>
  <c r="L168" i="49"/>
  <c r="L43" i="49" s="1"/>
  <c r="M168" i="49"/>
  <c r="M43" i="49" s="1"/>
  <c r="N168" i="49"/>
  <c r="O168" i="49"/>
  <c r="P168" i="49"/>
  <c r="P43" i="49" s="1"/>
  <c r="Q168" i="49"/>
  <c r="Q43" i="49" s="1"/>
  <c r="R168" i="49"/>
  <c r="R43" i="49" s="1"/>
  <c r="S168" i="49"/>
  <c r="T168" i="49"/>
  <c r="T43" i="49" s="1"/>
  <c r="H169" i="49"/>
  <c r="H44" i="49" s="1"/>
  <c r="I169" i="49"/>
  <c r="J169" i="49"/>
  <c r="J44" i="49" s="1"/>
  <c r="K169" i="49"/>
  <c r="K44" i="49" s="1"/>
  <c r="L169" i="49"/>
  <c r="L44" i="49" s="1"/>
  <c r="M169" i="49"/>
  <c r="M44" i="49" s="1"/>
  <c r="N169" i="49"/>
  <c r="O169" i="49"/>
  <c r="O44" i="49" s="1"/>
  <c r="P169" i="49"/>
  <c r="P44" i="49" s="1"/>
  <c r="Q169" i="49"/>
  <c r="R169" i="49"/>
  <c r="S169" i="49"/>
  <c r="S44" i="49" s="1"/>
  <c r="T169" i="49"/>
  <c r="T44" i="49" s="1"/>
  <c r="H170" i="49"/>
  <c r="I170" i="49"/>
  <c r="J170" i="49"/>
  <c r="J45" i="49" s="1"/>
  <c r="K170" i="49"/>
  <c r="K45" i="49" s="1"/>
  <c r="L170" i="49"/>
  <c r="M170" i="49"/>
  <c r="M45" i="49" s="1"/>
  <c r="N170" i="49"/>
  <c r="N45" i="49" s="1"/>
  <c r="O170" i="49"/>
  <c r="O45" i="49" s="1"/>
  <c r="P170" i="49"/>
  <c r="P45" i="49" s="1"/>
  <c r="Q170" i="49"/>
  <c r="R170" i="49"/>
  <c r="R45" i="49" s="1"/>
  <c r="S170" i="49"/>
  <c r="S45" i="49" s="1"/>
  <c r="T170" i="49"/>
  <c r="H171" i="49"/>
  <c r="I171" i="49"/>
  <c r="I46" i="49" s="1"/>
  <c r="J171" i="49"/>
  <c r="J46" i="49" s="1"/>
  <c r="K171" i="49"/>
  <c r="L171" i="49"/>
  <c r="M171" i="49"/>
  <c r="M46" i="49" s="1"/>
  <c r="N171" i="49"/>
  <c r="N46" i="49" s="1"/>
  <c r="O171" i="49"/>
  <c r="P171" i="49"/>
  <c r="P46" i="49" s="1"/>
  <c r="Q171" i="49"/>
  <c r="Q46" i="49" s="1"/>
  <c r="R171" i="49"/>
  <c r="R46" i="49" s="1"/>
  <c r="S171" i="49"/>
  <c r="S46" i="49" s="1"/>
  <c r="T171" i="49"/>
  <c r="H172" i="49"/>
  <c r="H47" i="49" s="1"/>
  <c r="I172" i="49"/>
  <c r="I47" i="49" s="1"/>
  <c r="J172" i="49"/>
  <c r="K172" i="49"/>
  <c r="L172" i="49"/>
  <c r="L47" i="49" s="1"/>
  <c r="M172" i="49"/>
  <c r="M47" i="49" s="1"/>
  <c r="N172" i="49"/>
  <c r="N47" i="49" s="1"/>
  <c r="O172" i="49"/>
  <c r="P172" i="49"/>
  <c r="P47" i="49" s="1"/>
  <c r="Q172" i="49"/>
  <c r="Q47" i="49" s="1"/>
  <c r="R172" i="49"/>
  <c r="S172" i="49"/>
  <c r="S47" i="49" s="1"/>
  <c r="T172" i="49"/>
  <c r="T47" i="49" s="1"/>
  <c r="H173" i="49"/>
  <c r="H48" i="49" s="1"/>
  <c r="I173" i="49"/>
  <c r="I48" i="49" s="1"/>
  <c r="J173" i="49"/>
  <c r="K173" i="49"/>
  <c r="K48" i="49" s="1"/>
  <c r="L173" i="49"/>
  <c r="L48" i="49" s="1"/>
  <c r="M173" i="49"/>
  <c r="N173" i="49"/>
  <c r="O173" i="49"/>
  <c r="O48" i="49" s="1"/>
  <c r="P173" i="49"/>
  <c r="P48" i="49" s="1"/>
  <c r="Q173" i="49"/>
  <c r="Q48" i="49" s="1"/>
  <c r="R173" i="49"/>
  <c r="S173" i="49"/>
  <c r="S48" i="49" s="1"/>
  <c r="T173" i="49"/>
  <c r="T48" i="49" s="1"/>
  <c r="H174" i="49"/>
  <c r="I174" i="49"/>
  <c r="I49" i="49" s="1"/>
  <c r="J174" i="49"/>
  <c r="J49" i="49" s="1"/>
  <c r="K174" i="49"/>
  <c r="K49" i="49" s="1"/>
  <c r="L174" i="49"/>
  <c r="L49" i="49" s="1"/>
  <c r="M174" i="49"/>
  <c r="N174" i="49"/>
  <c r="N49" i="49" s="1"/>
  <c r="O174" i="49"/>
  <c r="O49" i="49" s="1"/>
  <c r="P174" i="49"/>
  <c r="Q174" i="49"/>
  <c r="R174" i="49"/>
  <c r="R49" i="49" s="1"/>
  <c r="S174" i="49"/>
  <c r="S49" i="49" s="1"/>
  <c r="T174" i="49"/>
  <c r="H175" i="49"/>
  <c r="I175" i="49"/>
  <c r="I50" i="49" s="1"/>
  <c r="J175" i="49"/>
  <c r="J50" i="49" s="1"/>
  <c r="K175" i="49"/>
  <c r="L175" i="49"/>
  <c r="L50" i="49" s="1"/>
  <c r="M175" i="49"/>
  <c r="M50" i="49" s="1"/>
  <c r="N175" i="49"/>
  <c r="N50" i="49" s="1"/>
  <c r="O175" i="49"/>
  <c r="O50" i="49" s="1"/>
  <c r="P175" i="49"/>
  <c r="Q175" i="49"/>
  <c r="Q50" i="49" s="1"/>
  <c r="R175" i="49"/>
  <c r="R50" i="49" s="1"/>
  <c r="S175" i="49"/>
  <c r="T175" i="49"/>
  <c r="H176" i="49"/>
  <c r="H51" i="49" s="1"/>
  <c r="I176" i="49"/>
  <c r="I51" i="49" s="1"/>
  <c r="J176" i="49"/>
  <c r="K176" i="49"/>
  <c r="L176" i="49"/>
  <c r="L51" i="49" s="1"/>
  <c r="M176" i="49"/>
  <c r="M51" i="49" s="1"/>
  <c r="N176" i="49"/>
  <c r="O176" i="49"/>
  <c r="O51" i="49" s="1"/>
  <c r="P176" i="49"/>
  <c r="P51" i="49" s="1"/>
  <c r="Q176" i="49"/>
  <c r="Q51" i="49" s="1"/>
  <c r="R176" i="49"/>
  <c r="R51" i="49" s="1"/>
  <c r="S176" i="49"/>
  <c r="T176" i="49"/>
  <c r="T51" i="49" s="1"/>
  <c r="H178" i="49"/>
  <c r="H53" i="49" s="1"/>
  <c r="I178" i="49"/>
  <c r="J178" i="49"/>
  <c r="J53" i="49" s="1"/>
  <c r="K178" i="49"/>
  <c r="K53" i="49" s="1"/>
  <c r="L178" i="49"/>
  <c r="M178" i="49"/>
  <c r="N178" i="49"/>
  <c r="N53" i="49" s="1"/>
  <c r="O178" i="49"/>
  <c r="O53" i="49" s="1"/>
  <c r="P178" i="49"/>
  <c r="P53" i="49" s="1"/>
  <c r="Q178" i="49"/>
  <c r="R178" i="49"/>
  <c r="R53" i="49" s="1"/>
  <c r="S178" i="49"/>
  <c r="S53" i="49" s="1"/>
  <c r="T178" i="49"/>
  <c r="H179" i="49"/>
  <c r="H54" i="49" s="1"/>
  <c r="I179" i="49"/>
  <c r="I54" i="49" s="1"/>
  <c r="J179" i="49"/>
  <c r="J54" i="49" s="1"/>
  <c r="K179" i="49"/>
  <c r="K54" i="49" s="1"/>
  <c r="L179" i="49"/>
  <c r="M179" i="49"/>
  <c r="M54" i="49" s="1"/>
  <c r="N179" i="49"/>
  <c r="N54" i="49" s="1"/>
  <c r="O179" i="49"/>
  <c r="P179" i="49"/>
  <c r="Q179" i="49"/>
  <c r="Q54" i="49" s="1"/>
  <c r="R179" i="49"/>
  <c r="R54" i="49" s="1"/>
  <c r="S179" i="49"/>
  <c r="S54" i="49" s="1"/>
  <c r="T179" i="49"/>
  <c r="H180" i="49"/>
  <c r="H55" i="49" s="1"/>
  <c r="I180" i="49"/>
  <c r="I55" i="49" s="1"/>
  <c r="J180" i="49"/>
  <c r="K180" i="49"/>
  <c r="K55" i="49" s="1"/>
  <c r="L180" i="49"/>
  <c r="L55" i="49" s="1"/>
  <c r="M180" i="49"/>
  <c r="M55" i="49" s="1"/>
  <c r="N180" i="49"/>
  <c r="N55" i="49" s="1"/>
  <c r="O180" i="49"/>
  <c r="P180" i="49"/>
  <c r="P55" i="49" s="1"/>
  <c r="Q180" i="49"/>
  <c r="Q55" i="49" s="1"/>
  <c r="R180" i="49"/>
  <c r="S180" i="49"/>
  <c r="T180" i="49"/>
  <c r="T55" i="49" s="1"/>
  <c r="H181" i="49"/>
  <c r="H56" i="49" s="1"/>
  <c r="I181" i="49"/>
  <c r="I56" i="49" s="1"/>
  <c r="J181" i="49"/>
  <c r="K181" i="49"/>
  <c r="K56" i="49" s="1"/>
  <c r="L181" i="49"/>
  <c r="L56" i="49" s="1"/>
  <c r="M181" i="49"/>
  <c r="N181" i="49"/>
  <c r="N56" i="49" s="1"/>
  <c r="O181" i="49"/>
  <c r="O56" i="49" s="1"/>
  <c r="P181" i="49"/>
  <c r="P56" i="49" s="1"/>
  <c r="Q181" i="49"/>
  <c r="Q56" i="49" s="1"/>
  <c r="R181" i="49"/>
  <c r="S181" i="49"/>
  <c r="S56" i="49" s="1"/>
  <c r="T181" i="49"/>
  <c r="T56" i="49" s="1"/>
  <c r="H182" i="49"/>
  <c r="I182" i="49"/>
  <c r="J182" i="49"/>
  <c r="J57" i="49" s="1"/>
  <c r="K182" i="49"/>
  <c r="K57" i="49" s="1"/>
  <c r="L182" i="49"/>
  <c r="M182" i="49"/>
  <c r="N182" i="49"/>
  <c r="N57" i="49" s="1"/>
  <c r="O182" i="49"/>
  <c r="O57" i="49" s="1"/>
  <c r="P182" i="49"/>
  <c r="Q182" i="49"/>
  <c r="Q57" i="49" s="1"/>
  <c r="R182" i="49"/>
  <c r="R57" i="49" s="1"/>
  <c r="S182" i="49"/>
  <c r="S57" i="49" s="1"/>
  <c r="T182" i="49"/>
  <c r="T57" i="49" s="1"/>
  <c r="H183" i="49"/>
  <c r="I183" i="49"/>
  <c r="I58" i="49" s="1"/>
  <c r="J183" i="49"/>
  <c r="J58" i="49" s="1"/>
  <c r="K183" i="49"/>
  <c r="L183" i="49"/>
  <c r="M183" i="49"/>
  <c r="M58" i="49" s="1"/>
  <c r="N183" i="49"/>
  <c r="N58" i="49" s="1"/>
  <c r="O183" i="49"/>
  <c r="O58" i="49" s="1"/>
  <c r="P183" i="49"/>
  <c r="Q183" i="49"/>
  <c r="Q58" i="49" s="1"/>
  <c r="R183" i="49"/>
  <c r="R58" i="49" s="1"/>
  <c r="S183" i="49"/>
  <c r="T183" i="49"/>
  <c r="T58" i="49" s="1"/>
  <c r="H184" i="49"/>
  <c r="H59" i="49" s="1"/>
  <c r="I184" i="49"/>
  <c r="I59" i="49" s="1"/>
  <c r="J184" i="49"/>
  <c r="J59" i="49" s="1"/>
  <c r="K184" i="49"/>
  <c r="L184" i="49"/>
  <c r="L59" i="49" s="1"/>
  <c r="M184" i="49"/>
  <c r="M59" i="49" s="1"/>
  <c r="N184" i="49"/>
  <c r="O184" i="49"/>
  <c r="P184" i="49"/>
  <c r="P59" i="49" s="1"/>
  <c r="Q184" i="49"/>
  <c r="Q59" i="49" s="1"/>
  <c r="R184" i="49"/>
  <c r="R59" i="49" s="1"/>
  <c r="S184" i="49"/>
  <c r="T184" i="49"/>
  <c r="T59" i="49" s="1"/>
  <c r="H185" i="49"/>
  <c r="H60" i="49" s="1"/>
  <c r="I185" i="49"/>
  <c r="J185" i="49"/>
  <c r="J60" i="49" s="1"/>
  <c r="K185" i="49"/>
  <c r="K60" i="49" s="1"/>
  <c r="L185" i="49"/>
  <c r="L60" i="49" s="1"/>
  <c r="M185" i="49"/>
  <c r="M60" i="49" s="1"/>
  <c r="N185" i="49"/>
  <c r="O185" i="49"/>
  <c r="O60" i="49" s="1"/>
  <c r="P185" i="49"/>
  <c r="P60" i="49" s="1"/>
  <c r="Q185" i="49"/>
  <c r="R185" i="49"/>
  <c r="S185" i="49"/>
  <c r="S60" i="49" s="1"/>
  <c r="T185" i="49"/>
  <c r="T60" i="49" s="1"/>
  <c r="H186" i="49"/>
  <c r="H61" i="49" s="1"/>
  <c r="I186" i="49"/>
  <c r="J186" i="49"/>
  <c r="J61" i="49" s="1"/>
  <c r="K186" i="49"/>
  <c r="K61" i="49" s="1"/>
  <c r="L186" i="49"/>
  <c r="M186" i="49"/>
  <c r="M61" i="49" s="1"/>
  <c r="N186" i="49"/>
  <c r="N61" i="49" s="1"/>
  <c r="O186" i="49"/>
  <c r="O61" i="49" s="1"/>
  <c r="P186" i="49"/>
  <c r="P61" i="49" s="1"/>
  <c r="Q186" i="49"/>
  <c r="R186" i="49"/>
  <c r="R61" i="49" s="1"/>
  <c r="S186" i="49"/>
  <c r="S61" i="49" s="1"/>
  <c r="T186" i="49"/>
  <c r="H187" i="49"/>
  <c r="I187" i="49"/>
  <c r="I62" i="49" s="1"/>
  <c r="J187" i="49"/>
  <c r="J62" i="49" s="1"/>
  <c r="K187" i="49"/>
  <c r="L187" i="49"/>
  <c r="M187" i="49"/>
  <c r="M62" i="49" s="1"/>
  <c r="N187" i="49"/>
  <c r="N62" i="49" s="1"/>
  <c r="O187" i="49"/>
  <c r="P187" i="49"/>
  <c r="P62" i="49" s="1"/>
  <c r="Q187" i="49"/>
  <c r="Q62" i="49" s="1"/>
  <c r="R187" i="49"/>
  <c r="R62" i="49" s="1"/>
  <c r="S187" i="49"/>
  <c r="S62" i="49" s="1"/>
  <c r="T187" i="49"/>
  <c r="H188" i="49"/>
  <c r="H63" i="49" s="1"/>
  <c r="I188" i="49"/>
  <c r="I63" i="49" s="1"/>
  <c r="J188" i="49"/>
  <c r="K188" i="49"/>
  <c r="L188" i="49"/>
  <c r="L63" i="49" s="1"/>
  <c r="M188" i="49"/>
  <c r="M63" i="49" s="1"/>
  <c r="N188" i="49"/>
  <c r="N63" i="49" s="1"/>
  <c r="O188" i="49"/>
  <c r="P188" i="49"/>
  <c r="P63" i="49" s="1"/>
  <c r="Q188" i="49"/>
  <c r="Q63" i="49" s="1"/>
  <c r="R188" i="49"/>
  <c r="S188" i="49"/>
  <c r="S63" i="49" s="1"/>
  <c r="T188" i="49"/>
  <c r="T63" i="49" s="1"/>
  <c r="H189" i="49"/>
  <c r="H64" i="49" s="1"/>
  <c r="I189" i="49"/>
  <c r="I64" i="49" s="1"/>
  <c r="J189" i="49"/>
  <c r="K189" i="49"/>
  <c r="K64" i="49" s="1"/>
  <c r="L189" i="49"/>
  <c r="L64" i="49" s="1"/>
  <c r="M189" i="49"/>
  <c r="N189" i="49"/>
  <c r="O189" i="49"/>
  <c r="O64" i="49" s="1"/>
  <c r="P189" i="49"/>
  <c r="P64" i="49" s="1"/>
  <c r="Q189" i="49"/>
  <c r="Q64" i="49" s="1"/>
  <c r="R189" i="49"/>
  <c r="S189" i="49"/>
  <c r="S64" i="49" s="1"/>
  <c r="T189" i="49"/>
  <c r="T64" i="49" s="1"/>
  <c r="H190" i="49"/>
  <c r="I190" i="49"/>
  <c r="I65" i="49" s="1"/>
  <c r="J190" i="49"/>
  <c r="J65" i="49" s="1"/>
  <c r="K190" i="49"/>
  <c r="K65" i="49" s="1"/>
  <c r="L190" i="49"/>
  <c r="L65" i="49" s="1"/>
  <c r="M190" i="49"/>
  <c r="N190" i="49"/>
  <c r="N65" i="49" s="1"/>
  <c r="O190" i="49"/>
  <c r="O65" i="49" s="1"/>
  <c r="P190" i="49"/>
  <c r="Q190" i="49"/>
  <c r="R190" i="49"/>
  <c r="R65" i="49" s="1"/>
  <c r="S190" i="49"/>
  <c r="S65" i="49" s="1"/>
  <c r="T190" i="49"/>
  <c r="T65" i="49" s="1"/>
  <c r="H192" i="49"/>
  <c r="H67" i="49" s="1"/>
  <c r="I192" i="49"/>
  <c r="I67" i="49" s="1"/>
  <c r="J192" i="49"/>
  <c r="J67" i="49" s="1"/>
  <c r="K192" i="49"/>
  <c r="L192" i="49"/>
  <c r="L67" i="49" s="1"/>
  <c r="M192" i="49"/>
  <c r="M67" i="49" s="1"/>
  <c r="N192" i="49"/>
  <c r="O192" i="49"/>
  <c r="O67" i="49" s="1"/>
  <c r="P192" i="49"/>
  <c r="P67" i="49" s="1"/>
  <c r="Q192" i="49"/>
  <c r="Q67" i="49" s="1"/>
  <c r="R192" i="49"/>
  <c r="S192" i="49"/>
  <c r="T192" i="49"/>
  <c r="T67" i="49" s="1"/>
  <c r="H193" i="49"/>
  <c r="H68" i="49" s="1"/>
  <c r="I193" i="49"/>
  <c r="J193" i="49"/>
  <c r="K193" i="49"/>
  <c r="K68" i="49" s="1"/>
  <c r="L193" i="49"/>
  <c r="L68" i="49" s="1"/>
  <c r="M193" i="49"/>
  <c r="M68" i="49" s="1"/>
  <c r="N193" i="49"/>
  <c r="O193" i="49"/>
  <c r="O68" i="49" s="1"/>
  <c r="P193" i="49"/>
  <c r="P68" i="49" s="1"/>
  <c r="Q193" i="49"/>
  <c r="R193" i="49"/>
  <c r="R68" i="49" s="1"/>
  <c r="S193" i="49"/>
  <c r="S68" i="49" s="1"/>
  <c r="T193" i="49"/>
  <c r="T68" i="49" s="1"/>
  <c r="H194" i="49"/>
  <c r="H69" i="49" s="1"/>
  <c r="I194" i="49"/>
  <c r="J194" i="49"/>
  <c r="J69" i="49" s="1"/>
  <c r="K194" i="49"/>
  <c r="K69" i="49" s="1"/>
  <c r="L194" i="49"/>
  <c r="M194" i="49"/>
  <c r="N194" i="49"/>
  <c r="N69" i="49" s="1"/>
  <c r="O194" i="49"/>
  <c r="O69" i="49" s="1"/>
  <c r="P194" i="49"/>
  <c r="P69" i="49" s="1"/>
  <c r="Q194" i="49"/>
  <c r="R194" i="49"/>
  <c r="R69" i="49" s="1"/>
  <c r="S194" i="49"/>
  <c r="S69" i="49" s="1"/>
  <c r="T194" i="49"/>
  <c r="H195" i="49"/>
  <c r="H70" i="49" s="1"/>
  <c r="I195" i="49"/>
  <c r="I70" i="49" s="1"/>
  <c r="J195" i="49"/>
  <c r="J70" i="49" s="1"/>
  <c r="K195" i="49"/>
  <c r="L195" i="49"/>
  <c r="M195" i="49"/>
  <c r="M70" i="49" s="1"/>
  <c r="N195" i="49"/>
  <c r="N70" i="49" s="1"/>
  <c r="O195" i="49"/>
  <c r="P195" i="49"/>
  <c r="Q195" i="49"/>
  <c r="Q70" i="49" s="1"/>
  <c r="R195" i="49"/>
  <c r="R70" i="49" s="1"/>
  <c r="S195" i="49"/>
  <c r="S70" i="49" s="1"/>
  <c r="T195" i="49"/>
  <c r="H196" i="49"/>
  <c r="H71" i="49" s="1"/>
  <c r="I196" i="49"/>
  <c r="I71" i="49" s="1"/>
  <c r="J196" i="49"/>
  <c r="K196" i="49"/>
  <c r="K71" i="49" s="1"/>
  <c r="L196" i="49"/>
  <c r="L71" i="49" s="1"/>
  <c r="M196" i="49"/>
  <c r="M71" i="49" s="1"/>
  <c r="N196" i="49"/>
  <c r="O196" i="49"/>
  <c r="P196" i="49"/>
  <c r="P71" i="49" s="1"/>
  <c r="Q196" i="49"/>
  <c r="Q71" i="49" s="1"/>
  <c r="R196" i="49"/>
  <c r="S196" i="49"/>
  <c r="T196" i="49"/>
  <c r="T71" i="49" s="1"/>
  <c r="H197" i="49"/>
  <c r="H72" i="49" s="1"/>
  <c r="I197" i="49"/>
  <c r="I72" i="49" s="1"/>
  <c r="J197" i="49"/>
  <c r="K197" i="49"/>
  <c r="K72" i="49" s="1"/>
  <c r="L197" i="49"/>
  <c r="L72" i="49" s="1"/>
  <c r="M197" i="49"/>
  <c r="N197" i="49"/>
  <c r="N72" i="49" s="1"/>
  <c r="O197" i="49"/>
  <c r="O72" i="49" s="1"/>
  <c r="P197" i="49"/>
  <c r="P72" i="49" s="1"/>
  <c r="Q197" i="49"/>
  <c r="R197" i="49"/>
  <c r="S197" i="49"/>
  <c r="S72" i="49" s="1"/>
  <c r="T197" i="49"/>
  <c r="T72" i="49" s="1"/>
  <c r="H198" i="49"/>
  <c r="I198" i="49"/>
  <c r="J198" i="49"/>
  <c r="J73" i="49" s="1"/>
  <c r="K198" i="49"/>
  <c r="K73" i="49" s="1"/>
  <c r="L198" i="49"/>
  <c r="L73" i="49" s="1"/>
  <c r="M198" i="49"/>
  <c r="N198" i="49"/>
  <c r="N73" i="49" s="1"/>
  <c r="O198" i="49"/>
  <c r="O73" i="49" s="1"/>
  <c r="P198" i="49"/>
  <c r="Q198" i="49"/>
  <c r="Q73" i="49" s="1"/>
  <c r="R198" i="49"/>
  <c r="R73" i="49" s="1"/>
  <c r="S198" i="49"/>
  <c r="S73" i="49" s="1"/>
  <c r="T198" i="49"/>
  <c r="T73" i="49" s="1"/>
  <c r="H199" i="49"/>
  <c r="I199" i="49"/>
  <c r="I74" i="49" s="1"/>
  <c r="J199" i="49"/>
  <c r="J74" i="49" s="1"/>
  <c r="K199" i="49"/>
  <c r="L199" i="49"/>
  <c r="M199" i="49"/>
  <c r="M74" i="49" s="1"/>
  <c r="N199" i="49"/>
  <c r="N74" i="49" s="1"/>
  <c r="O199" i="49"/>
  <c r="O74" i="49" s="1"/>
  <c r="P199" i="49"/>
  <c r="Q199" i="49"/>
  <c r="Q74" i="49" s="1"/>
  <c r="R199" i="49"/>
  <c r="R74" i="49" s="1"/>
  <c r="S199" i="49"/>
  <c r="T199" i="49"/>
  <c r="T74" i="49" s="1"/>
  <c r="H200" i="49"/>
  <c r="H75" i="49" s="1"/>
  <c r="I200" i="49"/>
  <c r="I75" i="49" s="1"/>
  <c r="J200" i="49"/>
  <c r="K200" i="49"/>
  <c r="L200" i="49"/>
  <c r="L75" i="49" s="1"/>
  <c r="M200" i="49"/>
  <c r="M75" i="49" s="1"/>
  <c r="N200" i="49"/>
  <c r="O200" i="49"/>
  <c r="P200" i="49"/>
  <c r="P75" i="49" s="1"/>
  <c r="Q200" i="49"/>
  <c r="Q75" i="49" s="1"/>
  <c r="R200" i="49"/>
  <c r="R75" i="49" s="1"/>
  <c r="S200" i="49"/>
  <c r="T200" i="49"/>
  <c r="T75" i="49" s="1"/>
  <c r="H201" i="49"/>
  <c r="H76" i="49" s="1"/>
  <c r="I201" i="49"/>
  <c r="J201" i="49"/>
  <c r="J76" i="49" s="1"/>
  <c r="K201" i="49"/>
  <c r="K76" i="49" s="1"/>
  <c r="L201" i="49"/>
  <c r="L76" i="49" s="1"/>
  <c r="M201" i="49"/>
  <c r="N201" i="49"/>
  <c r="O201" i="49"/>
  <c r="O76" i="49" s="1"/>
  <c r="P201" i="49"/>
  <c r="P76" i="49" s="1"/>
  <c r="Q201" i="49"/>
  <c r="R201" i="49"/>
  <c r="S201" i="49"/>
  <c r="S76" i="49" s="1"/>
  <c r="T201" i="49"/>
  <c r="T76" i="49" s="1"/>
  <c r="H202" i="49"/>
  <c r="H77" i="49" s="1"/>
  <c r="I202" i="49"/>
  <c r="J202" i="49"/>
  <c r="J77" i="49" s="1"/>
  <c r="K202" i="49"/>
  <c r="K77" i="49" s="1"/>
  <c r="L202" i="49"/>
  <c r="M202" i="49"/>
  <c r="M77" i="49" s="1"/>
  <c r="N202" i="49"/>
  <c r="N77" i="49" s="1"/>
  <c r="O202" i="49"/>
  <c r="O77" i="49" s="1"/>
  <c r="P202" i="49"/>
  <c r="Q202" i="49"/>
  <c r="R202" i="49"/>
  <c r="R77" i="49" s="1"/>
  <c r="S202" i="49"/>
  <c r="S77" i="49" s="1"/>
  <c r="T202" i="49"/>
  <c r="H203" i="49"/>
  <c r="I203" i="49"/>
  <c r="I78" i="49" s="1"/>
  <c r="J203" i="49"/>
  <c r="J78" i="49" s="1"/>
  <c r="K203" i="49"/>
  <c r="K78" i="49" s="1"/>
  <c r="L203" i="49"/>
  <c r="M203" i="49"/>
  <c r="M78" i="49" s="1"/>
  <c r="N203" i="49"/>
  <c r="N78" i="49" s="1"/>
  <c r="O203" i="49"/>
  <c r="P203" i="49"/>
  <c r="P78" i="49" s="1"/>
  <c r="Q203" i="49"/>
  <c r="Q78" i="49" s="1"/>
  <c r="R203" i="49"/>
  <c r="R78" i="49" s="1"/>
  <c r="S203" i="49"/>
  <c r="S78" i="49" s="1"/>
  <c r="T203" i="49"/>
  <c r="H204" i="49"/>
  <c r="H79" i="49" s="1"/>
  <c r="I204" i="49"/>
  <c r="I79" i="49" s="1"/>
  <c r="J204" i="49"/>
  <c r="K204" i="49"/>
  <c r="L204" i="49"/>
  <c r="L79" i="49" s="1"/>
  <c r="M204" i="49"/>
  <c r="M79" i="49" s="1"/>
  <c r="N204" i="49"/>
  <c r="N79" i="49" s="1"/>
  <c r="O204" i="49"/>
  <c r="P204" i="49"/>
  <c r="P79" i="49" s="1"/>
  <c r="Q204" i="49"/>
  <c r="Q79" i="49" s="1"/>
  <c r="R204" i="49"/>
  <c r="S204" i="49"/>
  <c r="S79" i="49" s="1"/>
  <c r="T204" i="49"/>
  <c r="T79" i="49" s="1"/>
  <c r="H206" i="49"/>
  <c r="I206" i="49"/>
  <c r="J206" i="49"/>
  <c r="J81" i="49" s="1"/>
  <c r="K206" i="49"/>
  <c r="K81" i="49" s="1"/>
  <c r="L206" i="49"/>
  <c r="L81" i="49" s="1"/>
  <c r="M206" i="49"/>
  <c r="N206" i="49"/>
  <c r="N81" i="49" s="1"/>
  <c r="O206" i="49"/>
  <c r="O81" i="49" s="1"/>
  <c r="P206" i="49"/>
  <c r="Q206" i="49"/>
  <c r="Q81" i="49" s="1"/>
  <c r="R206" i="49"/>
  <c r="R81" i="49" s="1"/>
  <c r="S206" i="49"/>
  <c r="S81" i="49" s="1"/>
  <c r="T206" i="49"/>
  <c r="T81" i="49" s="1"/>
  <c r="H207" i="49"/>
  <c r="I207" i="49"/>
  <c r="I82" i="49" s="1"/>
  <c r="J207" i="49"/>
  <c r="J82" i="49" s="1"/>
  <c r="K207" i="49"/>
  <c r="L207" i="49"/>
  <c r="M207" i="49"/>
  <c r="M82" i="49" s="1"/>
  <c r="N207" i="49"/>
  <c r="N82" i="49" s="1"/>
  <c r="O207" i="49"/>
  <c r="P207" i="49"/>
  <c r="Q207" i="49"/>
  <c r="Q82" i="49" s="1"/>
  <c r="R207" i="49"/>
  <c r="R82" i="49" s="1"/>
  <c r="S207" i="49"/>
  <c r="T207" i="49"/>
  <c r="T82" i="49" s="1"/>
  <c r="H208" i="49"/>
  <c r="H83" i="49" s="1"/>
  <c r="I208" i="49"/>
  <c r="I83" i="49" s="1"/>
  <c r="J208" i="49"/>
  <c r="J83" i="49" s="1"/>
  <c r="K208" i="49"/>
  <c r="L208" i="49"/>
  <c r="L83" i="49" s="1"/>
  <c r="M208" i="49"/>
  <c r="M83" i="49" s="1"/>
  <c r="N208" i="49"/>
  <c r="O208" i="49"/>
  <c r="P208" i="49"/>
  <c r="P83" i="49" s="1"/>
  <c r="Q208" i="49"/>
  <c r="Q83" i="49" s="1"/>
  <c r="R208" i="49"/>
  <c r="S208" i="49"/>
  <c r="T208" i="49"/>
  <c r="T83" i="49" s="1"/>
  <c r="H209" i="49"/>
  <c r="H84" i="49" s="1"/>
  <c r="I209" i="49"/>
  <c r="J209" i="49"/>
  <c r="J84" i="49" s="1"/>
  <c r="K209" i="49"/>
  <c r="K84" i="49" s="1"/>
  <c r="L209" i="49"/>
  <c r="L84" i="49" s="1"/>
  <c r="M209" i="49"/>
  <c r="M84" i="49" s="1"/>
  <c r="N209" i="49"/>
  <c r="O209" i="49"/>
  <c r="O84" i="49" s="1"/>
  <c r="P209" i="49"/>
  <c r="P84" i="49" s="1"/>
  <c r="Q209" i="49"/>
  <c r="R209" i="49"/>
  <c r="S209" i="49"/>
  <c r="S84" i="49" s="1"/>
  <c r="T209" i="49"/>
  <c r="T84" i="49" s="1"/>
  <c r="H210" i="49"/>
  <c r="I210" i="49"/>
  <c r="J210" i="49"/>
  <c r="J85" i="49" s="1"/>
  <c r="K210" i="49"/>
  <c r="K85" i="49" s="1"/>
  <c r="L210" i="49"/>
  <c r="M210" i="49"/>
  <c r="M85" i="49" s="1"/>
  <c r="N210" i="49"/>
  <c r="N85" i="49" s="1"/>
  <c r="O210" i="49"/>
  <c r="O85" i="49" s="1"/>
  <c r="P210" i="49"/>
  <c r="P85" i="49" s="1"/>
  <c r="Q210" i="49"/>
  <c r="R210" i="49"/>
  <c r="R85" i="49" s="1"/>
  <c r="S210" i="49"/>
  <c r="S85" i="49" s="1"/>
  <c r="T210" i="49"/>
  <c r="H211" i="49"/>
  <c r="I211" i="49"/>
  <c r="I86" i="49" s="1"/>
  <c r="J211" i="49"/>
  <c r="J86" i="49" s="1"/>
  <c r="K211" i="49"/>
  <c r="K86" i="49" s="1"/>
  <c r="L211" i="49"/>
  <c r="M211" i="49"/>
  <c r="M86" i="49" s="1"/>
  <c r="N211" i="49"/>
  <c r="N86" i="49" s="1"/>
  <c r="O211" i="49"/>
  <c r="P211" i="49"/>
  <c r="P86" i="49" s="1"/>
  <c r="Q211" i="49"/>
  <c r="Q86" i="49" s="1"/>
  <c r="R211" i="49"/>
  <c r="R86" i="49" s="1"/>
  <c r="S211" i="49"/>
  <c r="S86" i="49" s="1"/>
  <c r="T211" i="49"/>
  <c r="H212" i="49"/>
  <c r="H87" i="49" s="1"/>
  <c r="I212" i="49"/>
  <c r="I87" i="49" s="1"/>
  <c r="J212" i="49"/>
  <c r="K212" i="49"/>
  <c r="L212" i="49"/>
  <c r="L87" i="49" s="1"/>
  <c r="M212" i="49"/>
  <c r="M87" i="49" s="1"/>
  <c r="N212" i="49"/>
  <c r="O212" i="49"/>
  <c r="P212" i="49"/>
  <c r="P87" i="49" s="1"/>
  <c r="Q212" i="49"/>
  <c r="Q87" i="49" s="1"/>
  <c r="R212" i="49"/>
  <c r="S212" i="49"/>
  <c r="S87" i="49" s="1"/>
  <c r="T212" i="49"/>
  <c r="T87" i="49" s="1"/>
  <c r="H213" i="49"/>
  <c r="H88" i="49" s="1"/>
  <c r="I213" i="49"/>
  <c r="I88" i="49" s="1"/>
  <c r="J213" i="49"/>
  <c r="K213" i="49"/>
  <c r="K88" i="49" s="1"/>
  <c r="L213" i="49"/>
  <c r="L88" i="49" s="1"/>
  <c r="M213" i="49"/>
  <c r="N213" i="49"/>
  <c r="O213" i="49"/>
  <c r="O88" i="49" s="1"/>
  <c r="P213" i="49"/>
  <c r="P88" i="49" s="1"/>
  <c r="Q213" i="49"/>
  <c r="R213" i="49"/>
  <c r="S213" i="49"/>
  <c r="S88" i="49" s="1"/>
  <c r="T213" i="49"/>
  <c r="T88" i="49" s="1"/>
  <c r="H214" i="49"/>
  <c r="I214" i="49"/>
  <c r="I89" i="49" s="1"/>
  <c r="J214" i="49"/>
  <c r="J89" i="49" s="1"/>
  <c r="K214" i="49"/>
  <c r="K89" i="49" s="1"/>
  <c r="L214" i="49"/>
  <c r="L89" i="49" s="1"/>
  <c r="M214" i="49"/>
  <c r="N214" i="49"/>
  <c r="N89" i="49" s="1"/>
  <c r="O214" i="49"/>
  <c r="O89" i="49" s="1"/>
  <c r="P214" i="49"/>
  <c r="Q214" i="49"/>
  <c r="R214" i="49"/>
  <c r="R89" i="49" s="1"/>
  <c r="S214" i="49"/>
  <c r="S89" i="49" s="1"/>
  <c r="T214" i="49"/>
  <c r="H215" i="49"/>
  <c r="I215" i="49"/>
  <c r="I90" i="49" s="1"/>
  <c r="J215" i="49"/>
  <c r="J90" i="49" s="1"/>
  <c r="K215" i="49"/>
  <c r="L215" i="49"/>
  <c r="L90" i="49" s="1"/>
  <c r="M215" i="49"/>
  <c r="M90" i="49" s="1"/>
  <c r="N215" i="49"/>
  <c r="N90" i="49" s="1"/>
  <c r="O215" i="49"/>
  <c r="O90" i="49" s="1"/>
  <c r="P215" i="49"/>
  <c r="Q215" i="49"/>
  <c r="Q90" i="49" s="1"/>
  <c r="R215" i="49"/>
  <c r="R90" i="49" s="1"/>
  <c r="S215" i="49"/>
  <c r="T215" i="49"/>
  <c r="H216" i="49"/>
  <c r="H91" i="49" s="1"/>
  <c r="I216" i="49"/>
  <c r="I91" i="49" s="1"/>
  <c r="J216" i="49"/>
  <c r="J91" i="49" s="1"/>
  <c r="K216" i="49"/>
  <c r="L216" i="49"/>
  <c r="L91" i="49" s="1"/>
  <c r="M216" i="49"/>
  <c r="M91" i="49" s="1"/>
  <c r="N216" i="49"/>
  <c r="O216" i="49"/>
  <c r="O91" i="49" s="1"/>
  <c r="P216" i="49"/>
  <c r="P91" i="49" s="1"/>
  <c r="Q216" i="49"/>
  <c r="Q91" i="49" s="1"/>
  <c r="R216" i="49"/>
  <c r="R91" i="49" s="1"/>
  <c r="S216" i="49"/>
  <c r="T216" i="49"/>
  <c r="T91" i="49" s="1"/>
  <c r="H217" i="49"/>
  <c r="H92" i="49" s="1"/>
  <c r="I217" i="49"/>
  <c r="J217" i="49"/>
  <c r="K217" i="49"/>
  <c r="K92" i="49" s="1"/>
  <c r="L217" i="49"/>
  <c r="L92" i="49" s="1"/>
  <c r="M217" i="49"/>
  <c r="N217" i="49"/>
  <c r="O217" i="49"/>
  <c r="O92" i="49" s="1"/>
  <c r="P217" i="49"/>
  <c r="P92" i="49" s="1"/>
  <c r="Q217" i="49"/>
  <c r="R217" i="49"/>
  <c r="R92" i="49" s="1"/>
  <c r="S217" i="49"/>
  <c r="S92" i="49" s="1"/>
  <c r="T217" i="49"/>
  <c r="T92" i="49" s="1"/>
  <c r="H218" i="49"/>
  <c r="H93" i="49" s="1"/>
  <c r="I218" i="49"/>
  <c r="J218" i="49"/>
  <c r="J93" i="49" s="1"/>
  <c r="K218" i="49"/>
  <c r="K93" i="49" s="1"/>
  <c r="L218" i="49"/>
  <c r="M218" i="49"/>
  <c r="N218" i="49"/>
  <c r="N93" i="49" s="1"/>
  <c r="O218" i="49"/>
  <c r="O93" i="49" s="1"/>
  <c r="P218" i="49"/>
  <c r="Q218" i="49"/>
  <c r="R218" i="49"/>
  <c r="R93" i="49" s="1"/>
  <c r="S218" i="49"/>
  <c r="S93" i="49" s="1"/>
  <c r="T218" i="49"/>
  <c r="H220" i="49"/>
  <c r="H95" i="49" s="1"/>
  <c r="I220" i="49"/>
  <c r="I95" i="49" s="1"/>
  <c r="J220" i="49"/>
  <c r="K220" i="49"/>
  <c r="K95" i="49" s="1"/>
  <c r="L220" i="49"/>
  <c r="L95" i="49" s="1"/>
  <c r="M220" i="49"/>
  <c r="M95" i="49" s="1"/>
  <c r="N220" i="49"/>
  <c r="N95" i="49" s="1"/>
  <c r="O220" i="49"/>
  <c r="P220" i="49"/>
  <c r="P95" i="49" s="1"/>
  <c r="Q220" i="49"/>
  <c r="Q95" i="49" s="1"/>
  <c r="R220" i="49"/>
  <c r="S220" i="49"/>
  <c r="T220" i="49"/>
  <c r="T95" i="49" s="1"/>
  <c r="H221" i="49"/>
  <c r="H96" i="49" s="1"/>
  <c r="I221" i="49"/>
  <c r="J221" i="49"/>
  <c r="K221" i="49"/>
  <c r="K96" i="49" s="1"/>
  <c r="L221" i="49"/>
  <c r="L96" i="49" s="1"/>
  <c r="M221" i="49"/>
  <c r="N221" i="49"/>
  <c r="N96" i="49" s="1"/>
  <c r="O221" i="49"/>
  <c r="O96" i="49" s="1"/>
  <c r="P221" i="49"/>
  <c r="P96" i="49" s="1"/>
  <c r="Q221" i="49"/>
  <c r="Q96" i="49" s="1"/>
  <c r="R221" i="49"/>
  <c r="S221" i="49"/>
  <c r="S96" i="49" s="1"/>
  <c r="T221" i="49"/>
  <c r="T96" i="49" s="1"/>
  <c r="H222" i="49"/>
  <c r="I222" i="49"/>
  <c r="J222" i="49"/>
  <c r="J97" i="49" s="1"/>
  <c r="K222" i="49"/>
  <c r="K97" i="49" s="1"/>
  <c r="L222" i="49"/>
  <c r="L97" i="49" s="1"/>
  <c r="M222" i="49"/>
  <c r="N222" i="49"/>
  <c r="N97" i="49" s="1"/>
  <c r="O222" i="49"/>
  <c r="O97" i="49" s="1"/>
  <c r="P222" i="49"/>
  <c r="Q222" i="49"/>
  <c r="Q97" i="49" s="1"/>
  <c r="R222" i="49"/>
  <c r="R97" i="49" s="1"/>
  <c r="S222" i="49"/>
  <c r="S97" i="49" s="1"/>
  <c r="T222" i="49"/>
  <c r="T97" i="49" s="1"/>
  <c r="H223" i="49"/>
  <c r="I223" i="49"/>
  <c r="I98" i="49" s="1"/>
  <c r="J223" i="49"/>
  <c r="J98" i="49" s="1"/>
  <c r="K223" i="49"/>
  <c r="L223" i="49"/>
  <c r="M223" i="49"/>
  <c r="M98" i="49" s="1"/>
  <c r="N223" i="49"/>
  <c r="N98" i="49" s="1"/>
  <c r="O223" i="49"/>
  <c r="O98" i="49" s="1"/>
  <c r="P223" i="49"/>
  <c r="Q223" i="49"/>
  <c r="Q98" i="49" s="1"/>
  <c r="R223" i="49"/>
  <c r="R98" i="49" s="1"/>
  <c r="S223" i="49"/>
  <c r="T223" i="49"/>
  <c r="T98" i="49" s="1"/>
  <c r="H224" i="49"/>
  <c r="H99" i="49" s="1"/>
  <c r="I224" i="49"/>
  <c r="I99" i="49" s="1"/>
  <c r="J224" i="49"/>
  <c r="J99" i="49" s="1"/>
  <c r="K224" i="49"/>
  <c r="L224" i="49"/>
  <c r="L99" i="49" s="1"/>
  <c r="M224" i="49"/>
  <c r="M99" i="49" s="1"/>
  <c r="N224" i="49"/>
  <c r="O224" i="49"/>
  <c r="P224" i="49"/>
  <c r="P99" i="49" s="1"/>
  <c r="Q224" i="49"/>
  <c r="Q99" i="49" s="1"/>
  <c r="R224" i="49"/>
  <c r="S224" i="49"/>
  <c r="T224" i="49"/>
  <c r="T99" i="49" s="1"/>
  <c r="H225" i="49"/>
  <c r="H100" i="49" s="1"/>
  <c r="I225" i="49"/>
  <c r="J225" i="49"/>
  <c r="J100" i="49" s="1"/>
  <c r="K225" i="49"/>
  <c r="K100" i="49" s="1"/>
  <c r="L225" i="49"/>
  <c r="L100" i="49" s="1"/>
  <c r="M225" i="49"/>
  <c r="M100" i="49" s="1"/>
  <c r="N225" i="49"/>
  <c r="O225" i="49"/>
  <c r="O100" i="49" s="1"/>
  <c r="P225" i="49"/>
  <c r="P100" i="49" s="1"/>
  <c r="Q225" i="49"/>
  <c r="R225" i="49"/>
  <c r="S225" i="49"/>
  <c r="S100" i="49" s="1"/>
  <c r="T225" i="49"/>
  <c r="T100" i="49" s="1"/>
  <c r="H226" i="49"/>
  <c r="I226" i="49"/>
  <c r="J226" i="49"/>
  <c r="J101" i="49" s="1"/>
  <c r="K226" i="49"/>
  <c r="K101" i="49" s="1"/>
  <c r="L226" i="49"/>
  <c r="M226" i="49"/>
  <c r="M101" i="49" s="1"/>
  <c r="N226" i="49"/>
  <c r="N101" i="49" s="1"/>
  <c r="O226" i="49"/>
  <c r="O101" i="49" s="1"/>
  <c r="P226" i="49"/>
  <c r="P101" i="49" s="1"/>
  <c r="Q226" i="49"/>
  <c r="R226" i="49"/>
  <c r="R101" i="49" s="1"/>
  <c r="S226" i="49"/>
  <c r="S101" i="49" s="1"/>
  <c r="T226" i="49"/>
  <c r="H227" i="49"/>
  <c r="I227" i="49"/>
  <c r="I102" i="49" s="1"/>
  <c r="J227" i="49"/>
  <c r="J102" i="49" s="1"/>
  <c r="K227" i="49"/>
  <c r="K102" i="49" s="1"/>
  <c r="L227" i="49"/>
  <c r="M227" i="49"/>
  <c r="M102" i="49" s="1"/>
  <c r="N227" i="49"/>
  <c r="N102" i="49" s="1"/>
  <c r="O227" i="49"/>
  <c r="P227" i="49"/>
  <c r="P102" i="49" s="1"/>
  <c r="Q227" i="49"/>
  <c r="Q102" i="49" s="1"/>
  <c r="R227" i="49"/>
  <c r="R102" i="49" s="1"/>
  <c r="S227" i="49"/>
  <c r="S102" i="49" s="1"/>
  <c r="T227" i="49"/>
  <c r="H228" i="49"/>
  <c r="H103" i="49" s="1"/>
  <c r="I228" i="49"/>
  <c r="I103" i="49" s="1"/>
  <c r="J228" i="49"/>
  <c r="K228" i="49"/>
  <c r="L228" i="49"/>
  <c r="L103" i="49" s="1"/>
  <c r="M228" i="49"/>
  <c r="M103" i="49" s="1"/>
  <c r="N228" i="49"/>
  <c r="N103" i="49" s="1"/>
  <c r="O228" i="49"/>
  <c r="P228" i="49"/>
  <c r="P103" i="49" s="1"/>
  <c r="Q228" i="49"/>
  <c r="R228" i="49"/>
  <c r="S228" i="49"/>
  <c r="S103" i="49" s="1"/>
  <c r="T228" i="49"/>
  <c r="T103" i="49" s="1"/>
  <c r="H229" i="49"/>
  <c r="I229" i="49"/>
  <c r="J229" i="49"/>
  <c r="K229" i="49"/>
  <c r="K104" i="49" s="1"/>
  <c r="L229" i="49"/>
  <c r="M229" i="49"/>
  <c r="N229" i="49"/>
  <c r="N104" i="49" s="1"/>
  <c r="O229" i="49"/>
  <c r="O104" i="49" s="1"/>
  <c r="P229" i="49"/>
  <c r="P104" i="49" s="1"/>
  <c r="Q229" i="49"/>
  <c r="Q104" i="49" s="1"/>
  <c r="R229" i="49"/>
  <c r="S229" i="49"/>
  <c r="S104" i="49" s="1"/>
  <c r="T229" i="49"/>
  <c r="H230" i="49"/>
  <c r="I230" i="49"/>
  <c r="J230" i="49"/>
  <c r="J105" i="49" s="1"/>
  <c r="K230" i="49"/>
  <c r="K105" i="49" s="1"/>
  <c r="L230" i="49"/>
  <c r="L105" i="49" s="1"/>
  <c r="M230" i="49"/>
  <c r="N230" i="49"/>
  <c r="N105" i="49" s="1"/>
  <c r="O230" i="49"/>
  <c r="O105" i="49" s="1"/>
  <c r="P230" i="49"/>
  <c r="Q230" i="49"/>
  <c r="R230" i="49"/>
  <c r="R105" i="49" s="1"/>
  <c r="S230" i="49"/>
  <c r="S105" i="49" s="1"/>
  <c r="T230" i="49"/>
  <c r="T105" i="49" s="1"/>
  <c r="H231" i="49"/>
  <c r="I231" i="49"/>
  <c r="I106" i="49" s="1"/>
  <c r="J231" i="49"/>
  <c r="K231" i="49"/>
  <c r="L231" i="49"/>
  <c r="L106" i="49" s="1"/>
  <c r="M231" i="49"/>
  <c r="M106" i="49" s="1"/>
  <c r="N231" i="49"/>
  <c r="O231" i="49"/>
  <c r="P231" i="49"/>
  <c r="Q231" i="49"/>
  <c r="Q106" i="49" s="1"/>
  <c r="R231" i="49"/>
  <c r="S231" i="49"/>
  <c r="T231" i="49"/>
  <c r="T106" i="49" s="1"/>
  <c r="H232" i="49"/>
  <c r="H107" i="49" s="1"/>
  <c r="I232" i="49"/>
  <c r="I107" i="49" s="1"/>
  <c r="J232" i="49"/>
  <c r="J107" i="49" s="1"/>
  <c r="K232" i="49"/>
  <c r="L232" i="49"/>
  <c r="L107" i="49" s="1"/>
  <c r="M232" i="49"/>
  <c r="N232" i="49"/>
  <c r="O232" i="49"/>
  <c r="P232" i="49"/>
  <c r="P107" i="49" s="1"/>
  <c r="Q232" i="49"/>
  <c r="Q107" i="49" s="1"/>
  <c r="R232" i="49"/>
  <c r="R107" i="49" s="1"/>
  <c r="S232" i="49"/>
  <c r="T232" i="49"/>
  <c r="T107" i="49" s="1"/>
  <c r="H234" i="49"/>
  <c r="H109" i="49" s="1"/>
  <c r="I234" i="49"/>
  <c r="J234" i="49"/>
  <c r="J109" i="49" s="1"/>
  <c r="K234" i="49"/>
  <c r="K109" i="49" s="1"/>
  <c r="L234" i="49"/>
  <c r="M234" i="49"/>
  <c r="N234" i="49"/>
  <c r="N109" i="49" s="1"/>
  <c r="O234" i="49"/>
  <c r="O109" i="49" s="1"/>
  <c r="P234" i="49"/>
  <c r="P109" i="49" s="1"/>
  <c r="Q234" i="49"/>
  <c r="R234" i="49"/>
  <c r="R109" i="49" s="1"/>
  <c r="S234" i="49"/>
  <c r="S109" i="49" s="1"/>
  <c r="T234" i="49"/>
  <c r="H235" i="49"/>
  <c r="H110" i="49" s="1"/>
  <c r="I235" i="49"/>
  <c r="I110" i="49" s="1"/>
  <c r="J235" i="49"/>
  <c r="J110" i="49" s="1"/>
  <c r="K235" i="49"/>
  <c r="K110" i="49" s="1"/>
  <c r="L235" i="49"/>
  <c r="M235" i="49"/>
  <c r="M110" i="49" s="1"/>
  <c r="N235" i="49"/>
  <c r="N110" i="49" s="1"/>
  <c r="O235" i="49"/>
  <c r="P235" i="49"/>
  <c r="Q235" i="49"/>
  <c r="Q110" i="49" s="1"/>
  <c r="R235" i="49"/>
  <c r="R110" i="49" s="1"/>
  <c r="S235" i="49"/>
  <c r="S110" i="49" s="1"/>
  <c r="T235" i="49"/>
  <c r="H236" i="49"/>
  <c r="H111" i="49" s="1"/>
  <c r="I236" i="49"/>
  <c r="I111" i="49" s="1"/>
  <c r="J236" i="49"/>
  <c r="K236" i="49"/>
  <c r="K111" i="49" s="1"/>
  <c r="L236" i="49"/>
  <c r="L111" i="49" s="1"/>
  <c r="M236" i="49"/>
  <c r="M111" i="49" s="1"/>
  <c r="N236" i="49"/>
  <c r="N111" i="49" s="1"/>
  <c r="O236" i="49"/>
  <c r="P236" i="49"/>
  <c r="P111" i="49" s="1"/>
  <c r="Q236" i="49"/>
  <c r="Q111" i="49" s="1"/>
  <c r="R236" i="49"/>
  <c r="S236" i="49"/>
  <c r="T236" i="49"/>
  <c r="T111" i="49" s="1"/>
  <c r="H237" i="49"/>
  <c r="H112" i="49" s="1"/>
  <c r="I237" i="49"/>
  <c r="J237" i="49"/>
  <c r="K237" i="49"/>
  <c r="K112" i="49" s="1"/>
  <c r="L237" i="49"/>
  <c r="L112" i="49" s="1"/>
  <c r="M237" i="49"/>
  <c r="N237" i="49"/>
  <c r="N112" i="49" s="1"/>
  <c r="O237" i="49"/>
  <c r="O112" i="49" s="1"/>
  <c r="P237" i="49"/>
  <c r="P112" i="49" s="1"/>
  <c r="Q237" i="49"/>
  <c r="Q112" i="49" s="1"/>
  <c r="R237" i="49"/>
  <c r="S237" i="49"/>
  <c r="S112" i="49" s="1"/>
  <c r="T237" i="49"/>
  <c r="T112" i="49" s="1"/>
  <c r="H238" i="49"/>
  <c r="I238" i="49"/>
  <c r="J238" i="49"/>
  <c r="J113" i="49" s="1"/>
  <c r="K238" i="49"/>
  <c r="K113" i="49" s="1"/>
  <c r="L238" i="49"/>
  <c r="M238" i="49"/>
  <c r="N238" i="49"/>
  <c r="N113" i="49" s="1"/>
  <c r="O238" i="49"/>
  <c r="O113" i="49" s="1"/>
  <c r="P238" i="49"/>
  <c r="Q238" i="49"/>
  <c r="Q113" i="49" s="1"/>
  <c r="R238" i="49"/>
  <c r="R113" i="49" s="1"/>
  <c r="S238" i="49"/>
  <c r="S113" i="49" s="1"/>
  <c r="T238" i="49"/>
  <c r="T113" i="49" s="1"/>
  <c r="H239" i="49"/>
  <c r="I239" i="49"/>
  <c r="I114" i="49" s="1"/>
  <c r="J239" i="49"/>
  <c r="J114" i="49" s="1"/>
  <c r="K239" i="49"/>
  <c r="L239" i="49"/>
  <c r="M239" i="49"/>
  <c r="M114" i="49" s="1"/>
  <c r="N239" i="49"/>
  <c r="N114" i="49" s="1"/>
  <c r="O239" i="49"/>
  <c r="O114" i="49" s="1"/>
  <c r="P239" i="49"/>
  <c r="Q239" i="49"/>
  <c r="Q114" i="49" s="1"/>
  <c r="R239" i="49"/>
  <c r="R114" i="49" s="1"/>
  <c r="S239" i="49"/>
  <c r="T239" i="49"/>
  <c r="T114" i="49" s="1"/>
  <c r="H240" i="49"/>
  <c r="H115" i="49" s="1"/>
  <c r="I240" i="49"/>
  <c r="I115" i="49" s="1"/>
  <c r="J240" i="49"/>
  <c r="J115" i="49" s="1"/>
  <c r="K240" i="49"/>
  <c r="L240" i="49"/>
  <c r="L115" i="49" s="1"/>
  <c r="M240" i="49"/>
  <c r="M115" i="49" s="1"/>
  <c r="N240" i="49"/>
  <c r="O240" i="49"/>
  <c r="P240" i="49"/>
  <c r="P115" i="49" s="1"/>
  <c r="Q240" i="49"/>
  <c r="Q115" i="49" s="1"/>
  <c r="R240" i="49"/>
  <c r="R115" i="49" s="1"/>
  <c r="S240" i="49"/>
  <c r="T240" i="49"/>
  <c r="T115" i="49" s="1"/>
  <c r="H241" i="49"/>
  <c r="H116" i="49" s="1"/>
  <c r="I241" i="49"/>
  <c r="J241" i="49"/>
  <c r="J116" i="49" s="1"/>
  <c r="K241" i="49"/>
  <c r="K116" i="49" s="1"/>
  <c r="L241" i="49"/>
  <c r="L116" i="49" s="1"/>
  <c r="M241" i="49"/>
  <c r="M116" i="49" s="1"/>
  <c r="N241" i="49"/>
  <c r="O241" i="49"/>
  <c r="O116" i="49" s="1"/>
  <c r="P241" i="49"/>
  <c r="P116" i="49" s="1"/>
  <c r="Q241" i="49"/>
  <c r="R241" i="49"/>
  <c r="S241" i="49"/>
  <c r="S116" i="49" s="1"/>
  <c r="T241" i="49"/>
  <c r="T116" i="49" s="1"/>
  <c r="H242" i="49"/>
  <c r="I242" i="49"/>
  <c r="J242" i="49"/>
  <c r="J117" i="49" s="1"/>
  <c r="K242" i="49"/>
  <c r="K117" i="49" s="1"/>
  <c r="L242" i="49"/>
  <c r="M242" i="49"/>
  <c r="M117" i="49" s="1"/>
  <c r="N242" i="49"/>
  <c r="N117" i="49" s="1"/>
  <c r="O242" i="49"/>
  <c r="O117" i="49" s="1"/>
  <c r="P242" i="49"/>
  <c r="P117" i="49" s="1"/>
  <c r="Q242" i="49"/>
  <c r="R242" i="49"/>
  <c r="R117" i="49" s="1"/>
  <c r="S242" i="49"/>
  <c r="S117" i="49" s="1"/>
  <c r="T242" i="49"/>
  <c r="H243" i="49"/>
  <c r="I243" i="49"/>
  <c r="I118" i="49" s="1"/>
  <c r="J243" i="49"/>
  <c r="J118" i="49" s="1"/>
  <c r="K243" i="49"/>
  <c r="L243" i="49"/>
  <c r="M243" i="49"/>
  <c r="M118" i="49" s="1"/>
  <c r="N243" i="49"/>
  <c r="N118" i="49" s="1"/>
  <c r="O243" i="49"/>
  <c r="P243" i="49"/>
  <c r="P118" i="49" s="1"/>
  <c r="Q243" i="49"/>
  <c r="Q118" i="49" s="1"/>
  <c r="R243" i="49"/>
  <c r="R118" i="49" s="1"/>
  <c r="S243" i="49"/>
  <c r="S118" i="49" s="1"/>
  <c r="T243" i="49"/>
  <c r="H244" i="49"/>
  <c r="H119" i="49" s="1"/>
  <c r="I244" i="49"/>
  <c r="I119" i="49" s="1"/>
  <c r="J244" i="49"/>
  <c r="K244" i="49"/>
  <c r="L244" i="49"/>
  <c r="L119" i="49" s="1"/>
  <c r="M244" i="49"/>
  <c r="M119" i="49" s="1"/>
  <c r="N244" i="49"/>
  <c r="N119" i="49" s="1"/>
  <c r="O244" i="49"/>
  <c r="P244" i="49"/>
  <c r="P119" i="49" s="1"/>
  <c r="Q244" i="49"/>
  <c r="Q119" i="49" s="1"/>
  <c r="R244" i="49"/>
  <c r="S244" i="49"/>
  <c r="S119" i="49" s="1"/>
  <c r="T244" i="49"/>
  <c r="T119" i="49" s="1"/>
  <c r="H245" i="49"/>
  <c r="H120" i="49" s="1"/>
  <c r="I245" i="49"/>
  <c r="I120" i="49" s="1"/>
  <c r="J245" i="49"/>
  <c r="K245" i="49"/>
  <c r="K120" i="49" s="1"/>
  <c r="L245" i="49"/>
  <c r="L120" i="49" s="1"/>
  <c r="M245" i="49"/>
  <c r="N245" i="49"/>
  <c r="O245" i="49"/>
  <c r="O120" i="49" s="1"/>
  <c r="P245" i="49"/>
  <c r="P120" i="49" s="1"/>
  <c r="Q245" i="49"/>
  <c r="Q120" i="49" s="1"/>
  <c r="R245" i="49"/>
  <c r="S245" i="49"/>
  <c r="S120" i="49" s="1"/>
  <c r="T245" i="49"/>
  <c r="T120" i="49" s="1"/>
  <c r="H246" i="49"/>
  <c r="I246" i="49"/>
  <c r="I121" i="49" s="1"/>
  <c r="J246" i="49"/>
  <c r="J121" i="49" s="1"/>
  <c r="K246" i="49"/>
  <c r="K121" i="49" s="1"/>
  <c r="L246" i="49"/>
  <c r="L121" i="49" s="1"/>
  <c r="M246" i="49"/>
  <c r="N246" i="49"/>
  <c r="N121" i="49" s="1"/>
  <c r="O246" i="49"/>
  <c r="O121" i="49" s="1"/>
  <c r="P246" i="49"/>
  <c r="Q246" i="49"/>
  <c r="R246" i="49"/>
  <c r="R121" i="49" s="1"/>
  <c r="S246" i="49"/>
  <c r="S121" i="49" s="1"/>
  <c r="T246" i="49"/>
  <c r="H248" i="49"/>
  <c r="H123" i="49" s="1"/>
  <c r="I248" i="49"/>
  <c r="I123" i="49" s="1"/>
  <c r="J248" i="49"/>
  <c r="J123" i="49" s="1"/>
  <c r="K248" i="49"/>
  <c r="L248" i="49"/>
  <c r="L123" i="49" s="1"/>
  <c r="M248" i="49"/>
  <c r="M123" i="49" s="1"/>
  <c r="N248" i="49"/>
  <c r="O248" i="49"/>
  <c r="O123" i="49" s="1"/>
  <c r="P248" i="49"/>
  <c r="P123" i="49" s="1"/>
  <c r="Q248" i="49"/>
  <c r="Q123" i="49" s="1"/>
  <c r="R248" i="49"/>
  <c r="R123" i="49" s="1"/>
  <c r="S248" i="49"/>
  <c r="T248" i="49"/>
  <c r="T123" i="49" s="1"/>
  <c r="H249" i="49"/>
  <c r="H124" i="49" s="1"/>
  <c r="I249" i="49"/>
  <c r="J249" i="49"/>
  <c r="K249" i="49"/>
  <c r="K124" i="49" s="1"/>
  <c r="L249" i="49"/>
  <c r="L124" i="49" s="1"/>
  <c r="M249" i="49"/>
  <c r="M124" i="49" s="1"/>
  <c r="N249" i="49"/>
  <c r="O249" i="49"/>
  <c r="O124" i="49" s="1"/>
  <c r="P249" i="49"/>
  <c r="P124" i="49" s="1"/>
  <c r="Q249" i="49"/>
  <c r="R249" i="49"/>
  <c r="R124" i="49" s="1"/>
  <c r="S249" i="49"/>
  <c r="S124" i="49" s="1"/>
  <c r="T249" i="49"/>
  <c r="T124" i="49" s="1"/>
  <c r="H250" i="49"/>
  <c r="I250" i="49"/>
  <c r="J250" i="49"/>
  <c r="J125" i="49" s="1"/>
  <c r="K250" i="49"/>
  <c r="K125" i="49" s="1"/>
  <c r="L250" i="49"/>
  <c r="M250" i="49"/>
  <c r="N250" i="49"/>
  <c r="N125" i="49" s="1"/>
  <c r="O250" i="49"/>
  <c r="O125" i="49" s="1"/>
  <c r="P250" i="49"/>
  <c r="P125" i="49" s="1"/>
  <c r="Q250" i="49"/>
  <c r="R250" i="49"/>
  <c r="R125" i="49" s="1"/>
  <c r="S250" i="49"/>
  <c r="S125" i="49" s="1"/>
  <c r="T250" i="49"/>
  <c r="H251" i="49"/>
  <c r="H126" i="49" s="1"/>
  <c r="I251" i="49"/>
  <c r="I126" i="49" s="1"/>
  <c r="J251" i="49"/>
  <c r="J126" i="49" s="1"/>
  <c r="K251" i="49"/>
  <c r="L251" i="49"/>
  <c r="M251" i="49"/>
  <c r="M126" i="49" s="1"/>
  <c r="N251" i="49"/>
  <c r="N126" i="49" s="1"/>
  <c r="O251" i="49"/>
  <c r="P251" i="49"/>
  <c r="Q251" i="49"/>
  <c r="Q126" i="49" s="1"/>
  <c r="R251" i="49"/>
  <c r="R126" i="49" s="1"/>
  <c r="S251" i="49"/>
  <c r="S126" i="49" s="1"/>
  <c r="T251" i="49"/>
  <c r="H252" i="49"/>
  <c r="H127" i="49" s="1"/>
  <c r="I252" i="49"/>
  <c r="I127" i="49" s="1"/>
  <c r="J252" i="49"/>
  <c r="K252" i="49"/>
  <c r="K127" i="49" s="1"/>
  <c r="L252" i="49"/>
  <c r="L127" i="49" s="1"/>
  <c r="M252" i="49"/>
  <c r="M127" i="49" s="1"/>
  <c r="N252" i="49"/>
  <c r="O252" i="49"/>
  <c r="P252" i="49"/>
  <c r="P127" i="49" s="1"/>
  <c r="Q252" i="49"/>
  <c r="Q127" i="49" s="1"/>
  <c r="R252" i="49"/>
  <c r="S252" i="49"/>
  <c r="T252" i="49"/>
  <c r="T127" i="49" s="1"/>
  <c r="H253" i="49"/>
  <c r="H128" i="49" s="1"/>
  <c r="I253" i="49"/>
  <c r="I128" i="49" s="1"/>
  <c r="J253" i="49"/>
  <c r="K253" i="49"/>
  <c r="K128" i="49" s="1"/>
  <c r="L253" i="49"/>
  <c r="L128" i="49" s="1"/>
  <c r="M253" i="49"/>
  <c r="N253" i="49"/>
  <c r="N128" i="49" s="1"/>
  <c r="O253" i="49"/>
  <c r="O128" i="49" s="1"/>
  <c r="P253" i="49"/>
  <c r="P128" i="49" s="1"/>
  <c r="Q253" i="49"/>
  <c r="Q128" i="49" s="1"/>
  <c r="R253" i="49"/>
  <c r="S253" i="49"/>
  <c r="S128" i="49" s="1"/>
  <c r="T253" i="49"/>
  <c r="T128" i="49" s="1"/>
  <c r="H254" i="49"/>
  <c r="I254" i="49"/>
  <c r="J254" i="49"/>
  <c r="J129" i="49" s="1"/>
  <c r="K254" i="49"/>
  <c r="K129" i="49" s="1"/>
  <c r="L254" i="49"/>
  <c r="L129" i="49" s="1"/>
  <c r="M254" i="49"/>
  <c r="N254" i="49"/>
  <c r="N129" i="49" s="1"/>
  <c r="O254" i="49"/>
  <c r="O129" i="49" s="1"/>
  <c r="P254" i="49"/>
  <c r="Q254" i="49"/>
  <c r="Q129" i="49" s="1"/>
  <c r="R254" i="49"/>
  <c r="R129" i="49" s="1"/>
  <c r="S254" i="49"/>
  <c r="S129" i="49" s="1"/>
  <c r="T254" i="49"/>
  <c r="H255" i="49"/>
  <c r="I255" i="49"/>
  <c r="I130" i="49" s="1"/>
  <c r="J255" i="49"/>
  <c r="J130" i="49" s="1"/>
  <c r="K255" i="49"/>
  <c r="L255" i="49"/>
  <c r="M255" i="49"/>
  <c r="M130" i="49" s="1"/>
  <c r="N255" i="49"/>
  <c r="N130" i="49" s="1"/>
  <c r="O255" i="49"/>
  <c r="O130" i="49" s="1"/>
  <c r="P255" i="49"/>
  <c r="Q255" i="49"/>
  <c r="Q130" i="49" s="1"/>
  <c r="R255" i="49"/>
  <c r="R130" i="49" s="1"/>
  <c r="S255" i="49"/>
  <c r="T255" i="49"/>
  <c r="T130" i="49" s="1"/>
  <c r="H256" i="49"/>
  <c r="H131" i="49" s="1"/>
  <c r="I256" i="49"/>
  <c r="I131" i="49" s="1"/>
  <c r="J256" i="49"/>
  <c r="K256" i="49"/>
  <c r="L256" i="49"/>
  <c r="L131" i="49" s="1"/>
  <c r="M256" i="49"/>
  <c r="M131" i="49" s="1"/>
  <c r="N256" i="49"/>
  <c r="O256" i="49"/>
  <c r="P256" i="49"/>
  <c r="P131" i="49" s="1"/>
  <c r="Q256" i="49"/>
  <c r="Q131" i="49" s="1"/>
  <c r="R256" i="49"/>
  <c r="R131" i="49" s="1"/>
  <c r="S256" i="49"/>
  <c r="T256" i="49"/>
  <c r="T131" i="49" s="1"/>
  <c r="H257" i="49"/>
  <c r="H132" i="49" s="1"/>
  <c r="I257" i="49"/>
  <c r="J257" i="49"/>
  <c r="J132" i="49" s="1"/>
  <c r="K257" i="49"/>
  <c r="K132" i="49" s="1"/>
  <c r="L257" i="49"/>
  <c r="L132" i="49" s="1"/>
  <c r="M257" i="49"/>
  <c r="N257" i="49"/>
  <c r="O257" i="49"/>
  <c r="O132" i="49" s="1"/>
  <c r="P257" i="49"/>
  <c r="P132" i="49" s="1"/>
  <c r="Q257" i="49"/>
  <c r="R257" i="49"/>
  <c r="S257" i="49"/>
  <c r="S132" i="49" s="1"/>
  <c r="T257" i="49"/>
  <c r="T132" i="49" s="1"/>
  <c r="H258" i="49"/>
  <c r="H133" i="49" s="1"/>
  <c r="I258" i="49"/>
  <c r="J258" i="49"/>
  <c r="J133" i="49" s="1"/>
  <c r="K258" i="49"/>
  <c r="K133" i="49" s="1"/>
  <c r="L258" i="49"/>
  <c r="L133" i="49" s="1"/>
  <c r="M258" i="49"/>
  <c r="M133" i="49" s="1"/>
  <c r="N258" i="49"/>
  <c r="N133" i="49" s="1"/>
  <c r="O258" i="49"/>
  <c r="O133" i="49" s="1"/>
  <c r="P258" i="49"/>
  <c r="P133" i="49" s="1"/>
  <c r="Q258" i="49"/>
  <c r="R258" i="49"/>
  <c r="R133" i="49" s="1"/>
  <c r="S258" i="49"/>
  <c r="S133" i="49" s="1"/>
  <c r="T258" i="49"/>
  <c r="H259" i="49"/>
  <c r="I259" i="49"/>
  <c r="I134" i="49" s="1"/>
  <c r="J259" i="49"/>
  <c r="J134" i="49" s="1"/>
  <c r="K259" i="49"/>
  <c r="L259" i="49"/>
  <c r="M259" i="49"/>
  <c r="M134" i="49" s="1"/>
  <c r="N259" i="49"/>
  <c r="N134" i="49" s="1"/>
  <c r="O259" i="49"/>
  <c r="O134" i="49" s="1"/>
  <c r="P259" i="49"/>
  <c r="P134" i="49" s="1"/>
  <c r="Q259" i="49"/>
  <c r="Q134" i="49" s="1"/>
  <c r="R259" i="49"/>
  <c r="R134" i="49" s="1"/>
  <c r="S259" i="49"/>
  <c r="S134" i="49" s="1"/>
  <c r="T259" i="49"/>
  <c r="H260" i="49"/>
  <c r="H135" i="49" s="1"/>
  <c r="I260" i="49"/>
  <c r="I135" i="49" s="1"/>
  <c r="J260" i="49"/>
  <c r="K260" i="49"/>
  <c r="K135" i="49" s="1"/>
  <c r="L260" i="49"/>
  <c r="L135" i="49" s="1"/>
  <c r="M260" i="49"/>
  <c r="M135" i="49" s="1"/>
  <c r="N260" i="49"/>
  <c r="O260" i="49"/>
  <c r="P260" i="49"/>
  <c r="P135" i="49" s="1"/>
  <c r="Q260" i="49"/>
  <c r="Q135" i="49" s="1"/>
  <c r="R260" i="49"/>
  <c r="R135" i="49" s="1"/>
  <c r="S260" i="49"/>
  <c r="T260" i="49"/>
  <c r="T135" i="49" s="1"/>
  <c r="H25" i="49"/>
  <c r="M25" i="49"/>
  <c r="P25" i="49"/>
  <c r="Q25" i="49"/>
  <c r="H26" i="49"/>
  <c r="K26" i="49"/>
  <c r="P26" i="49"/>
  <c r="S26" i="49"/>
  <c r="T26" i="49"/>
  <c r="K27" i="49"/>
  <c r="N27" i="49"/>
  <c r="S27" i="49"/>
  <c r="I28" i="49"/>
  <c r="J28" i="49"/>
  <c r="N28" i="49"/>
  <c r="Q28" i="49"/>
  <c r="H29" i="49"/>
  <c r="I29" i="49"/>
  <c r="L29" i="49"/>
  <c r="M29" i="49"/>
  <c r="Q29" i="49"/>
  <c r="T29" i="49"/>
  <c r="K30" i="49"/>
  <c r="L30" i="49"/>
  <c r="O30" i="49"/>
  <c r="P30" i="49"/>
  <c r="T30" i="49"/>
  <c r="J31" i="49"/>
  <c r="O31" i="49"/>
  <c r="R31" i="49"/>
  <c r="S31" i="49"/>
  <c r="J32" i="49"/>
  <c r="M32" i="49"/>
  <c r="R32" i="49"/>
  <c r="H33" i="49"/>
  <c r="I33" i="49"/>
  <c r="M33" i="49"/>
  <c r="P33" i="49"/>
  <c r="T33" i="49"/>
  <c r="H34" i="49"/>
  <c r="K34" i="49"/>
  <c r="L34" i="49"/>
  <c r="P34" i="49"/>
  <c r="S34" i="49"/>
  <c r="J35" i="49"/>
  <c r="K35" i="49"/>
  <c r="N35" i="49"/>
  <c r="O35" i="49"/>
  <c r="S35" i="49"/>
  <c r="I36" i="49"/>
  <c r="N36" i="49"/>
  <c r="Q36" i="49"/>
  <c r="R36" i="49"/>
  <c r="I37" i="49"/>
  <c r="L37" i="49"/>
  <c r="Q37" i="49"/>
  <c r="T37" i="49"/>
  <c r="J39" i="49"/>
  <c r="O39" i="49"/>
  <c r="R39" i="49"/>
  <c r="S39" i="49"/>
  <c r="I40" i="49"/>
  <c r="J40" i="49"/>
  <c r="M40" i="49"/>
  <c r="R40" i="49"/>
  <c r="H41" i="49"/>
  <c r="I41" i="49"/>
  <c r="L41" i="49"/>
  <c r="M41" i="49"/>
  <c r="P41" i="49"/>
  <c r="H42" i="49"/>
  <c r="K42" i="49"/>
  <c r="L42" i="49"/>
  <c r="P42" i="49"/>
  <c r="S42" i="49"/>
  <c r="K43" i="49"/>
  <c r="N43" i="49"/>
  <c r="O43" i="49"/>
  <c r="S43" i="49"/>
  <c r="I44" i="49"/>
  <c r="N44" i="49"/>
  <c r="Q44" i="49"/>
  <c r="R44" i="49"/>
  <c r="H45" i="49"/>
  <c r="I45" i="49"/>
  <c r="L45" i="49"/>
  <c r="Q45" i="49"/>
  <c r="T45" i="49"/>
  <c r="H46" i="49"/>
  <c r="K46" i="49"/>
  <c r="L46" i="49"/>
  <c r="O46" i="49"/>
  <c r="T46" i="49"/>
  <c r="J47" i="49"/>
  <c r="K47" i="49"/>
  <c r="O47" i="49"/>
  <c r="R47" i="49"/>
  <c r="J48" i="49"/>
  <c r="M48" i="49"/>
  <c r="N48" i="49"/>
  <c r="R48" i="49"/>
  <c r="H49" i="49"/>
  <c r="M49" i="49"/>
  <c r="P49" i="49"/>
  <c r="Q49" i="49"/>
  <c r="T49" i="49"/>
  <c r="H50" i="49"/>
  <c r="K50" i="49"/>
  <c r="P50" i="49"/>
  <c r="S50" i="49"/>
  <c r="T50" i="49"/>
  <c r="J51" i="49"/>
  <c r="K51" i="49"/>
  <c r="N51" i="49"/>
  <c r="S51" i="49"/>
  <c r="I53" i="49"/>
  <c r="L53" i="49"/>
  <c r="M53" i="49"/>
  <c r="Q53" i="49"/>
  <c r="T53" i="49"/>
  <c r="L54" i="49"/>
  <c r="O54" i="49"/>
  <c r="P54" i="49"/>
  <c r="T54" i="49"/>
  <c r="J55" i="49"/>
  <c r="O55" i="49"/>
  <c r="R55" i="49"/>
  <c r="S55" i="49"/>
  <c r="J56" i="49"/>
  <c r="M56" i="49"/>
  <c r="R56" i="49"/>
  <c r="H57" i="49"/>
  <c r="I57" i="49"/>
  <c r="L57" i="49"/>
  <c r="M57" i="49"/>
  <c r="P57" i="49"/>
  <c r="H58" i="49"/>
  <c r="K58" i="49"/>
  <c r="L58" i="49"/>
  <c r="P58" i="49"/>
  <c r="S58" i="49"/>
  <c r="K59" i="49"/>
  <c r="N59" i="49"/>
  <c r="O59" i="49"/>
  <c r="S59" i="49"/>
  <c r="I60" i="49"/>
  <c r="N60" i="49"/>
  <c r="Q60" i="49"/>
  <c r="R60" i="49"/>
  <c r="I61" i="49"/>
  <c r="L61" i="49"/>
  <c r="Q61" i="49"/>
  <c r="T61" i="49"/>
  <c r="H62" i="49"/>
  <c r="K62" i="49"/>
  <c r="L62" i="49"/>
  <c r="O62" i="49"/>
  <c r="T62" i="49"/>
  <c r="J63" i="49"/>
  <c r="K63" i="49"/>
  <c r="O63" i="49"/>
  <c r="R63" i="49"/>
  <c r="J64" i="49"/>
  <c r="M64" i="49"/>
  <c r="N64" i="49"/>
  <c r="R64" i="49"/>
  <c r="H65" i="49"/>
  <c r="M65" i="49"/>
  <c r="P65" i="49"/>
  <c r="Q65" i="49"/>
  <c r="K67" i="49"/>
  <c r="N67" i="49"/>
  <c r="R67" i="49"/>
  <c r="S67" i="49"/>
  <c r="I68" i="49"/>
  <c r="J68" i="49"/>
  <c r="N68" i="49"/>
  <c r="Q68" i="49"/>
  <c r="I69" i="49"/>
  <c r="L69" i="49"/>
  <c r="M69" i="49"/>
  <c r="Q69" i="49"/>
  <c r="T69" i="49"/>
  <c r="K70" i="49"/>
  <c r="L70" i="49"/>
  <c r="O70" i="49"/>
  <c r="P70" i="49"/>
  <c r="T70" i="49"/>
  <c r="J71" i="49"/>
  <c r="N71" i="49"/>
  <c r="O71" i="49"/>
  <c r="R71" i="49"/>
  <c r="S71" i="49"/>
  <c r="J72" i="49"/>
  <c r="M72" i="49"/>
  <c r="Q72" i="49"/>
  <c r="R72" i="49"/>
  <c r="H73" i="49"/>
  <c r="I73" i="49"/>
  <c r="M73" i="49"/>
  <c r="P73" i="49"/>
  <c r="H74" i="49"/>
  <c r="K74" i="49"/>
  <c r="L74" i="49"/>
  <c r="P74" i="49"/>
  <c r="S74" i="49"/>
  <c r="J75" i="49"/>
  <c r="K75" i="49"/>
  <c r="N75" i="49"/>
  <c r="O75" i="49"/>
  <c r="S75" i="49"/>
  <c r="I76" i="49"/>
  <c r="M76" i="49"/>
  <c r="N76" i="49"/>
  <c r="Q76" i="49"/>
  <c r="R76" i="49"/>
  <c r="I77" i="49"/>
  <c r="L77" i="49"/>
  <c r="P77" i="49"/>
  <c r="Q77" i="49"/>
  <c r="T77" i="49"/>
  <c r="H78" i="49"/>
  <c r="L78" i="49"/>
  <c r="O78" i="49"/>
  <c r="T78" i="49"/>
  <c r="J79" i="49"/>
  <c r="K79" i="49"/>
  <c r="O79" i="49"/>
  <c r="R79" i="49"/>
  <c r="H81" i="49"/>
  <c r="I81" i="49"/>
  <c r="M81" i="49"/>
  <c r="P81" i="49"/>
  <c r="H82" i="49"/>
  <c r="K82" i="49"/>
  <c r="L82" i="49"/>
  <c r="O82" i="49"/>
  <c r="P82" i="49"/>
  <c r="S82" i="49"/>
  <c r="K83" i="49"/>
  <c r="N83" i="49"/>
  <c r="O83" i="49"/>
  <c r="R83" i="49"/>
  <c r="S83" i="49"/>
  <c r="I84" i="49"/>
  <c r="N84" i="49"/>
  <c r="Q84" i="49"/>
  <c r="R84" i="49"/>
  <c r="H85" i="49"/>
  <c r="I85" i="49"/>
  <c r="L85" i="49"/>
  <c r="Q85" i="49"/>
  <c r="T85" i="49"/>
  <c r="H86" i="49"/>
  <c r="L86" i="49"/>
  <c r="O86" i="49"/>
  <c r="T86" i="49"/>
  <c r="J87" i="49"/>
  <c r="K87" i="49"/>
  <c r="N87" i="49"/>
  <c r="O87" i="49"/>
  <c r="R87" i="49"/>
  <c r="J88" i="49"/>
  <c r="M88" i="49"/>
  <c r="N88" i="49"/>
  <c r="Q88" i="49"/>
  <c r="R88" i="49"/>
  <c r="H89" i="49"/>
  <c r="M89" i="49"/>
  <c r="P89" i="49"/>
  <c r="Q89" i="49"/>
  <c r="T89" i="49"/>
  <c r="H90" i="49"/>
  <c r="K90" i="49"/>
  <c r="P90" i="49"/>
  <c r="S90" i="49"/>
  <c r="T90" i="49"/>
  <c r="K91" i="49"/>
  <c r="N91" i="49"/>
  <c r="S91" i="49"/>
  <c r="I92" i="49"/>
  <c r="J92" i="49"/>
  <c r="M92" i="49"/>
  <c r="N92" i="49"/>
  <c r="Q92" i="49"/>
  <c r="I93" i="49"/>
  <c r="L93" i="49"/>
  <c r="M93" i="49"/>
  <c r="P93" i="49"/>
  <c r="Q93" i="49"/>
  <c r="T93" i="49"/>
  <c r="J95" i="49"/>
  <c r="O95" i="49"/>
  <c r="R95" i="49"/>
  <c r="S95" i="49"/>
  <c r="I96" i="49"/>
  <c r="J96" i="49"/>
  <c r="M96" i="49"/>
  <c r="R96" i="49"/>
  <c r="H97" i="49"/>
  <c r="I97" i="49"/>
  <c r="M97" i="49"/>
  <c r="P97" i="49"/>
  <c r="H98" i="49"/>
  <c r="K98" i="49"/>
  <c r="L98" i="49"/>
  <c r="P98" i="49"/>
  <c r="S98" i="49"/>
  <c r="K99" i="49"/>
  <c r="N99" i="49"/>
  <c r="O99" i="49"/>
  <c r="R99" i="49"/>
  <c r="S99" i="49"/>
  <c r="I100" i="49"/>
  <c r="N100" i="49"/>
  <c r="Q100" i="49"/>
  <c r="R100" i="49"/>
  <c r="H101" i="49"/>
  <c r="I101" i="49"/>
  <c r="L101" i="49"/>
  <c r="Q101" i="49"/>
  <c r="T101" i="49"/>
  <c r="H102" i="49"/>
  <c r="L102" i="49"/>
  <c r="O102" i="49"/>
  <c r="T102" i="49"/>
  <c r="J103" i="49"/>
  <c r="K103" i="49"/>
  <c r="O103" i="49"/>
  <c r="Q103" i="49"/>
  <c r="R103" i="49"/>
  <c r="H104" i="49"/>
  <c r="I104" i="49"/>
  <c r="J104" i="49"/>
  <c r="L104" i="49"/>
  <c r="M104" i="49"/>
  <c r="R104" i="49"/>
  <c r="T104" i="49"/>
  <c r="H105" i="49"/>
  <c r="I105" i="49"/>
  <c r="M105" i="49"/>
  <c r="P105" i="49"/>
  <c r="Q105" i="49"/>
  <c r="H106" i="49"/>
  <c r="J106" i="49"/>
  <c r="K106" i="49"/>
  <c r="N106" i="49"/>
  <c r="O106" i="49"/>
  <c r="P106" i="49"/>
  <c r="R106" i="49"/>
  <c r="S106" i="49"/>
  <c r="K107" i="49"/>
  <c r="M107" i="49"/>
  <c r="N107" i="49"/>
  <c r="O107" i="49"/>
  <c r="S107" i="49"/>
  <c r="I109" i="49"/>
  <c r="L109" i="49"/>
  <c r="M109" i="49"/>
  <c r="Q109" i="49"/>
  <c r="T109" i="49"/>
  <c r="L110" i="49"/>
  <c r="O110" i="49"/>
  <c r="P110" i="49"/>
  <c r="T110" i="49"/>
  <c r="J111" i="49"/>
  <c r="O111" i="49"/>
  <c r="R111" i="49"/>
  <c r="S111" i="49"/>
  <c r="I112" i="49"/>
  <c r="J112" i="49"/>
  <c r="M112" i="49"/>
  <c r="R112" i="49"/>
  <c r="H113" i="49"/>
  <c r="I113" i="49"/>
  <c r="L113" i="49"/>
  <c r="M113" i="49"/>
  <c r="P113" i="49"/>
  <c r="H114" i="49"/>
  <c r="K114" i="49"/>
  <c r="L114" i="49"/>
  <c r="P114" i="49"/>
  <c r="S114" i="49"/>
  <c r="K115" i="49"/>
  <c r="N115" i="49"/>
  <c r="O115" i="49"/>
  <c r="S115" i="49"/>
  <c r="I116" i="49"/>
  <c r="N116" i="49"/>
  <c r="Q116" i="49"/>
  <c r="R116" i="49"/>
  <c r="H117" i="49"/>
  <c r="I117" i="49"/>
  <c r="L117" i="49"/>
  <c r="Q117" i="49"/>
  <c r="T117" i="49"/>
  <c r="H118" i="49"/>
  <c r="K118" i="49"/>
  <c r="L118" i="49"/>
  <c r="O118" i="49"/>
  <c r="T118" i="49"/>
  <c r="J119" i="49"/>
  <c r="K119" i="49"/>
  <c r="O119" i="49"/>
  <c r="R119" i="49"/>
  <c r="J120" i="49"/>
  <c r="M120" i="49"/>
  <c r="N120" i="49"/>
  <c r="R120" i="49"/>
  <c r="H121" i="49"/>
  <c r="M121" i="49"/>
  <c r="P121" i="49"/>
  <c r="Q121" i="49"/>
  <c r="T121" i="49"/>
  <c r="K123" i="49"/>
  <c r="N123" i="49"/>
  <c r="S123" i="49"/>
  <c r="I124" i="49"/>
  <c r="J124" i="49"/>
  <c r="N124" i="49"/>
  <c r="Q124" i="49"/>
  <c r="H125" i="49"/>
  <c r="I125" i="49"/>
  <c r="L125" i="49"/>
  <c r="M125" i="49"/>
  <c r="Q125" i="49"/>
  <c r="T125" i="49"/>
  <c r="K126" i="49"/>
  <c r="L126" i="49"/>
  <c r="O126" i="49"/>
  <c r="P126" i="49"/>
  <c r="T126" i="49"/>
  <c r="J127" i="49"/>
  <c r="N127" i="49"/>
  <c r="O127" i="49"/>
  <c r="R127" i="49"/>
  <c r="S127" i="49"/>
  <c r="J128" i="49"/>
  <c r="M128" i="49"/>
  <c r="R128" i="49"/>
  <c r="H129" i="49"/>
  <c r="I129" i="49"/>
  <c r="M129" i="49"/>
  <c r="P129" i="49"/>
  <c r="T129" i="49"/>
  <c r="H130" i="49"/>
  <c r="K130" i="49"/>
  <c r="L130" i="49"/>
  <c r="P130" i="49"/>
  <c r="S130" i="49"/>
  <c r="J131" i="49"/>
  <c r="K131" i="49"/>
  <c r="N131" i="49"/>
  <c r="O131" i="49"/>
  <c r="S131" i="49"/>
  <c r="I132" i="49"/>
  <c r="M132" i="49"/>
  <c r="N132" i="49"/>
  <c r="Q132" i="49"/>
  <c r="R132" i="49"/>
  <c r="I133" i="49"/>
  <c r="Q133" i="49"/>
  <c r="T133" i="49"/>
  <c r="H134" i="49"/>
  <c r="K134" i="49"/>
  <c r="L134" i="49"/>
  <c r="T134" i="49"/>
  <c r="J135" i="49"/>
  <c r="N135" i="49"/>
  <c r="O135" i="49"/>
  <c r="S135" i="49"/>
  <c r="C382" i="49"/>
  <c r="C256" i="49" s="1"/>
  <c r="D382" i="49"/>
  <c r="D256" i="49" s="1"/>
  <c r="C383" i="49"/>
  <c r="C257" i="49" s="1"/>
  <c r="C132" i="49" s="1"/>
  <c r="D383" i="49"/>
  <c r="D257" i="49" s="1"/>
  <c r="D132" i="49" s="1"/>
  <c r="C384" i="49"/>
  <c r="C258" i="49" s="1"/>
  <c r="D384" i="49"/>
  <c r="D258" i="49" s="1"/>
  <c r="C367" i="49"/>
  <c r="D367" i="49"/>
  <c r="C368" i="49"/>
  <c r="D368" i="49"/>
  <c r="C369" i="49"/>
  <c r="C243" i="49" s="1"/>
  <c r="C118" i="49" s="1"/>
  <c r="D369" i="49"/>
  <c r="D243" i="49" s="1"/>
  <c r="D118" i="49" s="1"/>
  <c r="C370" i="49"/>
  <c r="C244" i="49" s="1"/>
  <c r="C119" i="49" s="1"/>
  <c r="D370" i="49"/>
  <c r="D244" i="49" s="1"/>
  <c r="D119" i="49" s="1"/>
  <c r="C353" i="49"/>
  <c r="D353" i="49"/>
  <c r="C354" i="49"/>
  <c r="D354" i="49"/>
  <c r="C355" i="49"/>
  <c r="C229" i="49" s="1"/>
  <c r="C104" i="49" s="1"/>
  <c r="D355" i="49"/>
  <c r="D229" i="49" s="1"/>
  <c r="D104" i="49" s="1"/>
  <c r="C356" i="49"/>
  <c r="C230" i="49" s="1"/>
  <c r="C105" i="49" s="1"/>
  <c r="D356" i="49"/>
  <c r="D230" i="49" s="1"/>
  <c r="D105" i="49" s="1"/>
  <c r="C338" i="49"/>
  <c r="D338" i="49"/>
  <c r="C339" i="49"/>
  <c r="D339" i="49"/>
  <c r="C340" i="49"/>
  <c r="D340" i="49"/>
  <c r="C341" i="49"/>
  <c r="C215" i="49" s="1"/>
  <c r="C90" i="49" s="1"/>
  <c r="D341" i="49"/>
  <c r="D215" i="49" s="1"/>
  <c r="D90" i="49" s="1"/>
  <c r="C342" i="49"/>
  <c r="C216" i="49" s="1"/>
  <c r="C91" i="49" s="1"/>
  <c r="D342" i="49"/>
  <c r="D216" i="49" s="1"/>
  <c r="D91" i="49" s="1"/>
  <c r="C343" i="49"/>
  <c r="D343" i="49"/>
  <c r="C344" i="49"/>
  <c r="D344" i="49"/>
  <c r="C323" i="49"/>
  <c r="D323" i="49"/>
  <c r="C324" i="49"/>
  <c r="D324" i="49"/>
  <c r="C325" i="49"/>
  <c r="D325" i="49"/>
  <c r="C326" i="49"/>
  <c r="D326" i="49"/>
  <c r="C327" i="49"/>
  <c r="C201" i="49" s="1"/>
  <c r="C76" i="49" s="1"/>
  <c r="D327" i="49"/>
  <c r="D201" i="49" s="1"/>
  <c r="D76" i="49" s="1"/>
  <c r="C328" i="49"/>
  <c r="C202" i="49" s="1"/>
  <c r="C77" i="49" s="1"/>
  <c r="D328" i="49"/>
  <c r="D202" i="49" s="1"/>
  <c r="D77" i="49" s="1"/>
  <c r="C309" i="49"/>
  <c r="D309" i="49"/>
  <c r="C310" i="49"/>
  <c r="C184" i="49" s="1"/>
  <c r="D310" i="49"/>
  <c r="D184" i="49" s="1"/>
  <c r="C311" i="49"/>
  <c r="C185" i="49" s="1"/>
  <c r="D311" i="49"/>
  <c r="D185" i="49" s="1"/>
  <c r="C312" i="49"/>
  <c r="C186" i="49" s="1"/>
  <c r="D312" i="49"/>
  <c r="D186" i="49" s="1"/>
  <c r="C313" i="49"/>
  <c r="C187" i="49" s="1"/>
  <c r="C62" i="49" s="1"/>
  <c r="D313" i="49"/>
  <c r="D187" i="49" s="1"/>
  <c r="D62" i="49" s="1"/>
  <c r="C314" i="49"/>
  <c r="C188" i="49" s="1"/>
  <c r="C63" i="49" s="1"/>
  <c r="D314" i="49"/>
  <c r="D188" i="49" s="1"/>
  <c r="D63" i="49" s="1"/>
  <c r="C296" i="49"/>
  <c r="D296" i="49"/>
  <c r="C297" i="49"/>
  <c r="D297" i="49"/>
  <c r="C298" i="49"/>
  <c r="C172" i="49" s="1"/>
  <c r="D298" i="49"/>
  <c r="D172" i="49" s="1"/>
  <c r="C299" i="49"/>
  <c r="C173" i="49" s="1"/>
  <c r="C48" i="49" s="1"/>
  <c r="D299" i="49"/>
  <c r="D173" i="49" s="1"/>
  <c r="D48" i="49" s="1"/>
  <c r="C300" i="49"/>
  <c r="C174" i="49" s="1"/>
  <c r="D300" i="49"/>
  <c r="D174" i="49" s="1"/>
  <c r="D281" i="49"/>
  <c r="D282" i="49"/>
  <c r="D283" i="49"/>
  <c r="D157" i="49" s="1"/>
  <c r="D284" i="49"/>
  <c r="D158" i="49" s="1"/>
  <c r="D285" i="49"/>
  <c r="D159" i="49" s="1"/>
  <c r="D34" i="49" s="1"/>
  <c r="D286" i="49"/>
  <c r="D160" i="49" s="1"/>
  <c r="D35" i="49" s="1"/>
  <c r="D287" i="49"/>
  <c r="C281" i="49"/>
  <c r="C282" i="49"/>
  <c r="C283" i="49"/>
  <c r="C157" i="49" s="1"/>
  <c r="C284" i="49"/>
  <c r="C158" i="49" s="1"/>
  <c r="C285" i="49"/>
  <c r="C159" i="49" s="1"/>
  <c r="C34" i="49" s="1"/>
  <c r="D64" i="38"/>
  <c r="C64" i="38"/>
  <c r="D63" i="38"/>
  <c r="C63" i="38"/>
  <c r="D46" i="38"/>
  <c r="C46" i="38"/>
  <c r="D45" i="38"/>
  <c r="C45" i="38"/>
  <c r="D28" i="38"/>
  <c r="C28" i="38"/>
  <c r="D27" i="38"/>
  <c r="C27"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H228" i="38"/>
  <c r="H77" i="38" s="1"/>
  <c r="I77" i="38"/>
  <c r="J77" i="38"/>
  <c r="K77" i="38"/>
  <c r="L77" i="38"/>
  <c r="M77" i="38"/>
  <c r="N77" i="38"/>
  <c r="O77" i="38"/>
  <c r="P77" i="38"/>
  <c r="Q77" i="38"/>
  <c r="R77" i="38"/>
  <c r="S77" i="38"/>
  <c r="T77" i="38"/>
  <c r="H229" i="38"/>
  <c r="H78" i="38" s="1"/>
  <c r="I78" i="38"/>
  <c r="J78" i="38"/>
  <c r="K78" i="38"/>
  <c r="L78" i="38"/>
  <c r="M78" i="38"/>
  <c r="N78" i="38"/>
  <c r="O78" i="38"/>
  <c r="P78" i="38"/>
  <c r="Q78" i="38"/>
  <c r="R78" i="38"/>
  <c r="S78" i="38"/>
  <c r="T78" i="38"/>
  <c r="H230" i="38"/>
  <c r="H79" i="38" s="1"/>
  <c r="I79" i="38"/>
  <c r="J79" i="38"/>
  <c r="K79" i="38"/>
  <c r="L79" i="38"/>
  <c r="M79" i="38"/>
  <c r="N79" i="38"/>
  <c r="O79" i="38"/>
  <c r="P79" i="38"/>
  <c r="Q79" i="38"/>
  <c r="R79" i="38"/>
  <c r="S79" i="38"/>
  <c r="T79" i="38"/>
  <c r="H231" i="38"/>
  <c r="H80" i="38" s="1"/>
  <c r="I80" i="38"/>
  <c r="J80" i="38"/>
  <c r="K80" i="38"/>
  <c r="L80" i="38"/>
  <c r="M80" i="38"/>
  <c r="N80" i="38"/>
  <c r="O80" i="38"/>
  <c r="P80" i="38"/>
  <c r="Q80" i="38"/>
  <c r="R80" i="38"/>
  <c r="S80" i="38"/>
  <c r="T80" i="38"/>
  <c r="H232" i="38"/>
  <c r="H81" i="38" s="1"/>
  <c r="I81" i="38"/>
  <c r="J81" i="38"/>
  <c r="K81" i="38"/>
  <c r="L81" i="38"/>
  <c r="M81" i="38"/>
  <c r="N81" i="38"/>
  <c r="O81" i="38"/>
  <c r="P81" i="38"/>
  <c r="Q81" i="38"/>
  <c r="R81" i="38"/>
  <c r="S81" i="38"/>
  <c r="T81" i="38"/>
  <c r="H233" i="38"/>
  <c r="H82" i="38" s="1"/>
  <c r="I82" i="38"/>
  <c r="J82" i="38"/>
  <c r="K82" i="38"/>
  <c r="L82" i="38"/>
  <c r="M82" i="38"/>
  <c r="N82" i="38"/>
  <c r="O82" i="38"/>
  <c r="P82" i="38"/>
  <c r="Q82" i="38"/>
  <c r="R82" i="38"/>
  <c r="S82" i="38"/>
  <c r="T82" i="38"/>
  <c r="H234" i="38"/>
  <c r="H83" i="38" s="1"/>
  <c r="I83" i="38"/>
  <c r="J83" i="38"/>
  <c r="K83" i="38"/>
  <c r="L83" i="38"/>
  <c r="M83" i="38"/>
  <c r="N83" i="38"/>
  <c r="O83" i="38"/>
  <c r="P83" i="38"/>
  <c r="Q83" i="38"/>
  <c r="R83" i="38"/>
  <c r="S83" i="38"/>
  <c r="T83" i="38"/>
  <c r="H235" i="38"/>
  <c r="H84" i="38" s="1"/>
  <c r="I84" i="38"/>
  <c r="J84" i="38"/>
  <c r="K84" i="38"/>
  <c r="L84" i="38"/>
  <c r="M84" i="38"/>
  <c r="N84" i="38"/>
  <c r="O84" i="38"/>
  <c r="P84" i="38"/>
  <c r="Q84" i="38"/>
  <c r="R84" i="38"/>
  <c r="S84" i="38"/>
  <c r="T84" i="38"/>
  <c r="H236" i="38"/>
  <c r="H85" i="38" s="1"/>
  <c r="I85" i="38"/>
  <c r="J85" i="38"/>
  <c r="K85" i="38"/>
  <c r="L85" i="38"/>
  <c r="M85" i="38"/>
  <c r="N85" i="38"/>
  <c r="O85" i="38"/>
  <c r="P85" i="38"/>
  <c r="Q85" i="38"/>
  <c r="R85" i="38"/>
  <c r="S85" i="38"/>
  <c r="T85" i="38"/>
  <c r="H237" i="38"/>
  <c r="H86" i="38" s="1"/>
  <c r="I86" i="38"/>
  <c r="J86" i="38"/>
  <c r="K86" i="38"/>
  <c r="L86" i="38"/>
  <c r="M86" i="38"/>
  <c r="N86" i="38"/>
  <c r="O86" i="38"/>
  <c r="P86" i="38"/>
  <c r="Q86" i="38"/>
  <c r="R86" i="38"/>
  <c r="S86" i="38"/>
  <c r="T86" i="38"/>
  <c r="H238" i="38"/>
  <c r="H87" i="38" s="1"/>
  <c r="I87" i="38"/>
  <c r="J87" i="38"/>
  <c r="K87" i="38"/>
  <c r="L87" i="38"/>
  <c r="M87" i="38"/>
  <c r="N87" i="38"/>
  <c r="O87" i="38"/>
  <c r="P87" i="38"/>
  <c r="Q87" i="38"/>
  <c r="R87" i="38"/>
  <c r="S87" i="38"/>
  <c r="T87" i="38"/>
  <c r="H239" i="38"/>
  <c r="H88" i="38" s="1"/>
  <c r="I88" i="38"/>
  <c r="J88" i="38"/>
  <c r="K88" i="38"/>
  <c r="L88" i="38"/>
  <c r="M88" i="38"/>
  <c r="N88" i="38"/>
  <c r="O88" i="38"/>
  <c r="P88" i="38"/>
  <c r="Q88" i="38"/>
  <c r="R88" i="38"/>
  <c r="S88" i="38"/>
  <c r="T88" i="38"/>
  <c r="H240" i="38"/>
  <c r="H89" i="38" s="1"/>
  <c r="I89" i="38"/>
  <c r="J89" i="38"/>
  <c r="K89" i="38"/>
  <c r="L89" i="38"/>
  <c r="M89" i="38"/>
  <c r="N89" i="38"/>
  <c r="O89" i="38"/>
  <c r="P89" i="38"/>
  <c r="Q89" i="38"/>
  <c r="R89" i="38"/>
  <c r="S89" i="38"/>
  <c r="T89" i="38"/>
  <c r="H242" i="38"/>
  <c r="H91" i="38" s="1"/>
  <c r="I91" i="38"/>
  <c r="J91" i="38"/>
  <c r="K91" i="38"/>
  <c r="L91" i="38"/>
  <c r="M91" i="38"/>
  <c r="N91" i="38"/>
  <c r="O91" i="38"/>
  <c r="P91" i="38"/>
  <c r="Q91" i="38"/>
  <c r="R91" i="38"/>
  <c r="S91" i="38"/>
  <c r="T91" i="38"/>
  <c r="H243" i="38"/>
  <c r="H92" i="38" s="1"/>
  <c r="I92" i="38"/>
  <c r="J92" i="38"/>
  <c r="K92" i="38"/>
  <c r="L92" i="38"/>
  <c r="M92" i="38"/>
  <c r="N92" i="38"/>
  <c r="O92" i="38"/>
  <c r="P92" i="38"/>
  <c r="Q92" i="38"/>
  <c r="R92" i="38"/>
  <c r="S92" i="38"/>
  <c r="T92" i="38"/>
  <c r="H244" i="38"/>
  <c r="H93" i="38" s="1"/>
  <c r="I93" i="38"/>
  <c r="J93" i="38"/>
  <c r="K93" i="38"/>
  <c r="L93" i="38"/>
  <c r="M93" i="38"/>
  <c r="N93" i="38"/>
  <c r="O93" i="38"/>
  <c r="P93" i="38"/>
  <c r="Q93" i="38"/>
  <c r="R93" i="38"/>
  <c r="S93" i="38"/>
  <c r="T93" i="38"/>
  <c r="H245" i="38"/>
  <c r="H94" i="38" s="1"/>
  <c r="I94" i="38"/>
  <c r="J94" i="38"/>
  <c r="K94" i="38"/>
  <c r="L94" i="38"/>
  <c r="M94" i="38"/>
  <c r="N94" i="38"/>
  <c r="O94" i="38"/>
  <c r="P94" i="38"/>
  <c r="Q94" i="38"/>
  <c r="R94" i="38"/>
  <c r="S94" i="38"/>
  <c r="T94" i="38"/>
  <c r="H246" i="38"/>
  <c r="H95" i="38" s="1"/>
  <c r="I95" i="38"/>
  <c r="J95" i="38"/>
  <c r="K95" i="38"/>
  <c r="L95" i="38"/>
  <c r="M95" i="38"/>
  <c r="N95" i="38"/>
  <c r="O95" i="38"/>
  <c r="P95" i="38"/>
  <c r="Q95" i="38"/>
  <c r="R95" i="38"/>
  <c r="S95" i="38"/>
  <c r="T95" i="38"/>
  <c r="H247" i="38"/>
  <c r="H96" i="38" s="1"/>
  <c r="I96" i="38"/>
  <c r="J96" i="38"/>
  <c r="K96" i="38"/>
  <c r="L96" i="38"/>
  <c r="M96" i="38"/>
  <c r="N96" i="38"/>
  <c r="O96" i="38"/>
  <c r="P96" i="38"/>
  <c r="Q96" i="38"/>
  <c r="R96" i="38"/>
  <c r="S96" i="38"/>
  <c r="T96" i="38"/>
  <c r="H248" i="38"/>
  <c r="H97" i="38" s="1"/>
  <c r="I97" i="38"/>
  <c r="J97" i="38"/>
  <c r="K97" i="38"/>
  <c r="L97" i="38"/>
  <c r="M97" i="38"/>
  <c r="N97" i="38"/>
  <c r="O97" i="38"/>
  <c r="P97" i="38"/>
  <c r="Q97" i="38"/>
  <c r="R97" i="38"/>
  <c r="S97" i="38"/>
  <c r="T97" i="38"/>
  <c r="H249" i="38"/>
  <c r="H98" i="38" s="1"/>
  <c r="I98" i="38"/>
  <c r="J98" i="38"/>
  <c r="K98" i="38"/>
  <c r="L98" i="38"/>
  <c r="M98" i="38"/>
  <c r="N98" i="38"/>
  <c r="O98" i="38"/>
  <c r="P98" i="38"/>
  <c r="Q98" i="38"/>
  <c r="R98" i="38"/>
  <c r="S98" i="38"/>
  <c r="T98" i="38"/>
  <c r="H250" i="38"/>
  <c r="H99" i="38" s="1"/>
  <c r="I99" i="38"/>
  <c r="J99" i="38"/>
  <c r="K99" i="38"/>
  <c r="L99" i="38"/>
  <c r="M99" i="38"/>
  <c r="N99" i="38"/>
  <c r="O99" i="38"/>
  <c r="P99" i="38"/>
  <c r="Q99" i="38"/>
  <c r="R99" i="38"/>
  <c r="S99" i="38"/>
  <c r="T99" i="38"/>
  <c r="H251" i="38"/>
  <c r="H100" i="38" s="1"/>
  <c r="I100" i="38"/>
  <c r="J100" i="38"/>
  <c r="K100" i="38"/>
  <c r="L100" i="38"/>
  <c r="M100" i="38"/>
  <c r="N100" i="38"/>
  <c r="O100" i="38"/>
  <c r="P100" i="38"/>
  <c r="Q100" i="38"/>
  <c r="R100" i="38"/>
  <c r="S100" i="38"/>
  <c r="T100" i="38"/>
  <c r="H252" i="38"/>
  <c r="H101" i="38" s="1"/>
  <c r="I101" i="38"/>
  <c r="J101" i="38"/>
  <c r="K101" i="38"/>
  <c r="L101" i="38"/>
  <c r="M101" i="38"/>
  <c r="N101" i="38"/>
  <c r="O101" i="38"/>
  <c r="P101" i="38"/>
  <c r="Q101" i="38"/>
  <c r="R101" i="38"/>
  <c r="S101" i="38"/>
  <c r="T101" i="38"/>
  <c r="H253" i="38"/>
  <c r="H102" i="38" s="1"/>
  <c r="I102" i="38"/>
  <c r="J102" i="38"/>
  <c r="K102" i="38"/>
  <c r="L102" i="38"/>
  <c r="M102" i="38"/>
  <c r="N102" i="38"/>
  <c r="O102" i="38"/>
  <c r="P102" i="38"/>
  <c r="Q102" i="38"/>
  <c r="R102" i="38"/>
  <c r="S102" i="38"/>
  <c r="T102" i="38"/>
  <c r="H254" i="38"/>
  <c r="H103" i="38" s="1"/>
  <c r="I103" i="38"/>
  <c r="J103" i="38"/>
  <c r="K103" i="38"/>
  <c r="L103" i="38"/>
  <c r="M103" i="38"/>
  <c r="N103" i="38"/>
  <c r="O103" i="38"/>
  <c r="P103" i="38"/>
  <c r="Q103" i="38"/>
  <c r="R103" i="38"/>
  <c r="S103" i="38"/>
  <c r="T103" i="38"/>
  <c r="H256" i="38"/>
  <c r="H105" i="38" s="1"/>
  <c r="I105" i="38"/>
  <c r="J105" i="38"/>
  <c r="K105" i="38"/>
  <c r="L105" i="38"/>
  <c r="M105" i="38"/>
  <c r="N105" i="38"/>
  <c r="O105" i="38"/>
  <c r="P105" i="38"/>
  <c r="Q105" i="38"/>
  <c r="R105" i="38"/>
  <c r="S105" i="38"/>
  <c r="T105" i="38"/>
  <c r="H257" i="38"/>
  <c r="H106" i="38" s="1"/>
  <c r="I106" i="38"/>
  <c r="J106" i="38"/>
  <c r="K106" i="38"/>
  <c r="L106" i="38"/>
  <c r="M106" i="38"/>
  <c r="N106" i="38"/>
  <c r="O106" i="38"/>
  <c r="P106" i="38"/>
  <c r="Q106" i="38"/>
  <c r="R106" i="38"/>
  <c r="S106" i="38"/>
  <c r="T106" i="38"/>
  <c r="H258" i="38"/>
  <c r="H107" i="38" s="1"/>
  <c r="I107" i="38"/>
  <c r="J107" i="38"/>
  <c r="K107" i="38"/>
  <c r="L107" i="38"/>
  <c r="M107" i="38"/>
  <c r="N107" i="38"/>
  <c r="O107" i="38"/>
  <c r="P107" i="38"/>
  <c r="Q107" i="38"/>
  <c r="R107" i="38"/>
  <c r="S107" i="38"/>
  <c r="T107" i="38"/>
  <c r="H259" i="38"/>
  <c r="H108" i="38" s="1"/>
  <c r="I108" i="38"/>
  <c r="J108" i="38"/>
  <c r="K108" i="38"/>
  <c r="L108" i="38"/>
  <c r="M108" i="38"/>
  <c r="N108" i="38"/>
  <c r="O108" i="38"/>
  <c r="P108" i="38"/>
  <c r="Q108" i="38"/>
  <c r="R108" i="38"/>
  <c r="S108" i="38"/>
  <c r="T108" i="38"/>
  <c r="H260" i="38"/>
  <c r="H109" i="38" s="1"/>
  <c r="I109" i="38"/>
  <c r="J109" i="38"/>
  <c r="K109" i="38"/>
  <c r="L109" i="38"/>
  <c r="M109" i="38"/>
  <c r="N109" i="38"/>
  <c r="O109" i="38"/>
  <c r="P109" i="38"/>
  <c r="Q109" i="38"/>
  <c r="R109" i="38"/>
  <c r="S109" i="38"/>
  <c r="T109" i="38"/>
  <c r="H261" i="38"/>
  <c r="H110" i="38" s="1"/>
  <c r="I110" i="38"/>
  <c r="J110" i="38"/>
  <c r="K110" i="38"/>
  <c r="L110" i="38"/>
  <c r="M110" i="38"/>
  <c r="N110" i="38"/>
  <c r="O110" i="38"/>
  <c r="P110" i="38"/>
  <c r="Q110" i="38"/>
  <c r="R110" i="38"/>
  <c r="S110" i="38"/>
  <c r="T110" i="38"/>
  <c r="H262" i="38"/>
  <c r="H111" i="38" s="1"/>
  <c r="I111" i="38"/>
  <c r="J111" i="38"/>
  <c r="K111" i="38"/>
  <c r="L111" i="38"/>
  <c r="M111" i="38"/>
  <c r="N111" i="38"/>
  <c r="O111" i="38"/>
  <c r="P111" i="38"/>
  <c r="Q111" i="38"/>
  <c r="R111" i="38"/>
  <c r="S111" i="38"/>
  <c r="T111" i="38"/>
  <c r="H263" i="38"/>
  <c r="H112" i="38" s="1"/>
  <c r="I112" i="38"/>
  <c r="J112" i="38"/>
  <c r="K112" i="38"/>
  <c r="L112" i="38"/>
  <c r="M112" i="38"/>
  <c r="N112" i="38"/>
  <c r="O112" i="38"/>
  <c r="P112" i="38"/>
  <c r="Q112" i="38"/>
  <c r="R112" i="38"/>
  <c r="S112" i="38"/>
  <c r="T112" i="38"/>
  <c r="H264" i="38"/>
  <c r="H113" i="38" s="1"/>
  <c r="I113" i="38"/>
  <c r="J113" i="38"/>
  <c r="K113" i="38"/>
  <c r="L113" i="38"/>
  <c r="M113" i="38"/>
  <c r="N113" i="38"/>
  <c r="O113" i="38"/>
  <c r="P113" i="38"/>
  <c r="Q113" i="38"/>
  <c r="R113" i="38"/>
  <c r="S113" i="38"/>
  <c r="T113" i="38"/>
  <c r="H265" i="38"/>
  <c r="H114" i="38" s="1"/>
  <c r="I114" i="38"/>
  <c r="J114" i="38"/>
  <c r="K114" i="38"/>
  <c r="L114" i="38"/>
  <c r="M114" i="38"/>
  <c r="N114" i="38"/>
  <c r="O114" i="38"/>
  <c r="P114" i="38"/>
  <c r="Q114" i="38"/>
  <c r="R114" i="38"/>
  <c r="S114" i="38"/>
  <c r="T114" i="38"/>
  <c r="H266" i="38"/>
  <c r="H115" i="38" s="1"/>
  <c r="I115" i="38"/>
  <c r="J115" i="38"/>
  <c r="K115" i="38"/>
  <c r="L115" i="38"/>
  <c r="M115" i="38"/>
  <c r="N115" i="38"/>
  <c r="O115" i="38"/>
  <c r="P115" i="38"/>
  <c r="Q115" i="38"/>
  <c r="R115" i="38"/>
  <c r="S115" i="38"/>
  <c r="T115" i="38"/>
  <c r="H267" i="38"/>
  <c r="H116" i="38" s="1"/>
  <c r="I116" i="38"/>
  <c r="J116" i="38"/>
  <c r="K116" i="38"/>
  <c r="L116" i="38"/>
  <c r="M116" i="38"/>
  <c r="N116" i="38"/>
  <c r="O116" i="38"/>
  <c r="P116" i="38"/>
  <c r="Q116" i="38"/>
  <c r="R116" i="38"/>
  <c r="S116" i="38"/>
  <c r="T116" i="38"/>
  <c r="H268" i="38"/>
  <c r="H117" i="38" s="1"/>
  <c r="I117" i="38"/>
  <c r="J117" i="38"/>
  <c r="K117" i="38"/>
  <c r="L117" i="38"/>
  <c r="M117" i="38"/>
  <c r="N117" i="38"/>
  <c r="O117" i="38"/>
  <c r="P117" i="38"/>
  <c r="Q117" i="38"/>
  <c r="R117" i="38"/>
  <c r="S117" i="38"/>
  <c r="T117" i="38"/>
  <c r="H270" i="38"/>
  <c r="H119" i="38" s="1"/>
  <c r="I119" i="38"/>
  <c r="J119" i="38"/>
  <c r="K119" i="38"/>
  <c r="L119" i="38"/>
  <c r="M119" i="38"/>
  <c r="N119" i="38"/>
  <c r="O119" i="38"/>
  <c r="P119" i="38"/>
  <c r="Q119" i="38"/>
  <c r="R119" i="38"/>
  <c r="S119" i="38"/>
  <c r="T119" i="38"/>
  <c r="H271" i="38"/>
  <c r="H120" i="38" s="1"/>
  <c r="I120" i="38"/>
  <c r="J120" i="38"/>
  <c r="K120" i="38"/>
  <c r="L120" i="38"/>
  <c r="M120" i="38"/>
  <c r="N120" i="38"/>
  <c r="O120" i="38"/>
  <c r="P120" i="38"/>
  <c r="Q120" i="38"/>
  <c r="R120" i="38"/>
  <c r="S120" i="38"/>
  <c r="T120" i="38"/>
  <c r="H272" i="38"/>
  <c r="H121" i="38" s="1"/>
  <c r="I121" i="38"/>
  <c r="J121" i="38"/>
  <c r="K121" i="38"/>
  <c r="L121" i="38"/>
  <c r="M121" i="38"/>
  <c r="N121" i="38"/>
  <c r="O121" i="38"/>
  <c r="P121" i="38"/>
  <c r="Q121" i="38"/>
  <c r="R121" i="38"/>
  <c r="S121" i="38"/>
  <c r="T121" i="38"/>
  <c r="H273" i="38"/>
  <c r="H122" i="38" s="1"/>
  <c r="I122" i="38"/>
  <c r="J122" i="38"/>
  <c r="K122" i="38"/>
  <c r="L122" i="38"/>
  <c r="M122" i="38"/>
  <c r="N122" i="38"/>
  <c r="O122" i="38"/>
  <c r="P122" i="38"/>
  <c r="Q122" i="38"/>
  <c r="R122" i="38"/>
  <c r="S122" i="38"/>
  <c r="T122" i="38"/>
  <c r="H274" i="38"/>
  <c r="H123" i="38" s="1"/>
  <c r="I123" i="38"/>
  <c r="J123" i="38"/>
  <c r="K123" i="38"/>
  <c r="L123" i="38"/>
  <c r="M123" i="38"/>
  <c r="N123" i="38"/>
  <c r="O123" i="38"/>
  <c r="P123" i="38"/>
  <c r="Q123" i="38"/>
  <c r="R123" i="38"/>
  <c r="S123" i="38"/>
  <c r="T123" i="38"/>
  <c r="H275" i="38"/>
  <c r="H124" i="38" s="1"/>
  <c r="I124" i="38"/>
  <c r="J124" i="38"/>
  <c r="K124" i="38"/>
  <c r="L124" i="38"/>
  <c r="M124" i="38"/>
  <c r="N124" i="38"/>
  <c r="O124" i="38"/>
  <c r="P124" i="38"/>
  <c r="Q124" i="38"/>
  <c r="R124" i="38"/>
  <c r="S124" i="38"/>
  <c r="T124" i="38"/>
  <c r="H276" i="38"/>
  <c r="H125" i="38" s="1"/>
  <c r="I125" i="38"/>
  <c r="J125" i="38"/>
  <c r="K125" i="38"/>
  <c r="L125" i="38"/>
  <c r="M125" i="38"/>
  <c r="N125" i="38"/>
  <c r="O125" i="38"/>
  <c r="P125" i="38"/>
  <c r="Q125" i="38"/>
  <c r="R125" i="38"/>
  <c r="S125" i="38"/>
  <c r="T125" i="38"/>
  <c r="H277" i="38"/>
  <c r="H126" i="38" s="1"/>
  <c r="I126" i="38"/>
  <c r="J126" i="38"/>
  <c r="K126" i="38"/>
  <c r="L126" i="38"/>
  <c r="M126" i="38"/>
  <c r="N126" i="38"/>
  <c r="O126" i="38"/>
  <c r="P126" i="38"/>
  <c r="Q126" i="38"/>
  <c r="R126" i="38"/>
  <c r="S126" i="38"/>
  <c r="T126" i="38"/>
  <c r="H278" i="38"/>
  <c r="H127" i="38" s="1"/>
  <c r="I127" i="38"/>
  <c r="J127" i="38"/>
  <c r="K127" i="38"/>
  <c r="L127" i="38"/>
  <c r="M127" i="38"/>
  <c r="N127" i="38"/>
  <c r="O127" i="38"/>
  <c r="P127" i="38"/>
  <c r="Q127" i="38"/>
  <c r="R127" i="38"/>
  <c r="S127" i="38"/>
  <c r="T127" i="38"/>
  <c r="H279" i="38"/>
  <c r="H128" i="38" s="1"/>
  <c r="I128" i="38"/>
  <c r="J128" i="38"/>
  <c r="K128" i="38"/>
  <c r="L128" i="38"/>
  <c r="M128" i="38"/>
  <c r="N128" i="38"/>
  <c r="O128" i="38"/>
  <c r="P128" i="38"/>
  <c r="Q128" i="38"/>
  <c r="R128" i="38"/>
  <c r="S128" i="38"/>
  <c r="T128" i="38"/>
  <c r="H280" i="38"/>
  <c r="H129" i="38" s="1"/>
  <c r="I129" i="38"/>
  <c r="J129" i="38"/>
  <c r="K129" i="38"/>
  <c r="L129" i="38"/>
  <c r="M129" i="38"/>
  <c r="N129" i="38"/>
  <c r="O129" i="38"/>
  <c r="P129" i="38"/>
  <c r="Q129" i="38"/>
  <c r="R129" i="38"/>
  <c r="S129" i="38"/>
  <c r="T129" i="38"/>
  <c r="H281" i="38"/>
  <c r="H130" i="38" s="1"/>
  <c r="I130" i="38"/>
  <c r="J130" i="38"/>
  <c r="K130" i="38"/>
  <c r="L130" i="38"/>
  <c r="M130" i="38"/>
  <c r="N130" i="38"/>
  <c r="O130" i="38"/>
  <c r="P130" i="38"/>
  <c r="Q130" i="38"/>
  <c r="R130" i="38"/>
  <c r="S130" i="38"/>
  <c r="T130" i="38"/>
  <c r="H282" i="38"/>
  <c r="H131" i="38" s="1"/>
  <c r="I131" i="38"/>
  <c r="J131" i="38"/>
  <c r="K131" i="38"/>
  <c r="L131" i="38"/>
  <c r="M131" i="38"/>
  <c r="N131" i="38"/>
  <c r="O131" i="38"/>
  <c r="P131" i="38"/>
  <c r="Q131" i="38"/>
  <c r="R131" i="38"/>
  <c r="S131" i="38"/>
  <c r="T131" i="38"/>
  <c r="H284" i="38"/>
  <c r="H133" i="38" s="1"/>
  <c r="I133" i="38"/>
  <c r="J133" i="38"/>
  <c r="K133" i="38"/>
  <c r="L133" i="38"/>
  <c r="M133" i="38"/>
  <c r="N133" i="38"/>
  <c r="O133" i="38"/>
  <c r="P133" i="38"/>
  <c r="Q133" i="38"/>
  <c r="R133" i="38"/>
  <c r="S133" i="38"/>
  <c r="T133" i="38"/>
  <c r="H285" i="38"/>
  <c r="H134" i="38" s="1"/>
  <c r="I134" i="38"/>
  <c r="J134" i="38"/>
  <c r="K134" i="38"/>
  <c r="L134" i="38"/>
  <c r="M134" i="38"/>
  <c r="N134" i="38"/>
  <c r="O134" i="38"/>
  <c r="P134" i="38"/>
  <c r="Q134" i="38"/>
  <c r="R134" i="38"/>
  <c r="S134" i="38"/>
  <c r="T134" i="38"/>
  <c r="H286" i="38"/>
  <c r="H135" i="38" s="1"/>
  <c r="I135" i="38"/>
  <c r="J135" i="38"/>
  <c r="K135" i="38"/>
  <c r="L135" i="38"/>
  <c r="M135" i="38"/>
  <c r="N135" i="38"/>
  <c r="O135" i="38"/>
  <c r="P135" i="38"/>
  <c r="Q135" i="38"/>
  <c r="R135" i="38"/>
  <c r="S135" i="38"/>
  <c r="T135" i="38"/>
  <c r="H287" i="38"/>
  <c r="H136" i="38" s="1"/>
  <c r="I136" i="38"/>
  <c r="J136" i="38"/>
  <c r="K136" i="38"/>
  <c r="L136" i="38"/>
  <c r="M136" i="38"/>
  <c r="N136" i="38"/>
  <c r="O136" i="38"/>
  <c r="P136" i="38"/>
  <c r="Q136" i="38"/>
  <c r="R136" i="38"/>
  <c r="S136" i="38"/>
  <c r="T136" i="38"/>
  <c r="H288" i="38"/>
  <c r="H137" i="38" s="1"/>
  <c r="I137" i="38"/>
  <c r="J137" i="38"/>
  <c r="K137" i="38"/>
  <c r="L137" i="38"/>
  <c r="M137" i="38"/>
  <c r="N137" i="38"/>
  <c r="O137" i="38"/>
  <c r="P137" i="38"/>
  <c r="Q137" i="38"/>
  <c r="R137" i="38"/>
  <c r="S137" i="38"/>
  <c r="T137" i="38"/>
  <c r="H289" i="38"/>
  <c r="H138" i="38" s="1"/>
  <c r="I138" i="38"/>
  <c r="J138" i="38"/>
  <c r="K138" i="38"/>
  <c r="L138" i="38"/>
  <c r="M138" i="38"/>
  <c r="N138" i="38"/>
  <c r="O138" i="38"/>
  <c r="P138" i="38"/>
  <c r="Q138" i="38"/>
  <c r="R138" i="38"/>
  <c r="S138" i="38"/>
  <c r="T138" i="38"/>
  <c r="H290" i="38"/>
  <c r="H139" i="38" s="1"/>
  <c r="I139" i="38"/>
  <c r="J139" i="38"/>
  <c r="K139" i="38"/>
  <c r="L139" i="38"/>
  <c r="M139" i="38"/>
  <c r="N139" i="38"/>
  <c r="O139" i="38"/>
  <c r="P139" i="38"/>
  <c r="Q139" i="38"/>
  <c r="R139" i="38"/>
  <c r="S139" i="38"/>
  <c r="T139" i="38"/>
  <c r="H291" i="38"/>
  <c r="H140" i="38" s="1"/>
  <c r="I140" i="38"/>
  <c r="J140" i="38"/>
  <c r="K140" i="38"/>
  <c r="L140" i="38"/>
  <c r="M140" i="38"/>
  <c r="N140" i="38"/>
  <c r="O140" i="38"/>
  <c r="P140" i="38"/>
  <c r="Q140" i="38"/>
  <c r="R140" i="38"/>
  <c r="S140" i="38"/>
  <c r="T140" i="38"/>
  <c r="H292" i="38"/>
  <c r="H141" i="38" s="1"/>
  <c r="I141" i="38"/>
  <c r="J141" i="38"/>
  <c r="K141" i="38"/>
  <c r="L141" i="38"/>
  <c r="M141" i="38"/>
  <c r="N141" i="38"/>
  <c r="O141" i="38"/>
  <c r="P141" i="38"/>
  <c r="Q141" i="38"/>
  <c r="R141" i="38"/>
  <c r="S141" i="38"/>
  <c r="T141" i="38"/>
  <c r="H293" i="38"/>
  <c r="H142" i="38" s="1"/>
  <c r="I142" i="38"/>
  <c r="J142" i="38"/>
  <c r="K142" i="38"/>
  <c r="L142" i="38"/>
  <c r="M142" i="38"/>
  <c r="N142" i="38"/>
  <c r="O142" i="38"/>
  <c r="P142" i="38"/>
  <c r="Q142" i="38"/>
  <c r="R142" i="38"/>
  <c r="S142" i="38"/>
  <c r="T142" i="38"/>
  <c r="H294" i="38"/>
  <c r="H143" i="38" s="1"/>
  <c r="I143" i="38"/>
  <c r="J143" i="38"/>
  <c r="K143" i="38"/>
  <c r="L143" i="38"/>
  <c r="M143" i="38"/>
  <c r="N143" i="38"/>
  <c r="O143" i="38"/>
  <c r="P143" i="38"/>
  <c r="Q143" i="38"/>
  <c r="R143" i="38"/>
  <c r="S143" i="38"/>
  <c r="T143" i="38"/>
  <c r="H295" i="38"/>
  <c r="H144" i="38" s="1"/>
  <c r="I144" i="38"/>
  <c r="J144" i="38"/>
  <c r="K144" i="38"/>
  <c r="L144" i="38"/>
  <c r="M144" i="38"/>
  <c r="N144" i="38"/>
  <c r="O144" i="38"/>
  <c r="P144" i="38"/>
  <c r="Q144" i="38"/>
  <c r="R144" i="38"/>
  <c r="S144" i="38"/>
  <c r="T144" i="38"/>
  <c r="H296" i="38"/>
  <c r="H145" i="38" s="1"/>
  <c r="I145" i="38"/>
  <c r="J145" i="38"/>
  <c r="K145" i="38"/>
  <c r="L145" i="38"/>
  <c r="M145" i="38"/>
  <c r="N145" i="38"/>
  <c r="O145" i="38"/>
  <c r="P145" i="38"/>
  <c r="Q145" i="38"/>
  <c r="R145" i="38"/>
  <c r="S145" i="38"/>
  <c r="T145" i="38"/>
  <c r="H298" i="38"/>
  <c r="H147" i="38" s="1"/>
  <c r="I147" i="38"/>
  <c r="J147" i="38"/>
  <c r="K147" i="38"/>
  <c r="L147" i="38"/>
  <c r="M147" i="38"/>
  <c r="N147" i="38"/>
  <c r="O147" i="38"/>
  <c r="P147" i="38"/>
  <c r="Q147" i="38"/>
  <c r="R147" i="38"/>
  <c r="S147" i="38"/>
  <c r="T147" i="38"/>
  <c r="H299" i="38"/>
  <c r="H148" i="38" s="1"/>
  <c r="I148" i="38"/>
  <c r="J148" i="38"/>
  <c r="K148" i="38"/>
  <c r="L148" i="38"/>
  <c r="M148" i="38"/>
  <c r="N148" i="38"/>
  <c r="O148" i="38"/>
  <c r="P148" i="38"/>
  <c r="Q148" i="38"/>
  <c r="R148" i="38"/>
  <c r="S148" i="38"/>
  <c r="T148" i="38"/>
  <c r="H300" i="38"/>
  <c r="H149" i="38" s="1"/>
  <c r="I149" i="38"/>
  <c r="J149" i="38"/>
  <c r="K149" i="38"/>
  <c r="L149" i="38"/>
  <c r="M149" i="38"/>
  <c r="N149" i="38"/>
  <c r="O149" i="38"/>
  <c r="P149" i="38"/>
  <c r="Q149" i="38"/>
  <c r="R149" i="38"/>
  <c r="S149" i="38"/>
  <c r="T149" i="38"/>
  <c r="H301" i="38"/>
  <c r="H150" i="38" s="1"/>
  <c r="I150" i="38"/>
  <c r="J150" i="38"/>
  <c r="K150" i="38"/>
  <c r="L150" i="38"/>
  <c r="M150" i="38"/>
  <c r="N150" i="38"/>
  <c r="O150" i="38"/>
  <c r="P150" i="38"/>
  <c r="Q150" i="38"/>
  <c r="R150" i="38"/>
  <c r="S150" i="38"/>
  <c r="T150" i="38"/>
  <c r="H302" i="38"/>
  <c r="H151" i="38" s="1"/>
  <c r="I151" i="38"/>
  <c r="J151" i="38"/>
  <c r="K151" i="38"/>
  <c r="L151" i="38"/>
  <c r="M151" i="38"/>
  <c r="N151" i="38"/>
  <c r="O151" i="38"/>
  <c r="P151" i="38"/>
  <c r="Q151" i="38"/>
  <c r="R151" i="38"/>
  <c r="S151" i="38"/>
  <c r="T151" i="38"/>
  <c r="H303" i="38"/>
  <c r="H152" i="38" s="1"/>
  <c r="I152" i="38"/>
  <c r="J152" i="38"/>
  <c r="K152" i="38"/>
  <c r="L152" i="38"/>
  <c r="M152" i="38"/>
  <c r="N152" i="38"/>
  <c r="O152" i="38"/>
  <c r="P152" i="38"/>
  <c r="Q152" i="38"/>
  <c r="R152" i="38"/>
  <c r="S152" i="38"/>
  <c r="T152" i="38"/>
  <c r="H304" i="38"/>
  <c r="H153" i="38" s="1"/>
  <c r="I153" i="38"/>
  <c r="J153" i="38"/>
  <c r="K153" i="38"/>
  <c r="L153" i="38"/>
  <c r="M153" i="38"/>
  <c r="N153" i="38"/>
  <c r="O153" i="38"/>
  <c r="P153" i="38"/>
  <c r="Q153" i="38"/>
  <c r="R153" i="38"/>
  <c r="S153" i="38"/>
  <c r="T153" i="38"/>
  <c r="H305" i="38"/>
  <c r="H154" i="38" s="1"/>
  <c r="I154" i="38"/>
  <c r="J154" i="38"/>
  <c r="K154" i="38"/>
  <c r="L154" i="38"/>
  <c r="M154" i="38"/>
  <c r="N154" i="38"/>
  <c r="O154" i="38"/>
  <c r="P154" i="38"/>
  <c r="Q154" i="38"/>
  <c r="R154" i="38"/>
  <c r="S154" i="38"/>
  <c r="T154" i="38"/>
  <c r="H306" i="38"/>
  <c r="H155" i="38" s="1"/>
  <c r="I155" i="38"/>
  <c r="J155" i="38"/>
  <c r="K155" i="38"/>
  <c r="L155" i="38"/>
  <c r="M155" i="38"/>
  <c r="N155" i="38"/>
  <c r="O155" i="38"/>
  <c r="P155" i="38"/>
  <c r="Q155" i="38"/>
  <c r="R155" i="38"/>
  <c r="S155" i="38"/>
  <c r="T155" i="38"/>
  <c r="H307" i="38"/>
  <c r="H156" i="38" s="1"/>
  <c r="I156" i="38"/>
  <c r="J156" i="38"/>
  <c r="K156" i="38"/>
  <c r="L156" i="38"/>
  <c r="M156" i="38"/>
  <c r="N156" i="38"/>
  <c r="O156" i="38"/>
  <c r="P156" i="38"/>
  <c r="Q156" i="38"/>
  <c r="R156" i="38"/>
  <c r="S156" i="38"/>
  <c r="T156" i="38"/>
  <c r="H308" i="38"/>
  <c r="H157" i="38" s="1"/>
  <c r="I157" i="38"/>
  <c r="J157" i="38"/>
  <c r="K157" i="38"/>
  <c r="L157" i="38"/>
  <c r="M157" i="38"/>
  <c r="N157" i="38"/>
  <c r="O157" i="38"/>
  <c r="P157" i="38"/>
  <c r="Q157" i="38"/>
  <c r="R157" i="38"/>
  <c r="S157" i="38"/>
  <c r="T157" i="38"/>
  <c r="H309" i="38"/>
  <c r="H158" i="38" s="1"/>
  <c r="I158" i="38"/>
  <c r="J158" i="38"/>
  <c r="K158" i="38"/>
  <c r="L158" i="38"/>
  <c r="M158" i="38"/>
  <c r="N158" i="38"/>
  <c r="O158" i="38"/>
  <c r="P158" i="38"/>
  <c r="Q158" i="38"/>
  <c r="R158" i="38"/>
  <c r="S158" i="38"/>
  <c r="T158" i="38"/>
  <c r="H310" i="38"/>
  <c r="H159" i="38" s="1"/>
  <c r="I159" i="38"/>
  <c r="J159" i="38"/>
  <c r="K159" i="38"/>
  <c r="L159" i="38"/>
  <c r="M159" i="38"/>
  <c r="N159" i="38"/>
  <c r="O159" i="38"/>
  <c r="P159" i="38"/>
  <c r="Q159" i="38"/>
  <c r="R159" i="38"/>
  <c r="S159" i="38"/>
  <c r="T159" i="38"/>
  <c r="H312" i="38"/>
  <c r="H161" i="38" s="1"/>
  <c r="I161" i="38"/>
  <c r="J161" i="38"/>
  <c r="K161" i="38"/>
  <c r="L161" i="38"/>
  <c r="M161" i="38"/>
  <c r="N161" i="38"/>
  <c r="O161" i="38"/>
  <c r="P161" i="38"/>
  <c r="Q161" i="38"/>
  <c r="R161" i="38"/>
  <c r="S161" i="38"/>
  <c r="T161" i="38"/>
  <c r="H313" i="38"/>
  <c r="H162" i="38" s="1"/>
  <c r="I162" i="38"/>
  <c r="J162" i="38"/>
  <c r="K162" i="38"/>
  <c r="L162" i="38"/>
  <c r="M162" i="38"/>
  <c r="N162" i="38"/>
  <c r="O162" i="38"/>
  <c r="P162" i="38"/>
  <c r="Q162" i="38"/>
  <c r="R162" i="38"/>
  <c r="S162" i="38"/>
  <c r="T162" i="38"/>
  <c r="H314" i="38"/>
  <c r="H163" i="38" s="1"/>
  <c r="I163" i="38"/>
  <c r="J163" i="38"/>
  <c r="K163" i="38"/>
  <c r="L163" i="38"/>
  <c r="M163" i="38"/>
  <c r="N163" i="38"/>
  <c r="O163" i="38"/>
  <c r="P163" i="38"/>
  <c r="Q163" i="38"/>
  <c r="R163" i="38"/>
  <c r="S163" i="38"/>
  <c r="T163" i="38"/>
  <c r="H315" i="38"/>
  <c r="H164" i="38" s="1"/>
  <c r="I164" i="38"/>
  <c r="J164" i="38"/>
  <c r="K164" i="38"/>
  <c r="L164" i="38"/>
  <c r="M164" i="38"/>
  <c r="N164" i="38"/>
  <c r="O164" i="38"/>
  <c r="P164" i="38"/>
  <c r="Q164" i="38"/>
  <c r="R164" i="38"/>
  <c r="S164" i="38"/>
  <c r="T164" i="38"/>
  <c r="H316" i="38"/>
  <c r="H165" i="38" s="1"/>
  <c r="I165" i="38"/>
  <c r="J165" i="38"/>
  <c r="K165" i="38"/>
  <c r="L165" i="38"/>
  <c r="M165" i="38"/>
  <c r="N165" i="38"/>
  <c r="O165" i="38"/>
  <c r="P165" i="38"/>
  <c r="Q165" i="38"/>
  <c r="R165" i="38"/>
  <c r="S165" i="38"/>
  <c r="T165" i="38"/>
  <c r="H317" i="38"/>
  <c r="H166" i="38" s="1"/>
  <c r="I166" i="38"/>
  <c r="J166" i="38"/>
  <c r="K166" i="38"/>
  <c r="L166" i="38"/>
  <c r="M166" i="38"/>
  <c r="N166" i="38"/>
  <c r="O166" i="38"/>
  <c r="P166" i="38"/>
  <c r="Q166" i="38"/>
  <c r="R166" i="38"/>
  <c r="S166" i="38"/>
  <c r="T166" i="38"/>
  <c r="H318" i="38"/>
  <c r="H167" i="38" s="1"/>
  <c r="I167" i="38"/>
  <c r="J167" i="38"/>
  <c r="K167" i="38"/>
  <c r="L167" i="38"/>
  <c r="M167" i="38"/>
  <c r="N167" i="38"/>
  <c r="O167" i="38"/>
  <c r="P167" i="38"/>
  <c r="Q167" i="38"/>
  <c r="R167" i="38"/>
  <c r="S167" i="38"/>
  <c r="T167" i="38"/>
  <c r="H319" i="38"/>
  <c r="H168" i="38" s="1"/>
  <c r="I168" i="38"/>
  <c r="J168" i="38"/>
  <c r="K168" i="38"/>
  <c r="L168" i="38"/>
  <c r="M168" i="38"/>
  <c r="N168" i="38"/>
  <c r="O168" i="38"/>
  <c r="P168" i="38"/>
  <c r="Q168" i="38"/>
  <c r="R168" i="38"/>
  <c r="S168" i="38"/>
  <c r="T168" i="38"/>
  <c r="H320" i="38"/>
  <c r="H169" i="38" s="1"/>
  <c r="I169" i="38"/>
  <c r="J169" i="38"/>
  <c r="K169" i="38"/>
  <c r="L169" i="38"/>
  <c r="M169" i="38"/>
  <c r="N169" i="38"/>
  <c r="O169" i="38"/>
  <c r="P169" i="38"/>
  <c r="Q169" i="38"/>
  <c r="R169" i="38"/>
  <c r="S169" i="38"/>
  <c r="T169" i="38"/>
  <c r="H321" i="38"/>
  <c r="H170" i="38" s="1"/>
  <c r="I170" i="38"/>
  <c r="J170" i="38"/>
  <c r="K170" i="38"/>
  <c r="L170" i="38"/>
  <c r="M170" i="38"/>
  <c r="N170" i="38"/>
  <c r="O170" i="38"/>
  <c r="P170" i="38"/>
  <c r="Q170" i="38"/>
  <c r="R170" i="38"/>
  <c r="S170" i="38"/>
  <c r="T170" i="38"/>
  <c r="H322" i="38"/>
  <c r="H171" i="38" s="1"/>
  <c r="I171" i="38"/>
  <c r="J171" i="38"/>
  <c r="K171" i="38"/>
  <c r="L171" i="38"/>
  <c r="M171" i="38"/>
  <c r="N171" i="38"/>
  <c r="O171" i="38"/>
  <c r="P171" i="38"/>
  <c r="Q171" i="38"/>
  <c r="R171" i="38"/>
  <c r="S171" i="38"/>
  <c r="T171" i="38"/>
  <c r="H323" i="38"/>
  <c r="H172" i="38" s="1"/>
  <c r="I172" i="38"/>
  <c r="J172" i="38"/>
  <c r="K172" i="38"/>
  <c r="L172" i="38"/>
  <c r="M172" i="38"/>
  <c r="N172" i="38"/>
  <c r="O172" i="38"/>
  <c r="P172" i="38"/>
  <c r="Q172" i="38"/>
  <c r="R172" i="38"/>
  <c r="S172" i="38"/>
  <c r="T172" i="38"/>
  <c r="H324" i="38"/>
  <c r="H173" i="38" s="1"/>
  <c r="I173" i="38"/>
  <c r="J173" i="38"/>
  <c r="K173" i="38"/>
  <c r="L173" i="38"/>
  <c r="M173" i="38"/>
  <c r="N173" i="38"/>
  <c r="O173" i="38"/>
  <c r="P173" i="38"/>
  <c r="Q173" i="38"/>
  <c r="R173" i="38"/>
  <c r="S173" i="38"/>
  <c r="T173" i="38"/>
  <c r="H326" i="38"/>
  <c r="H175" i="38" s="1"/>
  <c r="I175" i="38"/>
  <c r="J175" i="38"/>
  <c r="K175" i="38"/>
  <c r="L175" i="38"/>
  <c r="M175" i="38"/>
  <c r="N175" i="38"/>
  <c r="O175" i="38"/>
  <c r="P175" i="38"/>
  <c r="Q175" i="38"/>
  <c r="R175" i="38"/>
  <c r="S175" i="38"/>
  <c r="T175" i="38"/>
  <c r="H327" i="38"/>
  <c r="H176" i="38" s="1"/>
  <c r="I176" i="38"/>
  <c r="J176" i="38"/>
  <c r="K176" i="38"/>
  <c r="L176" i="38"/>
  <c r="M176" i="38"/>
  <c r="N176" i="38"/>
  <c r="O176" i="38"/>
  <c r="P176" i="38"/>
  <c r="Q176" i="38"/>
  <c r="R176" i="38"/>
  <c r="S176" i="38"/>
  <c r="T176" i="38"/>
  <c r="H328" i="38"/>
  <c r="H177" i="38" s="1"/>
  <c r="I177" i="38"/>
  <c r="J177" i="38"/>
  <c r="K177" i="38"/>
  <c r="L177" i="38"/>
  <c r="M177" i="38"/>
  <c r="N177" i="38"/>
  <c r="O177" i="38"/>
  <c r="P177" i="38"/>
  <c r="Q177" i="38"/>
  <c r="R177" i="38"/>
  <c r="S177" i="38"/>
  <c r="T177" i="38"/>
  <c r="H329" i="38"/>
  <c r="H178" i="38" s="1"/>
  <c r="I178" i="38"/>
  <c r="J178" i="38"/>
  <c r="K178" i="38"/>
  <c r="L178" i="38"/>
  <c r="M178" i="38"/>
  <c r="N178" i="38"/>
  <c r="O178" i="38"/>
  <c r="P178" i="38"/>
  <c r="Q178" i="38"/>
  <c r="R178" i="38"/>
  <c r="S178" i="38"/>
  <c r="T178" i="38"/>
  <c r="H330" i="38"/>
  <c r="H179" i="38" s="1"/>
  <c r="I179" i="38"/>
  <c r="J179" i="38"/>
  <c r="K179" i="38"/>
  <c r="L179" i="38"/>
  <c r="M179" i="38"/>
  <c r="N179" i="38"/>
  <c r="O179" i="38"/>
  <c r="P179" i="38"/>
  <c r="Q179" i="38"/>
  <c r="R179" i="38"/>
  <c r="S179" i="38"/>
  <c r="T179" i="38"/>
  <c r="H331" i="38"/>
  <c r="H180" i="38" s="1"/>
  <c r="I180" i="38"/>
  <c r="J180" i="38"/>
  <c r="K180" i="38"/>
  <c r="L180" i="38"/>
  <c r="M180" i="38"/>
  <c r="N180" i="38"/>
  <c r="O180" i="38"/>
  <c r="P180" i="38"/>
  <c r="Q180" i="38"/>
  <c r="R180" i="38"/>
  <c r="S180" i="38"/>
  <c r="T180" i="38"/>
  <c r="H332" i="38"/>
  <c r="H181" i="38" s="1"/>
  <c r="I181" i="38"/>
  <c r="J181" i="38"/>
  <c r="K181" i="38"/>
  <c r="L181" i="38"/>
  <c r="M181" i="38"/>
  <c r="N181" i="38"/>
  <c r="O181" i="38"/>
  <c r="P181" i="38"/>
  <c r="Q181" i="38"/>
  <c r="R181" i="38"/>
  <c r="S181" i="38"/>
  <c r="T181" i="38"/>
  <c r="H333" i="38"/>
  <c r="H182" i="38" s="1"/>
  <c r="I182" i="38"/>
  <c r="J182" i="38"/>
  <c r="K182" i="38"/>
  <c r="L182" i="38"/>
  <c r="M182" i="38"/>
  <c r="N182" i="38"/>
  <c r="O182" i="38"/>
  <c r="P182" i="38"/>
  <c r="Q182" i="38"/>
  <c r="R182" i="38"/>
  <c r="S182" i="38"/>
  <c r="T182" i="38"/>
  <c r="H334" i="38"/>
  <c r="H183" i="38" s="1"/>
  <c r="I183" i="38"/>
  <c r="J183" i="38"/>
  <c r="K183" i="38"/>
  <c r="L183" i="38"/>
  <c r="M183" i="38"/>
  <c r="N183" i="38"/>
  <c r="O183" i="38"/>
  <c r="P183" i="38"/>
  <c r="Q183" i="38"/>
  <c r="R183" i="38"/>
  <c r="S183" i="38"/>
  <c r="T183" i="38"/>
  <c r="H335" i="38"/>
  <c r="H184" i="38" s="1"/>
  <c r="I184" i="38"/>
  <c r="J184" i="38"/>
  <c r="K184" i="38"/>
  <c r="L184" i="38"/>
  <c r="M184" i="38"/>
  <c r="N184" i="38"/>
  <c r="O184" i="38"/>
  <c r="P184" i="38"/>
  <c r="Q184" i="38"/>
  <c r="R184" i="38"/>
  <c r="S184" i="38"/>
  <c r="T184" i="38"/>
  <c r="H336" i="38"/>
  <c r="H185" i="38" s="1"/>
  <c r="I185" i="38"/>
  <c r="J185" i="38"/>
  <c r="K185" i="38"/>
  <c r="L185" i="38"/>
  <c r="M185" i="38"/>
  <c r="N185" i="38"/>
  <c r="O185" i="38"/>
  <c r="P185" i="38"/>
  <c r="Q185" i="38"/>
  <c r="R185" i="38"/>
  <c r="S185" i="38"/>
  <c r="T185" i="38"/>
  <c r="H337" i="38"/>
  <c r="H186" i="38" s="1"/>
  <c r="I186" i="38"/>
  <c r="J186" i="38"/>
  <c r="K186" i="38"/>
  <c r="L186" i="38"/>
  <c r="M186" i="38"/>
  <c r="N186" i="38"/>
  <c r="O186" i="38"/>
  <c r="P186" i="38"/>
  <c r="Q186" i="38"/>
  <c r="R186" i="38"/>
  <c r="S186" i="38"/>
  <c r="T186" i="38"/>
  <c r="H338" i="38"/>
  <c r="H187" i="38" s="1"/>
  <c r="I187" i="38"/>
  <c r="J187" i="38"/>
  <c r="K187" i="38"/>
  <c r="L187" i="38"/>
  <c r="M187" i="38"/>
  <c r="N187" i="38"/>
  <c r="O187" i="38"/>
  <c r="P187" i="38"/>
  <c r="Q187" i="38"/>
  <c r="R187" i="38"/>
  <c r="S187" i="38"/>
  <c r="T187" i="38"/>
  <c r="E257" i="38"/>
  <c r="E258" i="38"/>
  <c r="E259" i="38"/>
  <c r="E260" i="38"/>
  <c r="E243" i="38"/>
  <c r="E244" i="38"/>
  <c r="E245" i="38"/>
  <c r="E246" i="38"/>
  <c r="E247" i="38"/>
  <c r="E248" i="38"/>
  <c r="E249" i="38"/>
  <c r="E250" i="38"/>
  <c r="E251" i="38"/>
  <c r="E252" i="38"/>
  <c r="E253" i="38"/>
  <c r="E228" i="38"/>
  <c r="E229" i="38"/>
  <c r="E230" i="38"/>
  <c r="E231" i="38"/>
  <c r="E232" i="38"/>
  <c r="E233" i="38"/>
  <c r="E234" i="38"/>
  <c r="E235" i="38"/>
  <c r="E236" i="38"/>
  <c r="E237" i="38"/>
  <c r="E238" i="38"/>
  <c r="E239" i="38"/>
  <c r="E240" i="38"/>
  <c r="E241" i="38"/>
  <c r="E242" i="38"/>
  <c r="E254" i="38"/>
  <c r="E255" i="38"/>
  <c r="E256" i="38"/>
  <c r="E336" i="38"/>
  <c r="E337" i="38"/>
  <c r="E338" i="38"/>
  <c r="C484" i="38"/>
  <c r="C333" i="38" s="1"/>
  <c r="D484" i="38"/>
  <c r="D333" i="38" s="1"/>
  <c r="C485" i="38"/>
  <c r="C334" i="38" s="1"/>
  <c r="D485" i="38"/>
  <c r="D334" i="38" s="1"/>
  <c r="C486" i="38"/>
  <c r="C335" i="38" s="1"/>
  <c r="C184" i="38" s="1"/>
  <c r="D486" i="38"/>
  <c r="D335" i="38" s="1"/>
  <c r="D184" i="38" s="1"/>
  <c r="C487" i="38"/>
  <c r="C336" i="38" s="1"/>
  <c r="C185" i="38" s="1"/>
  <c r="D487" i="38"/>
  <c r="D336" i="38" s="1"/>
  <c r="D185" i="38" s="1"/>
  <c r="C470" i="38"/>
  <c r="C319" i="38" s="1"/>
  <c r="D470" i="38"/>
  <c r="D319" i="38" s="1"/>
  <c r="C471" i="38"/>
  <c r="C320" i="38" s="1"/>
  <c r="D471" i="38"/>
  <c r="D320" i="38" s="1"/>
  <c r="C472" i="38"/>
  <c r="C321" i="38" s="1"/>
  <c r="C170" i="38" s="1"/>
  <c r="D472" i="38"/>
  <c r="D321" i="38" s="1"/>
  <c r="D170" i="38" s="1"/>
  <c r="C473" i="38"/>
  <c r="C322" i="38" s="1"/>
  <c r="C171" i="38" s="1"/>
  <c r="D473" i="38"/>
  <c r="D322" i="38" s="1"/>
  <c r="D171" i="38" s="1"/>
  <c r="C474" i="38"/>
  <c r="C323" i="38" s="1"/>
  <c r="D474" i="38"/>
  <c r="D323" i="38" s="1"/>
  <c r="C455" i="38"/>
  <c r="C304" i="38" s="1"/>
  <c r="D455" i="38"/>
  <c r="D304" i="38" s="1"/>
  <c r="C456" i="38"/>
  <c r="C305" i="38" s="1"/>
  <c r="C154" i="38" s="1"/>
  <c r="D456" i="38"/>
  <c r="D305" i="38" s="1"/>
  <c r="D154" i="38" s="1"/>
  <c r="C457" i="38"/>
  <c r="C306" i="38" s="1"/>
  <c r="C155" i="38" s="1"/>
  <c r="D457" i="38"/>
  <c r="D306" i="38" s="1"/>
  <c r="D155" i="38" s="1"/>
  <c r="C458" i="38"/>
  <c r="C307" i="38" s="1"/>
  <c r="C156" i="38" s="1"/>
  <c r="D458" i="38"/>
  <c r="D307" i="38" s="1"/>
  <c r="D156" i="38" s="1"/>
  <c r="C459" i="38"/>
  <c r="C308" i="38" s="1"/>
  <c r="D459" i="38"/>
  <c r="D308" i="38" s="1"/>
  <c r="C460" i="38"/>
  <c r="C309" i="38" s="1"/>
  <c r="D460" i="38"/>
  <c r="D309" i="38" s="1"/>
  <c r="C441" i="38"/>
  <c r="C290" i="38" s="1"/>
  <c r="D441" i="38"/>
  <c r="D290" i="38" s="1"/>
  <c r="C442" i="38"/>
  <c r="C291" i="38" s="1"/>
  <c r="C140" i="38" s="1"/>
  <c r="D442" i="38"/>
  <c r="D291" i="38" s="1"/>
  <c r="D140" i="38" s="1"/>
  <c r="C443" i="38"/>
  <c r="C292" i="38" s="1"/>
  <c r="C141" i="38" s="1"/>
  <c r="D443" i="38"/>
  <c r="D292" i="38" s="1"/>
  <c r="D141" i="38" s="1"/>
  <c r="C444" i="38"/>
  <c r="C293" i="38" s="1"/>
  <c r="C142" i="38" s="1"/>
  <c r="D444" i="38"/>
  <c r="D293" i="38" s="1"/>
  <c r="D142" i="38" s="1"/>
  <c r="C445" i="38"/>
  <c r="C294" i="38" s="1"/>
  <c r="C143" i="38" s="1"/>
  <c r="D445" i="38"/>
  <c r="D294" i="38" s="1"/>
  <c r="D143" i="38" s="1"/>
  <c r="C446" i="38"/>
  <c r="C295" i="38" s="1"/>
  <c r="D446" i="38"/>
  <c r="D295" i="38" s="1"/>
  <c r="C447" i="38"/>
  <c r="C296" i="38" s="1"/>
  <c r="D447" i="38"/>
  <c r="D296" i="38" s="1"/>
  <c r="D426" i="38"/>
  <c r="D275" i="38" s="1"/>
  <c r="D427" i="38"/>
  <c r="D276" i="38" s="1"/>
  <c r="D428" i="38"/>
  <c r="D277" i="38" s="1"/>
  <c r="D126" i="38" s="1"/>
  <c r="D429" i="38"/>
  <c r="D278" i="38" s="1"/>
  <c r="D127" i="38" s="1"/>
  <c r="D430" i="38"/>
  <c r="D279" i="38" s="1"/>
  <c r="D128" i="38" s="1"/>
  <c r="D431" i="38"/>
  <c r="D280" i="38" s="1"/>
  <c r="D129" i="38" s="1"/>
  <c r="C425" i="38"/>
  <c r="C274" i="38" s="1"/>
  <c r="C426" i="38"/>
  <c r="C275" i="38" s="1"/>
  <c r="C427" i="38"/>
  <c r="C276" i="38" s="1"/>
  <c r="C428" i="38"/>
  <c r="C277" i="38" s="1"/>
  <c r="C126" i="38" s="1"/>
  <c r="C429" i="38"/>
  <c r="C278" i="38" s="1"/>
  <c r="C127" i="38" s="1"/>
  <c r="C430" i="38"/>
  <c r="C279" i="38" s="1"/>
  <c r="C128" i="38" s="1"/>
  <c r="C431" i="38"/>
  <c r="C280" i="38" s="1"/>
  <c r="C129" i="38" s="1"/>
  <c r="C432" i="38"/>
  <c r="C281" i="38" s="1"/>
  <c r="C130" i="38" s="1"/>
  <c r="D412" i="38"/>
  <c r="D261" i="38" s="1"/>
  <c r="D413" i="38"/>
  <c r="D262" i="38" s="1"/>
  <c r="D414" i="38"/>
  <c r="D263" i="38" s="1"/>
  <c r="D415" i="38"/>
  <c r="D264" i="38" s="1"/>
  <c r="D416" i="38"/>
  <c r="D265" i="38" s="1"/>
  <c r="D114" i="38" s="1"/>
  <c r="D417" i="38"/>
  <c r="D266" i="38" s="1"/>
  <c r="D115" i="38" s="1"/>
  <c r="D418" i="38"/>
  <c r="D267" i="38" s="1"/>
  <c r="D116" i="38" s="1"/>
  <c r="C413" i="38"/>
  <c r="C262" i="38" s="1"/>
  <c r="C414" i="38"/>
  <c r="C263" i="38" s="1"/>
  <c r="C415" i="38"/>
  <c r="C264" i="38" s="1"/>
  <c r="C416" i="38"/>
  <c r="C265" i="38" s="1"/>
  <c r="C114" i="38" s="1"/>
  <c r="C417" i="38"/>
  <c r="C266" i="38" s="1"/>
  <c r="C115" i="38" s="1"/>
  <c r="C418" i="38"/>
  <c r="C267" i="38" s="1"/>
  <c r="C116" i="38" s="1"/>
  <c r="D402" i="38"/>
  <c r="D251" i="38" s="1"/>
  <c r="D100" i="38" s="1"/>
  <c r="C402" i="38"/>
  <c r="C251" i="38" s="1"/>
  <c r="C100" i="38" s="1"/>
  <c r="C401" i="38"/>
  <c r="C250" i="38" s="1"/>
  <c r="C99" i="38" s="1"/>
  <c r="D388" i="38"/>
  <c r="D237" i="38" s="1"/>
  <c r="D86" i="38" s="1"/>
  <c r="C388" i="38"/>
  <c r="C237" i="38" s="1"/>
  <c r="C86" i="38" s="1"/>
  <c r="K35" i="21" l="1"/>
  <c r="K34" i="21" s="1"/>
  <c r="O164" i="21"/>
  <c r="O163" i="21" s="1"/>
  <c r="K49" i="21"/>
  <c r="K48" i="21" s="1"/>
  <c r="K178" i="21"/>
  <c r="K177" i="21" s="1"/>
  <c r="L157" i="21"/>
  <c r="L156" i="21" s="1"/>
  <c r="H28" i="21"/>
  <c r="H27" i="21" s="1"/>
  <c r="O157" i="21"/>
  <c r="O156" i="21" s="1"/>
  <c r="S49" i="21"/>
  <c r="S48" i="21" s="1"/>
  <c r="K164" i="21"/>
  <c r="K163" i="21" s="1"/>
  <c r="N42" i="21"/>
  <c r="N41" i="21" s="1"/>
  <c r="K157" i="21"/>
  <c r="K156" i="21" s="1"/>
  <c r="N171" i="21"/>
  <c r="N170" i="21" s="1"/>
  <c r="O36" i="21"/>
  <c r="O35" i="21" s="1"/>
  <c r="O34" i="21" s="1"/>
  <c r="P157" i="21"/>
  <c r="P156" i="21" s="1"/>
  <c r="H157" i="21"/>
  <c r="H156" i="21" s="1"/>
  <c r="L29" i="21"/>
  <c r="L28" i="21" s="1"/>
  <c r="L27" i="21" s="1"/>
  <c r="I42" i="21"/>
  <c r="I41" i="21" s="1"/>
  <c r="T157" i="21"/>
  <c r="T156" i="21" s="1"/>
  <c r="O29" i="21"/>
  <c r="O28" i="21" s="1"/>
  <c r="O27" i="21" s="1"/>
  <c r="T28" i="21"/>
  <c r="T27" i="21" s="1"/>
  <c r="K28" i="21"/>
  <c r="K27" i="21" s="1"/>
  <c r="S178" i="21"/>
  <c r="S177" i="21" s="1"/>
  <c r="S35" i="21"/>
  <c r="S34" i="21" s="1"/>
  <c r="I171" i="21"/>
  <c r="I170" i="21" s="1"/>
  <c r="P28" i="21"/>
  <c r="P27" i="21" s="1"/>
  <c r="S18" i="8"/>
  <c r="Q179" i="21"/>
  <c r="Q50" i="21" s="1"/>
  <c r="Q182" i="76"/>
  <c r="H18" i="8"/>
  <c r="Q32" i="76"/>
  <c r="K172" i="21"/>
  <c r="K43" i="21" s="1"/>
  <c r="K175" i="76"/>
  <c r="O173" i="21"/>
  <c r="O44" i="21" s="1"/>
  <c r="O176" i="76"/>
  <c r="O47" i="76" s="1"/>
  <c r="P53" i="76"/>
  <c r="P52" i="76" s="1"/>
  <c r="P51" i="76" s="1"/>
  <c r="P181" i="76"/>
  <c r="P180" i="76" s="1"/>
  <c r="Q159" i="21"/>
  <c r="Q30" i="21" s="1"/>
  <c r="Q162" i="76"/>
  <c r="Q33" i="76" s="1"/>
  <c r="T39" i="76"/>
  <c r="T38" i="76" s="1"/>
  <c r="T37" i="76" s="1"/>
  <c r="T167" i="76"/>
  <c r="T166" i="76" s="1"/>
  <c r="I39" i="76"/>
  <c r="I38" i="76" s="1"/>
  <c r="I37" i="76" s="1"/>
  <c r="I167" i="76"/>
  <c r="I166" i="76" s="1"/>
  <c r="Q180" i="21"/>
  <c r="Q51" i="21" s="1"/>
  <c r="Q183" i="76"/>
  <c r="Q54" i="76" s="1"/>
  <c r="P18" i="8"/>
  <c r="L18" i="8"/>
  <c r="R167" i="76"/>
  <c r="R166" i="76" s="1"/>
  <c r="R39" i="76"/>
  <c r="R38" i="76" s="1"/>
  <c r="R37" i="76" s="1"/>
  <c r="N46" i="76"/>
  <c r="N45" i="76" s="1"/>
  <c r="N44" i="76" s="1"/>
  <c r="N174" i="76"/>
  <c r="N173" i="76" s="1"/>
  <c r="R53" i="76"/>
  <c r="R52" i="76" s="1"/>
  <c r="R51" i="76" s="1"/>
  <c r="R181" i="76"/>
  <c r="R180" i="76" s="1"/>
  <c r="S39" i="76"/>
  <c r="S38" i="76" s="1"/>
  <c r="S37" i="76" s="1"/>
  <c r="S167" i="76"/>
  <c r="S166" i="76" s="1"/>
  <c r="K53" i="76"/>
  <c r="K52" i="76" s="1"/>
  <c r="K51" i="76" s="1"/>
  <c r="K181" i="76"/>
  <c r="K180" i="76" s="1"/>
  <c r="J174" i="76"/>
  <c r="J173" i="76" s="1"/>
  <c r="J46" i="76"/>
  <c r="J45" i="76" s="1"/>
  <c r="J44" i="76" s="1"/>
  <c r="O46" i="76"/>
  <c r="S173" i="21"/>
  <c r="S44" i="21" s="1"/>
  <c r="S176" i="76"/>
  <c r="S47" i="76" s="1"/>
  <c r="T53" i="76"/>
  <c r="T52" i="76" s="1"/>
  <c r="T51" i="76" s="1"/>
  <c r="T181" i="76"/>
  <c r="T180" i="76" s="1"/>
  <c r="H39" i="76"/>
  <c r="H38" i="76" s="1"/>
  <c r="H37" i="76" s="1"/>
  <c r="H167" i="76"/>
  <c r="H166" i="76" s="1"/>
  <c r="I179" i="21"/>
  <c r="I50" i="21" s="1"/>
  <c r="I182" i="76"/>
  <c r="M39" i="76"/>
  <c r="M167" i="76"/>
  <c r="M166" i="76" s="1"/>
  <c r="O53" i="76"/>
  <c r="O52" i="76" s="1"/>
  <c r="O51" i="76" s="1"/>
  <c r="O181" i="76"/>
  <c r="O180" i="76" s="1"/>
  <c r="N165" i="21"/>
  <c r="N168" i="76"/>
  <c r="R159" i="21"/>
  <c r="R30" i="21" s="1"/>
  <c r="R28" i="21" s="1"/>
  <c r="R27" i="21" s="1"/>
  <c r="R162" i="76"/>
  <c r="R33" i="76" s="1"/>
  <c r="S164" i="21"/>
  <c r="S163" i="21" s="1"/>
  <c r="N32" i="76"/>
  <c r="N31" i="76" s="1"/>
  <c r="N30" i="76" s="1"/>
  <c r="N160" i="76"/>
  <c r="N159" i="76" s="1"/>
  <c r="O32" i="76"/>
  <c r="O31" i="76" s="1"/>
  <c r="O30" i="76" s="1"/>
  <c r="O160" i="76"/>
  <c r="O159" i="76" s="1"/>
  <c r="J167" i="76"/>
  <c r="J166" i="76" s="1"/>
  <c r="J39" i="76"/>
  <c r="J38" i="76" s="1"/>
  <c r="J37" i="76" s="1"/>
  <c r="L46" i="76"/>
  <c r="L45" i="76" s="1"/>
  <c r="L44" i="76" s="1"/>
  <c r="L174" i="76"/>
  <c r="L173" i="76" s="1"/>
  <c r="S53" i="76"/>
  <c r="S52" i="76" s="1"/>
  <c r="S51" i="76" s="1"/>
  <c r="S181" i="76"/>
  <c r="S180" i="76" s="1"/>
  <c r="S32" i="76"/>
  <c r="S31" i="76" s="1"/>
  <c r="S30" i="76" s="1"/>
  <c r="S160" i="76"/>
  <c r="S159" i="76" s="1"/>
  <c r="K39" i="76"/>
  <c r="K38" i="76" s="1"/>
  <c r="K37" i="76" s="1"/>
  <c r="K167" i="76"/>
  <c r="K166" i="76" s="1"/>
  <c r="P46" i="76"/>
  <c r="P45" i="76" s="1"/>
  <c r="P44" i="76" s="1"/>
  <c r="P174" i="76"/>
  <c r="P173" i="76" s="1"/>
  <c r="J32" i="76"/>
  <c r="J31" i="76" s="1"/>
  <c r="J30" i="76" s="1"/>
  <c r="J160" i="76"/>
  <c r="J159" i="76" s="1"/>
  <c r="H46" i="76"/>
  <c r="H45" i="76" s="1"/>
  <c r="H44" i="76" s="1"/>
  <c r="H174" i="76"/>
  <c r="H173" i="76" s="1"/>
  <c r="H32" i="76"/>
  <c r="H31" i="76" s="1"/>
  <c r="H30" i="76" s="1"/>
  <c r="H160" i="76"/>
  <c r="H159" i="76" s="1"/>
  <c r="O39" i="76"/>
  <c r="O38" i="76" s="1"/>
  <c r="O37" i="76" s="1"/>
  <c r="O167" i="76"/>
  <c r="O166" i="76" s="1"/>
  <c r="M38" i="76"/>
  <c r="M37" i="76" s="1"/>
  <c r="Q46" i="76"/>
  <c r="Q45" i="76" s="1"/>
  <c r="Q44" i="76" s="1"/>
  <c r="Q174" i="76"/>
  <c r="Q173" i="76" s="1"/>
  <c r="T46" i="76"/>
  <c r="T45" i="76" s="1"/>
  <c r="T44" i="76" s="1"/>
  <c r="T174" i="76"/>
  <c r="T173" i="76" s="1"/>
  <c r="K32" i="76"/>
  <c r="K31" i="76" s="1"/>
  <c r="K30" i="76" s="1"/>
  <c r="K160" i="76"/>
  <c r="K159" i="76" s="1"/>
  <c r="M32" i="76"/>
  <c r="K173" i="21"/>
  <c r="K44" i="21" s="1"/>
  <c r="K176" i="76"/>
  <c r="K47" i="76" s="1"/>
  <c r="L53" i="76"/>
  <c r="L52" i="76" s="1"/>
  <c r="L51" i="76" s="1"/>
  <c r="L181" i="76"/>
  <c r="L180" i="76" s="1"/>
  <c r="M159" i="21"/>
  <c r="M30" i="21" s="1"/>
  <c r="M162" i="76"/>
  <c r="M33" i="76" s="1"/>
  <c r="P39" i="76"/>
  <c r="P38" i="76" s="1"/>
  <c r="P37" i="76" s="1"/>
  <c r="P167" i="76"/>
  <c r="P166" i="76" s="1"/>
  <c r="I180" i="21"/>
  <c r="I51" i="21" s="1"/>
  <c r="I183" i="76"/>
  <c r="I54" i="76" s="1"/>
  <c r="M180" i="21"/>
  <c r="M51" i="21" s="1"/>
  <c r="M183" i="76"/>
  <c r="M54" i="76" s="1"/>
  <c r="K18" i="8"/>
  <c r="L32" i="76"/>
  <c r="L31" i="76" s="1"/>
  <c r="L30" i="76" s="1"/>
  <c r="L160" i="76"/>
  <c r="L159" i="76" s="1"/>
  <c r="I46" i="76"/>
  <c r="I45" i="76" s="1"/>
  <c r="I44" i="76" s="1"/>
  <c r="I174" i="76"/>
  <c r="I173" i="76" s="1"/>
  <c r="M46" i="76"/>
  <c r="M45" i="76" s="1"/>
  <c r="M44" i="76" s="1"/>
  <c r="M174" i="76"/>
  <c r="M173" i="76" s="1"/>
  <c r="P32" i="76"/>
  <c r="P31" i="76" s="1"/>
  <c r="P30" i="76" s="1"/>
  <c r="P160" i="76"/>
  <c r="P159" i="76" s="1"/>
  <c r="J53" i="76"/>
  <c r="J52" i="76" s="1"/>
  <c r="J51" i="76" s="1"/>
  <c r="J181" i="76"/>
  <c r="J180" i="76" s="1"/>
  <c r="R32" i="76"/>
  <c r="R46" i="76"/>
  <c r="R45" i="76" s="1"/>
  <c r="R44" i="76" s="1"/>
  <c r="R174" i="76"/>
  <c r="R173" i="76" s="1"/>
  <c r="T32" i="76"/>
  <c r="T31" i="76" s="1"/>
  <c r="T30" i="76" s="1"/>
  <c r="T160" i="76"/>
  <c r="T159" i="76" s="1"/>
  <c r="I32" i="76"/>
  <c r="N166" i="21"/>
  <c r="N37" i="21" s="1"/>
  <c r="N169" i="76"/>
  <c r="N40" i="76" s="1"/>
  <c r="S172" i="21"/>
  <c r="S43" i="21" s="1"/>
  <c r="S42" i="21" s="1"/>
  <c r="S41" i="21" s="1"/>
  <c r="S175" i="76"/>
  <c r="H53" i="76"/>
  <c r="H52" i="76" s="1"/>
  <c r="H51" i="76" s="1"/>
  <c r="H181" i="76"/>
  <c r="H180" i="76" s="1"/>
  <c r="I159" i="21"/>
  <c r="I30" i="21" s="1"/>
  <c r="I162" i="76"/>
  <c r="I33" i="76" s="1"/>
  <c r="L39" i="76"/>
  <c r="L38" i="76" s="1"/>
  <c r="L37" i="76" s="1"/>
  <c r="L167" i="76"/>
  <c r="L166" i="76" s="1"/>
  <c r="M53" i="76"/>
  <c r="Q167" i="76"/>
  <c r="Q166" i="76" s="1"/>
  <c r="Q39" i="76"/>
  <c r="Q38" i="76" s="1"/>
  <c r="Q37" i="76" s="1"/>
  <c r="T18" i="8"/>
  <c r="N53" i="76"/>
  <c r="N180" i="21"/>
  <c r="N51" i="21" s="1"/>
  <c r="N183" i="76"/>
  <c r="N54" i="76" s="1"/>
  <c r="O18" i="8"/>
  <c r="S157" i="21"/>
  <c r="S156" i="21" s="1"/>
  <c r="H73" i="75"/>
  <c r="H72" i="75" s="1"/>
  <c r="H21" i="8" s="1"/>
  <c r="H179" i="21"/>
  <c r="L37" i="75"/>
  <c r="L36" i="75" s="1"/>
  <c r="L19" i="8" s="1"/>
  <c r="L165" i="21"/>
  <c r="O73" i="75"/>
  <c r="O72" i="75" s="1"/>
  <c r="O21" i="8" s="1"/>
  <c r="O179" i="21"/>
  <c r="M21" i="75"/>
  <c r="M20" i="75" s="1"/>
  <c r="M158" i="21"/>
  <c r="R37" i="75"/>
  <c r="R36" i="75" s="1"/>
  <c r="R19" i="8" s="1"/>
  <c r="R166" i="21"/>
  <c r="L73" i="75"/>
  <c r="L72" i="75" s="1"/>
  <c r="L21" i="8" s="1"/>
  <c r="L179" i="21"/>
  <c r="P37" i="75"/>
  <c r="P36" i="75" s="1"/>
  <c r="P19" i="8" s="1"/>
  <c r="P165" i="21"/>
  <c r="P55" i="75"/>
  <c r="P54" i="75" s="1"/>
  <c r="P20" i="8" s="1"/>
  <c r="P173" i="21"/>
  <c r="Q37" i="75"/>
  <c r="Q36" i="75" s="1"/>
  <c r="Q19" i="8" s="1"/>
  <c r="Q165" i="21"/>
  <c r="N73" i="75"/>
  <c r="N72" i="75" s="1"/>
  <c r="N21" i="8" s="1"/>
  <c r="N179" i="21"/>
  <c r="J55" i="75"/>
  <c r="J54" i="75" s="1"/>
  <c r="J20" i="8" s="1"/>
  <c r="J173" i="21"/>
  <c r="S28" i="21"/>
  <c r="S27" i="21" s="1"/>
  <c r="M73" i="75"/>
  <c r="M72" i="75" s="1"/>
  <c r="M21" i="8" s="1"/>
  <c r="M179" i="21"/>
  <c r="R55" i="75"/>
  <c r="R54" i="75" s="1"/>
  <c r="R20" i="8" s="1"/>
  <c r="R173" i="21"/>
  <c r="Q21" i="75"/>
  <c r="Q20" i="75" s="1"/>
  <c r="Q158" i="21"/>
  <c r="P73" i="75"/>
  <c r="P72" i="75" s="1"/>
  <c r="P21" i="8" s="1"/>
  <c r="P179" i="21"/>
  <c r="T37" i="75"/>
  <c r="T36" i="75" s="1"/>
  <c r="T19" i="8" s="1"/>
  <c r="T165" i="21"/>
  <c r="T55" i="75"/>
  <c r="T54" i="75" s="1"/>
  <c r="T20" i="8" s="1"/>
  <c r="T173" i="21"/>
  <c r="R21" i="75"/>
  <c r="R20" i="75" s="1"/>
  <c r="J21" i="75"/>
  <c r="J20" i="75" s="1"/>
  <c r="J159" i="21"/>
  <c r="R73" i="75"/>
  <c r="R72" i="75" s="1"/>
  <c r="R21" i="8" s="1"/>
  <c r="R180" i="21"/>
  <c r="M55" i="75"/>
  <c r="M54" i="75" s="1"/>
  <c r="M20" i="8" s="1"/>
  <c r="M173" i="21"/>
  <c r="I21" i="75"/>
  <c r="I20" i="75" s="1"/>
  <c r="I158" i="21"/>
  <c r="L55" i="75"/>
  <c r="L54" i="75" s="1"/>
  <c r="L20" i="8" s="1"/>
  <c r="L173" i="21"/>
  <c r="M37" i="75"/>
  <c r="M36" i="75" s="1"/>
  <c r="M19" i="8" s="1"/>
  <c r="M165" i="21"/>
  <c r="J73" i="75"/>
  <c r="J72" i="75" s="1"/>
  <c r="J21" i="8" s="1"/>
  <c r="J180" i="21"/>
  <c r="J37" i="75"/>
  <c r="J36" i="75" s="1"/>
  <c r="J19" i="8" s="1"/>
  <c r="J166" i="21"/>
  <c r="O55" i="75"/>
  <c r="O54" i="75" s="1"/>
  <c r="O20" i="8" s="1"/>
  <c r="O172" i="21"/>
  <c r="T73" i="75"/>
  <c r="T72" i="75" s="1"/>
  <c r="T21" i="8" s="1"/>
  <c r="T179" i="21"/>
  <c r="H37" i="75"/>
  <c r="H36" i="75" s="1"/>
  <c r="H19" i="8" s="1"/>
  <c r="H165" i="21"/>
  <c r="H55" i="75"/>
  <c r="H54" i="75" s="1"/>
  <c r="H20" i="8" s="1"/>
  <c r="H173" i="21"/>
  <c r="I37" i="75"/>
  <c r="I36" i="75" s="1"/>
  <c r="I19" i="8" s="1"/>
  <c r="I165" i="21"/>
  <c r="N21" i="75"/>
  <c r="N20" i="75" s="1"/>
  <c r="N159" i="21"/>
  <c r="Q55" i="75"/>
  <c r="Q54" i="75" s="1"/>
  <c r="Q20" i="8" s="1"/>
  <c r="Q173" i="21"/>
  <c r="I73" i="75"/>
  <c r="I72" i="75" s="1"/>
  <c r="I21" i="8" s="1"/>
  <c r="Q73" i="75"/>
  <c r="Q72" i="75" s="1"/>
  <c r="S55" i="75"/>
  <c r="S54" i="75" s="1"/>
  <c r="S20" i="8" s="1"/>
  <c r="K55" i="75"/>
  <c r="K54" i="75" s="1"/>
  <c r="N37" i="75"/>
  <c r="N36" i="75" s="1"/>
  <c r="I213" i="56"/>
  <c r="J213" i="56"/>
  <c r="K213" i="56"/>
  <c r="L213" i="56"/>
  <c r="M213" i="56"/>
  <c r="N213" i="56"/>
  <c r="O213" i="56"/>
  <c r="P213" i="56"/>
  <c r="Q213" i="56"/>
  <c r="R213" i="56"/>
  <c r="S213" i="56"/>
  <c r="T213" i="56"/>
  <c r="I214" i="56"/>
  <c r="J214" i="56"/>
  <c r="K214" i="56"/>
  <c r="L214" i="56"/>
  <c r="M214" i="56"/>
  <c r="N214" i="56"/>
  <c r="O214" i="56"/>
  <c r="P214" i="56"/>
  <c r="Q214" i="56"/>
  <c r="R214" i="56"/>
  <c r="S214" i="56"/>
  <c r="T214" i="56"/>
  <c r="H212" i="56"/>
  <c r="H213" i="56"/>
  <c r="H214" i="56"/>
  <c r="I196" i="56"/>
  <c r="J196" i="56"/>
  <c r="K196" i="56"/>
  <c r="L196" i="56"/>
  <c r="M196" i="56"/>
  <c r="N196" i="56"/>
  <c r="O196" i="56"/>
  <c r="P196" i="56"/>
  <c r="Q196" i="56"/>
  <c r="R196" i="56"/>
  <c r="S196" i="56"/>
  <c r="T196" i="56"/>
  <c r="I197" i="56"/>
  <c r="J197" i="56"/>
  <c r="K197" i="56"/>
  <c r="L197" i="56"/>
  <c r="M197" i="56"/>
  <c r="N197" i="56"/>
  <c r="O197" i="56"/>
  <c r="P197" i="56"/>
  <c r="Q197" i="56"/>
  <c r="R197" i="56"/>
  <c r="S197" i="56"/>
  <c r="T197" i="56"/>
  <c r="I198" i="56"/>
  <c r="J198" i="56"/>
  <c r="K198" i="56"/>
  <c r="L198" i="56"/>
  <c r="M198" i="56"/>
  <c r="N198" i="56"/>
  <c r="O198" i="56"/>
  <c r="P198" i="56"/>
  <c r="Q198" i="56"/>
  <c r="R198" i="56"/>
  <c r="S198" i="56"/>
  <c r="T198" i="56"/>
  <c r="I199" i="56"/>
  <c r="J199" i="56"/>
  <c r="K199" i="56"/>
  <c r="L199" i="56"/>
  <c r="M199" i="56"/>
  <c r="N199" i="56"/>
  <c r="O199" i="56"/>
  <c r="P199" i="56"/>
  <c r="Q199" i="56"/>
  <c r="R199" i="56"/>
  <c r="S199" i="56"/>
  <c r="T199" i="56"/>
  <c r="H197" i="56"/>
  <c r="H198" i="56"/>
  <c r="H199" i="56"/>
  <c r="I183" i="56"/>
  <c r="J183" i="56"/>
  <c r="K183" i="56"/>
  <c r="L183" i="56"/>
  <c r="M183" i="56"/>
  <c r="N183" i="56"/>
  <c r="O183" i="56"/>
  <c r="P183" i="56"/>
  <c r="Q183" i="56"/>
  <c r="R183" i="56"/>
  <c r="S183" i="56"/>
  <c r="T183" i="56"/>
  <c r="I184" i="56"/>
  <c r="J184" i="56"/>
  <c r="K184" i="56"/>
  <c r="L184" i="56"/>
  <c r="M184" i="56"/>
  <c r="N184" i="56"/>
  <c r="O184" i="56"/>
  <c r="P184" i="56"/>
  <c r="Q184" i="56"/>
  <c r="R184" i="56"/>
  <c r="S184" i="56"/>
  <c r="T184" i="56"/>
  <c r="H184" i="56"/>
  <c r="H183" i="56"/>
  <c r="T18" i="9" l="1"/>
  <c r="T17" i="8" s="1"/>
  <c r="S18" i="9"/>
  <c r="S17" i="8" s="1"/>
  <c r="P18" i="9"/>
  <c r="P17" i="8" s="1"/>
  <c r="O174" i="76"/>
  <c r="O173" i="76" s="1"/>
  <c r="O45" i="76"/>
  <c r="O44" i="76" s="1"/>
  <c r="N164" i="21"/>
  <c r="N163" i="21" s="1"/>
  <c r="N36" i="21"/>
  <c r="N35" i="21" s="1"/>
  <c r="N34" i="21" s="1"/>
  <c r="S171" i="21"/>
  <c r="S170" i="21" s="1"/>
  <c r="K42" i="21"/>
  <c r="K41" i="21" s="1"/>
  <c r="R31" i="76"/>
  <c r="R30" i="76" s="1"/>
  <c r="R160" i="76"/>
  <c r="R159" i="76" s="1"/>
  <c r="M181" i="76"/>
  <c r="M180" i="76" s="1"/>
  <c r="M52" i="76"/>
  <c r="M51" i="76" s="1"/>
  <c r="M31" i="76"/>
  <c r="M30" i="76" s="1"/>
  <c r="R157" i="21"/>
  <c r="R156" i="21" s="1"/>
  <c r="Q178" i="21"/>
  <c r="Q177" i="21" s="1"/>
  <c r="Q49" i="21"/>
  <c r="Q48" i="21" s="1"/>
  <c r="I49" i="21"/>
  <c r="I48" i="21" s="1"/>
  <c r="I178" i="21"/>
  <c r="I177" i="21" s="1"/>
  <c r="K171" i="21"/>
  <c r="K170" i="21" s="1"/>
  <c r="K174" i="76"/>
  <c r="K173" i="76" s="1"/>
  <c r="K46" i="76"/>
  <c r="K45" i="76" s="1"/>
  <c r="K44" i="76" s="1"/>
  <c r="Q18" i="8"/>
  <c r="M18" i="8"/>
  <c r="M18" i="9"/>
  <c r="M17" i="8" s="1"/>
  <c r="I31" i="76"/>
  <c r="I30" i="76" s="1"/>
  <c r="L18" i="9"/>
  <c r="L17" i="8" s="1"/>
  <c r="H18" i="9"/>
  <c r="I18" i="8"/>
  <c r="I18" i="9"/>
  <c r="I17" i="8" s="1"/>
  <c r="I160" i="76"/>
  <c r="I159" i="76" s="1"/>
  <c r="N18" i="8"/>
  <c r="J18" i="8"/>
  <c r="J18" i="9"/>
  <c r="J17" i="8" s="1"/>
  <c r="O18" i="9"/>
  <c r="O17" i="8" s="1"/>
  <c r="N181" i="76"/>
  <c r="N180" i="76" s="1"/>
  <c r="M160" i="76"/>
  <c r="M159" i="76" s="1"/>
  <c r="I53" i="76"/>
  <c r="I52" i="76" s="1"/>
  <c r="I51" i="76" s="1"/>
  <c r="I181" i="76"/>
  <c r="I180" i="76" s="1"/>
  <c r="Q160" i="76"/>
  <c r="Q159" i="76" s="1"/>
  <c r="S46" i="76"/>
  <c r="S45" i="76" s="1"/>
  <c r="S44" i="76" s="1"/>
  <c r="S174" i="76"/>
  <c r="S173" i="76" s="1"/>
  <c r="N167" i="76"/>
  <c r="N166" i="76" s="1"/>
  <c r="N39" i="76"/>
  <c r="N38" i="76" s="1"/>
  <c r="N37" i="76" s="1"/>
  <c r="Q181" i="76"/>
  <c r="Q180" i="76" s="1"/>
  <c r="Q53" i="76"/>
  <c r="Q52" i="76" s="1"/>
  <c r="Q51" i="76" s="1"/>
  <c r="R18" i="8"/>
  <c r="R18" i="9"/>
  <c r="R17" i="8" s="1"/>
  <c r="N52" i="76"/>
  <c r="N51" i="76" s="1"/>
  <c r="Q31" i="76"/>
  <c r="Q30" i="76" s="1"/>
  <c r="M44" i="21"/>
  <c r="M42" i="21" s="1"/>
  <c r="M41" i="21" s="1"/>
  <c r="M171" i="21"/>
  <c r="M170" i="21" s="1"/>
  <c r="N50" i="21"/>
  <c r="N49" i="21" s="1"/>
  <c r="N48" i="21" s="1"/>
  <c r="N178" i="21"/>
  <c r="N177" i="21" s="1"/>
  <c r="R37" i="21"/>
  <c r="R35" i="21" s="1"/>
  <c r="R34" i="21" s="1"/>
  <c r="R164" i="21"/>
  <c r="R163" i="21" s="1"/>
  <c r="I36" i="21"/>
  <c r="I35" i="21" s="1"/>
  <c r="I34" i="21" s="1"/>
  <c r="I164" i="21"/>
  <c r="I163" i="21" s="1"/>
  <c r="T164" i="21"/>
  <c r="T163" i="21" s="1"/>
  <c r="T36" i="21"/>
  <c r="T35" i="21" s="1"/>
  <c r="T34" i="21" s="1"/>
  <c r="I29" i="21"/>
  <c r="I28" i="21" s="1"/>
  <c r="I27" i="21" s="1"/>
  <c r="I157" i="21"/>
  <c r="I156" i="21" s="1"/>
  <c r="J30" i="21"/>
  <c r="J28" i="21" s="1"/>
  <c r="J27" i="21" s="1"/>
  <c r="J157" i="21"/>
  <c r="J156" i="21" s="1"/>
  <c r="P164" i="21"/>
  <c r="P163" i="21" s="1"/>
  <c r="P36" i="21"/>
  <c r="P35" i="21" s="1"/>
  <c r="P34" i="21" s="1"/>
  <c r="L36" i="21"/>
  <c r="L35" i="21" s="1"/>
  <c r="L34" i="21" s="1"/>
  <c r="L164" i="21"/>
  <c r="L163" i="21" s="1"/>
  <c r="K20" i="8"/>
  <c r="R44" i="21"/>
  <c r="R42" i="21" s="1"/>
  <c r="R41" i="21" s="1"/>
  <c r="R171" i="21"/>
  <c r="R170" i="21" s="1"/>
  <c r="J44" i="21"/>
  <c r="J42" i="21" s="1"/>
  <c r="J41" i="21" s="1"/>
  <c r="J171" i="21"/>
  <c r="J170" i="21" s="1"/>
  <c r="Q164" i="21"/>
  <c r="Q163" i="21" s="1"/>
  <c r="Q36" i="21"/>
  <c r="Q35" i="21" s="1"/>
  <c r="Q34" i="21" s="1"/>
  <c r="P44" i="21"/>
  <c r="P42" i="21" s="1"/>
  <c r="P41" i="21" s="1"/>
  <c r="P171" i="21"/>
  <c r="P170" i="21" s="1"/>
  <c r="L50" i="21"/>
  <c r="L49" i="21" s="1"/>
  <c r="L48" i="21" s="1"/>
  <c r="L178" i="21"/>
  <c r="L177" i="21" s="1"/>
  <c r="M29" i="21"/>
  <c r="M28" i="21" s="1"/>
  <c r="M27" i="21" s="1"/>
  <c r="M157" i="21"/>
  <c r="M156" i="21" s="1"/>
  <c r="O50" i="21"/>
  <c r="O49" i="21" s="1"/>
  <c r="O48" i="21" s="1"/>
  <c r="O178" i="21"/>
  <c r="O177" i="21" s="1"/>
  <c r="H50" i="21"/>
  <c r="H49" i="21" s="1"/>
  <c r="H48" i="21" s="1"/>
  <c r="H178" i="21"/>
  <c r="H177" i="21" s="1"/>
  <c r="L44" i="21"/>
  <c r="L42" i="21" s="1"/>
  <c r="L41" i="21" s="1"/>
  <c r="L171" i="21"/>
  <c r="L170" i="21" s="1"/>
  <c r="M50" i="21"/>
  <c r="M49" i="21" s="1"/>
  <c r="M48" i="21" s="1"/>
  <c r="M178" i="21"/>
  <c r="M177" i="21" s="1"/>
  <c r="Q44" i="21"/>
  <c r="Q42" i="21" s="1"/>
  <c r="Q41" i="21" s="1"/>
  <c r="Q171" i="21"/>
  <c r="Q170" i="21" s="1"/>
  <c r="H44" i="21"/>
  <c r="H42" i="21" s="1"/>
  <c r="H41" i="21" s="1"/>
  <c r="H171" i="21"/>
  <c r="H170" i="21" s="1"/>
  <c r="T50" i="21"/>
  <c r="T49" i="21" s="1"/>
  <c r="T48" i="21" s="1"/>
  <c r="T178" i="21"/>
  <c r="T177" i="21" s="1"/>
  <c r="J37" i="21"/>
  <c r="J35" i="21" s="1"/>
  <c r="J34" i="21" s="1"/>
  <c r="J164" i="21"/>
  <c r="J163" i="21" s="1"/>
  <c r="N19" i="8"/>
  <c r="J51" i="21"/>
  <c r="J49" i="21" s="1"/>
  <c r="J48" i="21" s="1"/>
  <c r="J178" i="21"/>
  <c r="J177" i="21" s="1"/>
  <c r="M36" i="21"/>
  <c r="M35" i="21" s="1"/>
  <c r="M34" i="21" s="1"/>
  <c r="M164" i="21"/>
  <c r="M163" i="21" s="1"/>
  <c r="R51" i="21"/>
  <c r="R49" i="21" s="1"/>
  <c r="R48" i="21" s="1"/>
  <c r="R178" i="21"/>
  <c r="R177" i="21" s="1"/>
  <c r="Q21" i="8"/>
  <c r="N30" i="21"/>
  <c r="N28" i="21" s="1"/>
  <c r="N27" i="21" s="1"/>
  <c r="N157" i="21"/>
  <c r="N156" i="21" s="1"/>
  <c r="H36" i="21"/>
  <c r="H35" i="21" s="1"/>
  <c r="H34" i="21" s="1"/>
  <c r="H164" i="21"/>
  <c r="H163" i="21" s="1"/>
  <c r="O171" i="21"/>
  <c r="O170" i="21" s="1"/>
  <c r="O43" i="21"/>
  <c r="O42" i="21" s="1"/>
  <c r="O41" i="21" s="1"/>
  <c r="T44" i="21"/>
  <c r="T42" i="21" s="1"/>
  <c r="T41" i="21" s="1"/>
  <c r="T171" i="21"/>
  <c r="T170" i="21" s="1"/>
  <c r="P50" i="21"/>
  <c r="P49" i="21" s="1"/>
  <c r="P48" i="21" s="1"/>
  <c r="P178" i="21"/>
  <c r="P177" i="21" s="1"/>
  <c r="Q157" i="21"/>
  <c r="Q156" i="21" s="1"/>
  <c r="Q29" i="21"/>
  <c r="Q28" i="21" s="1"/>
  <c r="Q27" i="21" s="1"/>
  <c r="Q18" i="9"/>
  <c r="Q17" i="8" s="1"/>
  <c r="K18" i="9"/>
  <c r="K17" i="8" s="1"/>
  <c r="N18" i="9"/>
  <c r="N17" i="8" s="1"/>
  <c r="N25" i="76" l="1"/>
  <c r="Q25" i="76"/>
  <c r="P25" i="76"/>
  <c r="J25" i="76"/>
  <c r="R25" i="76"/>
  <c r="K25" i="76"/>
  <c r="L25" i="76"/>
  <c r="S25" i="76"/>
  <c r="H25" i="76"/>
  <c r="T25" i="76"/>
  <c r="O25" i="76"/>
  <c r="I28" i="9"/>
  <c r="I273" i="76" s="1"/>
  <c r="I144" i="76" s="1"/>
  <c r="J28" i="9"/>
  <c r="J273" i="76" s="1"/>
  <c r="J144" i="76" s="1"/>
  <c r="K28" i="9"/>
  <c r="K273" i="76" s="1"/>
  <c r="K144" i="76" s="1"/>
  <c r="L28" i="9"/>
  <c r="L273" i="76" s="1"/>
  <c r="L144" i="76" s="1"/>
  <c r="M28" i="9"/>
  <c r="M273" i="76" s="1"/>
  <c r="M144" i="76" s="1"/>
  <c r="N28" i="9"/>
  <c r="N273" i="76" s="1"/>
  <c r="N144" i="76" s="1"/>
  <c r="O28" i="9"/>
  <c r="O273" i="76" s="1"/>
  <c r="O144" i="76" s="1"/>
  <c r="P28" i="9"/>
  <c r="P273" i="76" s="1"/>
  <c r="P144" i="76" s="1"/>
  <c r="Q28" i="9"/>
  <c r="Q273" i="76" s="1"/>
  <c r="Q144" i="76" s="1"/>
  <c r="R28" i="9"/>
  <c r="R273" i="76" s="1"/>
  <c r="R144" i="76" s="1"/>
  <c r="S28" i="9"/>
  <c r="S273" i="76" s="1"/>
  <c r="S144" i="76" s="1"/>
  <c r="T28" i="9"/>
  <c r="T273" i="76" s="1"/>
  <c r="T144" i="76" s="1"/>
  <c r="H28" i="9"/>
  <c r="H273" i="76" s="1"/>
  <c r="H144" i="76" s="1"/>
  <c r="I25" i="76" l="1"/>
  <c r="M25" i="76"/>
  <c r="I17" i="73"/>
  <c r="J17" i="73" s="1"/>
  <c r="K17" i="73" s="1"/>
  <c r="L17" i="73" s="1"/>
  <c r="M17" i="73" s="1"/>
  <c r="N17" i="73" s="1"/>
  <c r="O17" i="73" s="1"/>
  <c r="P17" i="73" s="1"/>
  <c r="Q17" i="73" s="1"/>
  <c r="R17" i="73" s="1"/>
  <c r="S17" i="73" s="1"/>
  <c r="T17" i="73" s="1"/>
  <c r="H12" i="73"/>
  <c r="H16" i="73" s="1"/>
  <c r="S55" i="73" s="1"/>
  <c r="H10" i="73"/>
  <c r="J175" i="73" l="1"/>
  <c r="N145" i="73"/>
  <c r="N175" i="73"/>
  <c r="R175" i="73"/>
  <c r="R145" i="73"/>
  <c r="K175" i="73"/>
  <c r="S175" i="73"/>
  <c r="N115" i="73"/>
  <c r="H175" i="73"/>
  <c r="L175" i="73"/>
  <c r="P175" i="73"/>
  <c r="T175" i="73"/>
  <c r="O175" i="73"/>
  <c r="J145" i="73"/>
  <c r="I175" i="73"/>
  <c r="M175" i="73"/>
  <c r="Q175" i="73"/>
  <c r="R115" i="73"/>
  <c r="K145" i="73"/>
  <c r="O145" i="73"/>
  <c r="S145" i="73"/>
  <c r="H145" i="73"/>
  <c r="L145" i="73"/>
  <c r="P145" i="73"/>
  <c r="T145" i="73"/>
  <c r="J115" i="73"/>
  <c r="I145" i="73"/>
  <c r="M145" i="73"/>
  <c r="Q145" i="73"/>
  <c r="K115" i="73"/>
  <c r="S115" i="73"/>
  <c r="O115" i="73"/>
  <c r="H115" i="73"/>
  <c r="L115" i="73"/>
  <c r="P115" i="73"/>
  <c r="T115" i="73"/>
  <c r="I115" i="73"/>
  <c r="M115" i="73"/>
  <c r="Q115" i="73"/>
  <c r="J85" i="73"/>
  <c r="K85" i="73"/>
  <c r="O85" i="73"/>
  <c r="S85" i="73"/>
  <c r="N85" i="73"/>
  <c r="R85" i="73"/>
  <c r="H85" i="73"/>
  <c r="L85" i="73"/>
  <c r="P85" i="73"/>
  <c r="T85" i="73"/>
  <c r="I85" i="73"/>
  <c r="M85" i="73"/>
  <c r="Q85" i="73"/>
  <c r="M22" i="73"/>
  <c r="R55" i="73"/>
  <c r="T22" i="73"/>
  <c r="L22" i="73"/>
  <c r="K55" i="73"/>
  <c r="Q55" i="73"/>
  <c r="M55" i="73"/>
  <c r="I55" i="73"/>
  <c r="J22" i="73"/>
  <c r="N22" i="73"/>
  <c r="R22" i="73"/>
  <c r="T55" i="73"/>
  <c r="P55" i="73"/>
  <c r="L55" i="73"/>
  <c r="H55" i="73"/>
  <c r="K22" i="73"/>
  <c r="O22" i="73"/>
  <c r="S22" i="73"/>
  <c r="J55" i="73"/>
  <c r="H22" i="73"/>
  <c r="Q22" i="73"/>
  <c r="I22" i="73"/>
  <c r="N55" i="73"/>
  <c r="P22" i="73"/>
  <c r="O55" i="73"/>
  <c r="C22" i="73"/>
  <c r="C36" i="73" l="1"/>
  <c r="C175" i="73"/>
  <c r="C189" i="73" s="1"/>
  <c r="C55" i="73"/>
  <c r="C69" i="73" s="1"/>
  <c r="C145" i="73"/>
  <c r="C159" i="73" s="1"/>
  <c r="C115" i="73"/>
  <c r="C129" i="73" s="1"/>
  <c r="C85" i="73"/>
  <c r="C99" i="73" s="1"/>
  <c r="H18" i="72"/>
  <c r="T93" i="72"/>
  <c r="S93" i="72"/>
  <c r="R93" i="72"/>
  <c r="Q93" i="72"/>
  <c r="P93" i="72"/>
  <c r="O93" i="72"/>
  <c r="N93" i="72"/>
  <c r="M93" i="72"/>
  <c r="T88" i="72"/>
  <c r="S88" i="72"/>
  <c r="R88" i="72"/>
  <c r="Q88" i="72"/>
  <c r="P88" i="72"/>
  <c r="O88" i="72"/>
  <c r="N88" i="72"/>
  <c r="M88" i="72"/>
  <c r="T83" i="72"/>
  <c r="S83" i="72"/>
  <c r="R83" i="72"/>
  <c r="Q83" i="72"/>
  <c r="P83" i="72"/>
  <c r="O83" i="72"/>
  <c r="N83" i="72"/>
  <c r="M83" i="72"/>
  <c r="T78" i="72"/>
  <c r="T75" i="72" s="1"/>
  <c r="T19" i="72" s="1"/>
  <c r="S78" i="72"/>
  <c r="S75" i="72" s="1"/>
  <c r="S19" i="72" s="1"/>
  <c r="R78" i="72"/>
  <c r="R75" i="72" s="1"/>
  <c r="R19" i="72" s="1"/>
  <c r="Q78" i="72"/>
  <c r="P78" i="72"/>
  <c r="O78" i="72"/>
  <c r="O75" i="72" s="1"/>
  <c r="O19" i="72" s="1"/>
  <c r="N78" i="72"/>
  <c r="N75" i="72" s="1"/>
  <c r="N19" i="72" s="1"/>
  <c r="M78" i="72"/>
  <c r="K19" i="72"/>
  <c r="P75" i="72"/>
  <c r="P19" i="72" s="1"/>
  <c r="L19" i="72"/>
  <c r="J19" i="72"/>
  <c r="I19" i="72"/>
  <c r="H19" i="72"/>
  <c r="K68" i="72"/>
  <c r="K65" i="72"/>
  <c r="K61" i="72"/>
  <c r="K57" i="72"/>
  <c r="J54" i="72"/>
  <c r="K25" i="72" s="1"/>
  <c r="K18" i="72" s="1"/>
  <c r="J51" i="72"/>
  <c r="I48" i="72"/>
  <c r="J25" i="72" s="1"/>
  <c r="J18" i="72" s="1"/>
  <c r="H45" i="72"/>
  <c r="H42" i="72"/>
  <c r="H39" i="72"/>
  <c r="H36" i="72"/>
  <c r="H33" i="72"/>
  <c r="H30" i="72"/>
  <c r="T25" i="72"/>
  <c r="T18" i="72" s="1"/>
  <c r="S25" i="72"/>
  <c r="S18" i="72" s="1"/>
  <c r="R25" i="72"/>
  <c r="R18" i="72" s="1"/>
  <c r="Q25" i="72"/>
  <c r="Q18" i="72" s="1"/>
  <c r="P25" i="72"/>
  <c r="P18" i="72" s="1"/>
  <c r="O25" i="72"/>
  <c r="O18" i="72" s="1"/>
  <c r="N25" i="72"/>
  <c r="N18" i="72" s="1"/>
  <c r="M25" i="72"/>
  <c r="M18" i="72" s="1"/>
  <c r="M75" i="72" l="1"/>
  <c r="M19" i="72" s="1"/>
  <c r="Q75" i="72"/>
  <c r="Q19" i="72" s="1"/>
  <c r="I25" i="72"/>
  <c r="I18" i="72" s="1"/>
  <c r="L25" i="72"/>
  <c r="L18" i="72" s="1"/>
  <c r="H12" i="72" l="1"/>
  <c r="H10" i="72"/>
  <c r="I85" i="71" l="1"/>
  <c r="I39" i="9" s="1"/>
  <c r="J85" i="71"/>
  <c r="J39" i="9" s="1"/>
  <c r="K85" i="71"/>
  <c r="K39" i="9" s="1"/>
  <c r="L85" i="71"/>
  <c r="L39" i="9" s="1"/>
  <c r="M85" i="71"/>
  <c r="M39" i="9" s="1"/>
  <c r="N85" i="71"/>
  <c r="N39" i="9" s="1"/>
  <c r="O85" i="71"/>
  <c r="O39" i="9" s="1"/>
  <c r="P85" i="71"/>
  <c r="P39" i="9" s="1"/>
  <c r="Q85" i="71"/>
  <c r="Q39" i="9" s="1"/>
  <c r="R85" i="71"/>
  <c r="R39" i="9" s="1"/>
  <c r="S85" i="71"/>
  <c r="S39" i="9" s="1"/>
  <c r="T85" i="71"/>
  <c r="T39" i="9" s="1"/>
  <c r="H85" i="71"/>
  <c r="H39" i="9" s="1"/>
  <c r="T75" i="71"/>
  <c r="S75" i="71"/>
  <c r="R75" i="71"/>
  <c r="Q75" i="71"/>
  <c r="P75" i="71"/>
  <c r="O75" i="71"/>
  <c r="N75" i="71"/>
  <c r="M75" i="71"/>
  <c r="L75" i="71"/>
  <c r="K75" i="71"/>
  <c r="J75" i="71"/>
  <c r="I75" i="71"/>
  <c r="H75" i="71"/>
  <c r="T68" i="71"/>
  <c r="S68" i="71"/>
  <c r="R68" i="71"/>
  <c r="Q68" i="71"/>
  <c r="P68" i="71"/>
  <c r="O68" i="71"/>
  <c r="N68" i="71"/>
  <c r="M68" i="71"/>
  <c r="L68" i="71"/>
  <c r="K68" i="71"/>
  <c r="J68" i="71"/>
  <c r="I68" i="71"/>
  <c r="H68" i="71"/>
  <c r="T61" i="71"/>
  <c r="S61" i="71"/>
  <c r="R61" i="71"/>
  <c r="Q61" i="71"/>
  <c r="P61" i="71"/>
  <c r="O61" i="71"/>
  <c r="N61" i="71"/>
  <c r="M61" i="71"/>
  <c r="L61" i="71"/>
  <c r="K61" i="71"/>
  <c r="J61" i="71"/>
  <c r="I61" i="71"/>
  <c r="H61" i="71"/>
  <c r="T54" i="71"/>
  <c r="S54" i="71"/>
  <c r="R54" i="71"/>
  <c r="Q54" i="71"/>
  <c r="P54" i="71"/>
  <c r="O54" i="71"/>
  <c r="N54" i="71"/>
  <c r="M54" i="71"/>
  <c r="L54" i="71"/>
  <c r="K54" i="71"/>
  <c r="J54" i="71"/>
  <c r="I54" i="71"/>
  <c r="H54" i="71"/>
  <c r="I26" i="71"/>
  <c r="J26" i="71" s="1"/>
  <c r="K26" i="71" s="1"/>
  <c r="L26" i="71" s="1"/>
  <c r="M26" i="71" s="1"/>
  <c r="N26" i="71" s="1"/>
  <c r="O26" i="71" s="1"/>
  <c r="P26" i="71" s="1"/>
  <c r="Q26" i="71" s="1"/>
  <c r="R26" i="71" s="1"/>
  <c r="S26" i="71" s="1"/>
  <c r="T26" i="71" s="1"/>
  <c r="T47" i="71"/>
  <c r="S47" i="71"/>
  <c r="R47" i="71"/>
  <c r="Q47" i="71"/>
  <c r="P47" i="71"/>
  <c r="O47" i="71"/>
  <c r="N47" i="71"/>
  <c r="M47" i="71"/>
  <c r="L47" i="71"/>
  <c r="K47" i="71"/>
  <c r="J47" i="71"/>
  <c r="I47" i="71"/>
  <c r="H47" i="71"/>
  <c r="T31" i="71"/>
  <c r="S31" i="71"/>
  <c r="R31" i="71"/>
  <c r="Q31" i="71"/>
  <c r="P31" i="71"/>
  <c r="O31" i="71"/>
  <c r="N31" i="71"/>
  <c r="M31" i="71"/>
  <c r="L31" i="71"/>
  <c r="K31" i="71"/>
  <c r="J31" i="71"/>
  <c r="I31" i="71"/>
  <c r="H12" i="71"/>
  <c r="H25" i="71" s="1"/>
  <c r="H23" i="71" s="1"/>
  <c r="H10" i="71"/>
  <c r="H20" i="71" l="1"/>
  <c r="H18" i="71"/>
  <c r="H21" i="71"/>
  <c r="H22" i="71"/>
  <c r="H19" i="71"/>
  <c r="K105" i="72" l="1"/>
  <c r="H16" i="71"/>
  <c r="H35" i="9" s="1"/>
  <c r="S102" i="72" l="1"/>
  <c r="S20" i="72" s="1"/>
  <c r="S16" i="72" s="1"/>
  <c r="S37" i="9" s="1"/>
  <c r="K102" i="72"/>
  <c r="K20" i="72" s="1"/>
  <c r="K16" i="72" s="1"/>
  <c r="K37" i="9" s="1"/>
  <c r="P102" i="72" l="1"/>
  <c r="P20" i="72" s="1"/>
  <c r="P16" i="72" s="1"/>
  <c r="P37" i="9" s="1"/>
  <c r="L102" i="72"/>
  <c r="L20" i="72" s="1"/>
  <c r="L16" i="72" s="1"/>
  <c r="L37" i="9" s="1"/>
  <c r="I20" i="72"/>
  <c r="I16" i="72" s="1"/>
  <c r="I37" i="9" s="1"/>
  <c r="N102" i="72"/>
  <c r="N20" i="72" s="1"/>
  <c r="N16" i="72" s="1"/>
  <c r="N37" i="9" s="1"/>
  <c r="T102" i="72"/>
  <c r="T20" i="72" s="1"/>
  <c r="T16" i="72" s="1"/>
  <c r="T37" i="9" s="1"/>
  <c r="Q102" i="72"/>
  <c r="Q20" i="72" s="1"/>
  <c r="Q16" i="72" s="1"/>
  <c r="Q37" i="9" s="1"/>
  <c r="J20" i="72"/>
  <c r="J16" i="72" s="1"/>
  <c r="J37" i="9" s="1"/>
  <c r="M102" i="72"/>
  <c r="M20" i="72" s="1"/>
  <c r="M16" i="72" s="1"/>
  <c r="M37" i="9" s="1"/>
  <c r="R102" i="72"/>
  <c r="R20" i="72" s="1"/>
  <c r="R16" i="72" s="1"/>
  <c r="R37" i="9" s="1"/>
  <c r="H26" i="18"/>
  <c r="H19" i="18"/>
  <c r="V304" i="49"/>
  <c r="V305" i="49"/>
  <c r="V306" i="49"/>
  <c r="V307" i="49"/>
  <c r="V308" i="49"/>
  <c r="V309" i="49"/>
  <c r="V310" i="49"/>
  <c r="V311" i="49"/>
  <c r="V312" i="49"/>
  <c r="V314" i="49"/>
  <c r="V315" i="49"/>
  <c r="V316" i="49"/>
  <c r="V318" i="49"/>
  <c r="V319" i="49"/>
  <c r="V320" i="49"/>
  <c r="V321" i="49"/>
  <c r="V322" i="49"/>
  <c r="V323" i="49"/>
  <c r="V324" i="49"/>
  <c r="V325" i="49"/>
  <c r="V326" i="49"/>
  <c r="V328" i="49"/>
  <c r="V329" i="49"/>
  <c r="V330" i="49"/>
  <c r="V332" i="49"/>
  <c r="V333" i="49"/>
  <c r="V334" i="49"/>
  <c r="V335" i="49"/>
  <c r="V336" i="49"/>
  <c r="V337" i="49"/>
  <c r="V338" i="49"/>
  <c r="V339" i="49"/>
  <c r="V340" i="49"/>
  <c r="V342" i="49"/>
  <c r="V343" i="49"/>
  <c r="V344" i="49"/>
  <c r="V346" i="49"/>
  <c r="V347" i="49"/>
  <c r="V348" i="49"/>
  <c r="V349" i="49"/>
  <c r="V350" i="49"/>
  <c r="V351" i="49"/>
  <c r="V352" i="49"/>
  <c r="V353" i="49"/>
  <c r="V354" i="49"/>
  <c r="V356" i="49"/>
  <c r="V357" i="49"/>
  <c r="V358" i="49"/>
  <c r="V360" i="49"/>
  <c r="V361" i="49"/>
  <c r="V362" i="49"/>
  <c r="V363" i="49"/>
  <c r="V364" i="49"/>
  <c r="V365" i="49"/>
  <c r="V366" i="49"/>
  <c r="V367" i="49"/>
  <c r="V368" i="49"/>
  <c r="V370" i="49"/>
  <c r="V371" i="49"/>
  <c r="V372" i="49"/>
  <c r="V374" i="49"/>
  <c r="V375" i="49"/>
  <c r="V376" i="49"/>
  <c r="V377" i="49"/>
  <c r="V378" i="49"/>
  <c r="V379" i="49"/>
  <c r="V380" i="49"/>
  <c r="V381" i="49"/>
  <c r="V382" i="49"/>
  <c r="V384" i="49"/>
  <c r="V385" i="49"/>
  <c r="V386" i="49"/>
  <c r="I147" i="21"/>
  <c r="J147" i="21"/>
  <c r="K147" i="21"/>
  <c r="L147" i="21"/>
  <c r="M147" i="21"/>
  <c r="N147" i="21"/>
  <c r="O147" i="21"/>
  <c r="P147" i="21"/>
  <c r="Q147" i="21"/>
  <c r="R147" i="21"/>
  <c r="S147" i="21"/>
  <c r="T147" i="21"/>
  <c r="H147" i="21"/>
  <c r="H10" i="56" l="1"/>
  <c r="H12" i="56"/>
  <c r="H215" i="56" l="1"/>
  <c r="H289" i="49" l="1"/>
  <c r="H275" i="49"/>
  <c r="H378" i="38"/>
  <c r="C196" i="38" l="1"/>
  <c r="C74" i="38"/>
  <c r="H47" i="18"/>
  <c r="V286" i="49" l="1"/>
  <c r="V276" i="49"/>
  <c r="J392" i="38"/>
  <c r="K136" i="21" l="1"/>
  <c r="O136" i="21"/>
  <c r="H136" i="21"/>
  <c r="S136" i="21"/>
  <c r="D66" i="38"/>
  <c r="D67" i="38"/>
  <c r="D65" i="38"/>
  <c r="C67" i="38"/>
  <c r="C66" i="38"/>
  <c r="C65" i="38"/>
  <c r="D55" i="38"/>
  <c r="D56" i="38"/>
  <c r="D57" i="38"/>
  <c r="D58" i="38"/>
  <c r="C56" i="38"/>
  <c r="C57" i="38"/>
  <c r="C58" i="38"/>
  <c r="C59" i="38"/>
  <c r="C60" i="38"/>
  <c r="C61" i="38"/>
  <c r="C62" i="38"/>
  <c r="C55" i="38"/>
  <c r="D59" i="38"/>
  <c r="D60" i="38"/>
  <c r="D61" i="38"/>
  <c r="D62"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3" i="38"/>
  <c r="C34" i="38"/>
  <c r="C19" i="38"/>
  <c r="C489" i="38"/>
  <c r="C338" i="38" s="1"/>
  <c r="F188" i="38"/>
  <c r="F194" i="38"/>
  <c r="E345" i="38"/>
  <c r="D382" i="38"/>
  <c r="D231" i="38" s="1"/>
  <c r="D383" i="38"/>
  <c r="D232" i="38" s="1"/>
  <c r="D384" i="38"/>
  <c r="D233" i="38" s="1"/>
  <c r="D385" i="38"/>
  <c r="D234" i="38" s="1"/>
  <c r="D386" i="38"/>
  <c r="D235" i="38" s="1"/>
  <c r="D387" i="38"/>
  <c r="D236" i="38" s="1"/>
  <c r="D389" i="38"/>
  <c r="D238" i="38" s="1"/>
  <c r="D87" i="38" s="1"/>
  <c r="D390" i="38"/>
  <c r="D239" i="38" s="1"/>
  <c r="D391" i="38"/>
  <c r="D240" i="38" s="1"/>
  <c r="C387" i="38"/>
  <c r="C236" i="38" s="1"/>
  <c r="C389" i="38"/>
  <c r="C238" i="38" s="1"/>
  <c r="C87" i="38" s="1"/>
  <c r="C390" i="38"/>
  <c r="C239" i="38" s="1"/>
  <c r="C391" i="38"/>
  <c r="C240" i="38" s="1"/>
  <c r="D399" i="38"/>
  <c r="D248" i="38" s="1"/>
  <c r="D400" i="38"/>
  <c r="D249" i="38" s="1"/>
  <c r="D401" i="38"/>
  <c r="D250" i="38" s="1"/>
  <c r="D99" i="38" s="1"/>
  <c r="D403" i="38"/>
  <c r="D252" i="38" s="1"/>
  <c r="D101" i="38" s="1"/>
  <c r="D404" i="38"/>
  <c r="D253" i="38" s="1"/>
  <c r="D405" i="38"/>
  <c r="D254" i="38" s="1"/>
  <c r="C403" i="38"/>
  <c r="C252" i="38" s="1"/>
  <c r="C101" i="38" s="1"/>
  <c r="C404" i="38"/>
  <c r="C253" i="38" s="1"/>
  <c r="C405" i="38"/>
  <c r="C254" i="38" s="1"/>
  <c r="C419" i="38"/>
  <c r="C268" i="38" s="1"/>
  <c r="C117" i="38" s="1"/>
  <c r="D419" i="38"/>
  <c r="D268" i="38" s="1"/>
  <c r="D117" i="38" s="1"/>
  <c r="D432" i="38"/>
  <c r="D281" i="38" s="1"/>
  <c r="D130" i="38" s="1"/>
  <c r="C433" i="38"/>
  <c r="C282" i="38" s="1"/>
  <c r="D433" i="38"/>
  <c r="D282" i="38" s="1"/>
  <c r="C461" i="38"/>
  <c r="C310" i="38" s="1"/>
  <c r="D461" i="38"/>
  <c r="D310" i="38" s="1"/>
  <c r="C475" i="38"/>
  <c r="C324" i="38" s="1"/>
  <c r="D475" i="38"/>
  <c r="D324" i="38" s="1"/>
  <c r="C516" i="38"/>
  <c r="D516" i="38"/>
  <c r="D365" i="38" s="1"/>
  <c r="C517" i="38"/>
  <c r="D517" i="38"/>
  <c r="D366" i="38" s="1"/>
  <c r="C518" i="38"/>
  <c r="D518" i="38"/>
  <c r="D367" i="38" s="1"/>
  <c r="D515" i="38"/>
  <c r="D364" i="38" s="1"/>
  <c r="C488" i="38"/>
  <c r="C337" i="38" s="1"/>
  <c r="D488" i="38"/>
  <c r="D337" i="38" s="1"/>
  <c r="D489" i="38"/>
  <c r="D338" i="38" s="1"/>
  <c r="C501" i="38"/>
  <c r="C502" i="38"/>
  <c r="C503" i="38"/>
  <c r="C504" i="38"/>
  <c r="C505" i="38"/>
  <c r="C506" i="38"/>
  <c r="C507" i="38"/>
  <c r="C508" i="38"/>
  <c r="C509" i="38"/>
  <c r="C510" i="38"/>
  <c r="C511" i="38"/>
  <c r="C512" i="38"/>
  <c r="C513" i="38"/>
  <c r="C514" i="38"/>
  <c r="C515" i="38"/>
  <c r="C520" i="38"/>
  <c r="C500" i="38"/>
  <c r="C496" i="38"/>
  <c r="C345" i="38" s="1"/>
  <c r="C194" i="38" s="1"/>
  <c r="H266" i="76"/>
  <c r="I170" i="56"/>
  <c r="J170" i="56"/>
  <c r="K170" i="56"/>
  <c r="L170" i="56"/>
  <c r="M170" i="56"/>
  <c r="N170" i="56"/>
  <c r="O170" i="56"/>
  <c r="P170" i="56"/>
  <c r="Q170" i="56"/>
  <c r="R170" i="56"/>
  <c r="S170" i="56"/>
  <c r="T170" i="56"/>
  <c r="H170" i="56"/>
  <c r="H137" i="76" l="1"/>
  <c r="N136" i="21"/>
  <c r="R136" i="21"/>
  <c r="P136" i="21"/>
  <c r="M136" i="21"/>
  <c r="L136" i="21"/>
  <c r="J136" i="21"/>
  <c r="T136" i="21"/>
  <c r="Q136" i="21"/>
  <c r="I136" i="21"/>
  <c r="H12" i="67"/>
  <c r="H10" i="67"/>
  <c r="H376" i="21" l="1"/>
  <c r="T293" i="21"/>
  <c r="P293" i="21"/>
  <c r="L293" i="21"/>
  <c r="H300" i="21" l="1"/>
  <c r="J293" i="21"/>
  <c r="H293" i="21"/>
  <c r="I293" i="21"/>
  <c r="M293" i="21"/>
  <c r="Q293" i="21"/>
  <c r="L300" i="21"/>
  <c r="P300" i="21"/>
  <c r="T300" i="21"/>
  <c r="N293" i="21"/>
  <c r="R293" i="21"/>
  <c r="I300" i="21"/>
  <c r="M300" i="21"/>
  <c r="Q300" i="21"/>
  <c r="H307" i="21"/>
  <c r="L307" i="21"/>
  <c r="P307" i="21"/>
  <c r="T307" i="21"/>
  <c r="K300" i="21"/>
  <c r="O300" i="21"/>
  <c r="S300" i="21"/>
  <c r="J300" i="21"/>
  <c r="N300" i="21"/>
  <c r="R300" i="21"/>
  <c r="K293" i="21"/>
  <c r="O293" i="21"/>
  <c r="S293" i="21"/>
  <c r="V277" i="49"/>
  <c r="V278" i="49"/>
  <c r="V279" i="49"/>
  <c r="V280" i="49"/>
  <c r="V281" i="49"/>
  <c r="V282" i="49"/>
  <c r="V283" i="49"/>
  <c r="V284" i="49"/>
  <c r="V287" i="49"/>
  <c r="V288" i="49"/>
  <c r="V290" i="49"/>
  <c r="V291" i="49"/>
  <c r="V292" i="49"/>
  <c r="V293" i="49"/>
  <c r="V294" i="49"/>
  <c r="V295" i="49"/>
  <c r="V296" i="49"/>
  <c r="V297" i="49"/>
  <c r="V298" i="49"/>
  <c r="V300" i="49"/>
  <c r="V301" i="49"/>
  <c r="V302" i="49"/>
  <c r="C386" i="49"/>
  <c r="C260" i="49" s="1"/>
  <c r="C135" i="49" s="1"/>
  <c r="D386" i="49"/>
  <c r="D260" i="49" s="1"/>
  <c r="D135" i="49" s="1"/>
  <c r="C372" i="49"/>
  <c r="C246" i="49" s="1"/>
  <c r="C121" i="49" s="1"/>
  <c r="D372" i="49"/>
  <c r="D246" i="49" s="1"/>
  <c r="D121" i="49" s="1"/>
  <c r="C358" i="49"/>
  <c r="D358" i="49"/>
  <c r="C218" i="49"/>
  <c r="C93" i="49" s="1"/>
  <c r="D218" i="49"/>
  <c r="D93" i="49" s="1"/>
  <c r="C330" i="49"/>
  <c r="C204" i="49" s="1"/>
  <c r="C79" i="49" s="1"/>
  <c r="D330" i="49"/>
  <c r="D204" i="49" s="1"/>
  <c r="D79" i="49" s="1"/>
  <c r="C316" i="49"/>
  <c r="C190" i="49" s="1"/>
  <c r="C65" i="49" s="1"/>
  <c r="D316" i="49"/>
  <c r="D190" i="49" s="1"/>
  <c r="D65" i="49" s="1"/>
  <c r="C302" i="49"/>
  <c r="C176" i="49" s="1"/>
  <c r="D302" i="49"/>
  <c r="D176" i="49" s="1"/>
  <c r="C287" i="49"/>
  <c r="C161" i="49" s="1"/>
  <c r="C36" i="49" s="1"/>
  <c r="D161" i="49"/>
  <c r="D36" i="49" s="1"/>
  <c r="C288" i="49"/>
  <c r="C162" i="49" s="1"/>
  <c r="C37" i="49" s="1"/>
  <c r="D288" i="49"/>
  <c r="D162" i="49" s="1"/>
  <c r="D37" i="49" s="1"/>
  <c r="C286" i="49"/>
  <c r="C160" i="49" s="1"/>
  <c r="C35" i="49" s="1"/>
  <c r="H205" i="56"/>
  <c r="I209" i="56"/>
  <c r="J209" i="56"/>
  <c r="K209" i="56"/>
  <c r="L209" i="56"/>
  <c r="M209" i="56"/>
  <c r="N209" i="56"/>
  <c r="O209" i="56"/>
  <c r="P209" i="56"/>
  <c r="Q209" i="56"/>
  <c r="R209" i="56"/>
  <c r="S209" i="56"/>
  <c r="T209" i="56"/>
  <c r="I210" i="56"/>
  <c r="J210" i="56"/>
  <c r="K210" i="56"/>
  <c r="L210" i="56"/>
  <c r="M210" i="56"/>
  <c r="N210" i="56"/>
  <c r="O210" i="56"/>
  <c r="P210" i="56"/>
  <c r="Q210" i="56"/>
  <c r="R210" i="56"/>
  <c r="S210" i="56"/>
  <c r="T210" i="56"/>
  <c r="I211" i="56"/>
  <c r="J211" i="56"/>
  <c r="K211" i="56"/>
  <c r="L211" i="56"/>
  <c r="M211" i="56"/>
  <c r="N211" i="56"/>
  <c r="O211" i="56"/>
  <c r="P211" i="56"/>
  <c r="Q211" i="56"/>
  <c r="R211" i="56"/>
  <c r="S211" i="56"/>
  <c r="T211" i="56"/>
  <c r="I212" i="56"/>
  <c r="J212" i="56"/>
  <c r="K212" i="56"/>
  <c r="L212" i="56"/>
  <c r="M212" i="56"/>
  <c r="N212" i="56"/>
  <c r="O212" i="56"/>
  <c r="P212" i="56"/>
  <c r="Q212" i="56"/>
  <c r="R212" i="56"/>
  <c r="S212" i="56"/>
  <c r="T212" i="56"/>
  <c r="H210" i="56"/>
  <c r="H211" i="56"/>
  <c r="J195" i="56"/>
  <c r="K195" i="56"/>
  <c r="L195" i="56"/>
  <c r="M195" i="56"/>
  <c r="N195" i="56"/>
  <c r="O195" i="56"/>
  <c r="P195" i="56"/>
  <c r="Q195" i="56"/>
  <c r="R195" i="56"/>
  <c r="S195" i="56"/>
  <c r="T195" i="56"/>
  <c r="H196" i="56"/>
  <c r="I180" i="56"/>
  <c r="J180" i="56"/>
  <c r="K180" i="56"/>
  <c r="L180" i="56"/>
  <c r="M180" i="56"/>
  <c r="N180" i="56"/>
  <c r="O180" i="56"/>
  <c r="P180" i="56"/>
  <c r="Q180" i="56"/>
  <c r="R180" i="56"/>
  <c r="S180" i="56"/>
  <c r="T180" i="56"/>
  <c r="I181" i="56"/>
  <c r="J181" i="56"/>
  <c r="K181" i="56"/>
  <c r="L181" i="56"/>
  <c r="M181" i="56"/>
  <c r="N181" i="56"/>
  <c r="O181" i="56"/>
  <c r="P181" i="56"/>
  <c r="Q181" i="56"/>
  <c r="R181" i="56"/>
  <c r="S181" i="56"/>
  <c r="T181" i="56"/>
  <c r="I182" i="56"/>
  <c r="J182" i="56"/>
  <c r="K182" i="56"/>
  <c r="L182" i="56"/>
  <c r="M182" i="56"/>
  <c r="N182" i="56"/>
  <c r="O182" i="56"/>
  <c r="P182" i="56"/>
  <c r="Q182" i="56"/>
  <c r="R182" i="56"/>
  <c r="S182" i="56"/>
  <c r="T182" i="56"/>
  <c r="I185" i="56"/>
  <c r="J185" i="56"/>
  <c r="K185" i="56"/>
  <c r="L185" i="56"/>
  <c r="M185" i="56"/>
  <c r="N185" i="56"/>
  <c r="O185" i="56"/>
  <c r="P185" i="56"/>
  <c r="Q185" i="56"/>
  <c r="R185" i="56"/>
  <c r="S185" i="56"/>
  <c r="T185" i="56"/>
  <c r="H181" i="56"/>
  <c r="H182" i="56"/>
  <c r="H185" i="56"/>
  <c r="H190" i="56"/>
  <c r="H175" i="56"/>
  <c r="D232" i="49" l="1"/>
  <c r="D107" i="49" s="1"/>
  <c r="C232" i="49"/>
  <c r="C107" i="49" s="1"/>
  <c r="S307" i="21"/>
  <c r="K307" i="21"/>
  <c r="M307" i="21"/>
  <c r="Q307" i="21"/>
  <c r="I307" i="21"/>
  <c r="O307" i="21"/>
  <c r="R307" i="21"/>
  <c r="N307" i="21"/>
  <c r="J307" i="21"/>
  <c r="S286" i="21"/>
  <c r="O286" i="21"/>
  <c r="K286" i="21"/>
  <c r="R286" i="21"/>
  <c r="N286" i="21"/>
  <c r="J286" i="21"/>
  <c r="Q286" i="21"/>
  <c r="M286" i="21"/>
  <c r="I286" i="21"/>
  <c r="T286" i="21"/>
  <c r="P286" i="21"/>
  <c r="L286" i="21"/>
  <c r="H286" i="21"/>
  <c r="H285" i="21" l="1"/>
  <c r="C275" i="49" l="1"/>
  <c r="C276" i="49"/>
  <c r="D276" i="49"/>
  <c r="D150" i="49" s="1"/>
  <c r="D25" i="49" s="1"/>
  <c r="C277" i="49"/>
  <c r="C151" i="49" s="1"/>
  <c r="C26" i="49" s="1"/>
  <c r="D277" i="49"/>
  <c r="C278" i="49"/>
  <c r="C152" i="49" s="1"/>
  <c r="C27" i="49" s="1"/>
  <c r="D278" i="49"/>
  <c r="D152" i="49" s="1"/>
  <c r="D27" i="49" s="1"/>
  <c r="C279" i="49"/>
  <c r="C153" i="49" s="1"/>
  <c r="C28" i="49" s="1"/>
  <c r="D279" i="49"/>
  <c r="C280" i="49"/>
  <c r="D280" i="49"/>
  <c r="D154" i="49" s="1"/>
  <c r="D29" i="49" s="1"/>
  <c r="C155" i="49"/>
  <c r="C30" i="49" s="1"/>
  <c r="D155" i="49"/>
  <c r="D30" i="49" s="1"/>
  <c r="C156" i="49"/>
  <c r="C31" i="49" s="1"/>
  <c r="D156" i="49"/>
  <c r="D31" i="49" s="1"/>
  <c r="C32" i="49"/>
  <c r="D32" i="49"/>
  <c r="C33" i="49"/>
  <c r="D33" i="49"/>
  <c r="C289" i="49"/>
  <c r="C163" i="49" s="1"/>
  <c r="C38" i="49" s="1"/>
  <c r="C290" i="49"/>
  <c r="C164" i="49" s="1"/>
  <c r="C39" i="49" s="1"/>
  <c r="D290" i="49"/>
  <c r="D164" i="49" s="1"/>
  <c r="D39" i="49" s="1"/>
  <c r="C291" i="49"/>
  <c r="C165" i="49" s="1"/>
  <c r="C40" i="49" s="1"/>
  <c r="D291" i="49"/>
  <c r="D165" i="49" s="1"/>
  <c r="D40" i="49" s="1"/>
  <c r="C292" i="49"/>
  <c r="C166" i="49" s="1"/>
  <c r="C41" i="49" s="1"/>
  <c r="D292" i="49"/>
  <c r="D166" i="49" s="1"/>
  <c r="D41" i="49" s="1"/>
  <c r="C293" i="49"/>
  <c r="C167" i="49" s="1"/>
  <c r="C42" i="49" s="1"/>
  <c r="D293" i="49"/>
  <c r="D167" i="49" s="1"/>
  <c r="D42" i="49" s="1"/>
  <c r="C294" i="49"/>
  <c r="C168" i="49" s="1"/>
  <c r="C43" i="49" s="1"/>
  <c r="D294" i="49"/>
  <c r="D168" i="49" s="1"/>
  <c r="D43" i="49" s="1"/>
  <c r="C295" i="49"/>
  <c r="C169" i="49" s="1"/>
  <c r="C44" i="49" s="1"/>
  <c r="D295" i="49"/>
  <c r="D169" i="49" s="1"/>
  <c r="D44" i="49" s="1"/>
  <c r="C170" i="49"/>
  <c r="C45" i="49" s="1"/>
  <c r="D170" i="49"/>
  <c r="D45" i="49" s="1"/>
  <c r="C171" i="49"/>
  <c r="C46" i="49" s="1"/>
  <c r="D171" i="49"/>
  <c r="D46" i="49" s="1"/>
  <c r="C47" i="49"/>
  <c r="D47" i="49"/>
  <c r="C49" i="49"/>
  <c r="D49" i="49"/>
  <c r="C301" i="49"/>
  <c r="D301" i="49"/>
  <c r="C51" i="49"/>
  <c r="C303" i="49"/>
  <c r="C177" i="49" s="1"/>
  <c r="C52" i="49" s="1"/>
  <c r="C304" i="49"/>
  <c r="C178" i="49" s="1"/>
  <c r="C53" i="49" s="1"/>
  <c r="D304" i="49"/>
  <c r="D178" i="49" s="1"/>
  <c r="D53" i="49" s="1"/>
  <c r="C305" i="49"/>
  <c r="C179" i="49" s="1"/>
  <c r="C54" i="49" s="1"/>
  <c r="D305" i="49"/>
  <c r="D179" i="49" s="1"/>
  <c r="D54" i="49" s="1"/>
  <c r="C306" i="49"/>
  <c r="C180" i="49" s="1"/>
  <c r="C55" i="49" s="1"/>
  <c r="D306" i="49"/>
  <c r="D180" i="49" s="1"/>
  <c r="D55" i="49" s="1"/>
  <c r="C307" i="49"/>
  <c r="C181" i="49" s="1"/>
  <c r="C56" i="49" s="1"/>
  <c r="D307" i="49"/>
  <c r="D181" i="49" s="1"/>
  <c r="D56" i="49" s="1"/>
  <c r="C308" i="49"/>
  <c r="C182" i="49" s="1"/>
  <c r="C57" i="49" s="1"/>
  <c r="D308" i="49"/>
  <c r="D182" i="49" s="1"/>
  <c r="D57" i="49" s="1"/>
  <c r="C183" i="49"/>
  <c r="C58" i="49" s="1"/>
  <c r="D183" i="49"/>
  <c r="D58" i="49" s="1"/>
  <c r="C59" i="49"/>
  <c r="D59" i="49"/>
  <c r="C60" i="49"/>
  <c r="D60" i="49"/>
  <c r="C61" i="49"/>
  <c r="D61" i="49"/>
  <c r="C315" i="49"/>
  <c r="C189" i="49" s="1"/>
  <c r="C64" i="49" s="1"/>
  <c r="D315" i="49"/>
  <c r="D189" i="49" s="1"/>
  <c r="D64" i="49" s="1"/>
  <c r="C317" i="49"/>
  <c r="C191" i="49" s="1"/>
  <c r="C66" i="49" s="1"/>
  <c r="C318" i="49"/>
  <c r="C192" i="49" s="1"/>
  <c r="C67" i="49" s="1"/>
  <c r="D318" i="49"/>
  <c r="D192" i="49" s="1"/>
  <c r="D67" i="49" s="1"/>
  <c r="C319" i="49"/>
  <c r="C193" i="49" s="1"/>
  <c r="C68" i="49" s="1"/>
  <c r="D319" i="49"/>
  <c r="D193" i="49" s="1"/>
  <c r="D68" i="49" s="1"/>
  <c r="C320" i="49"/>
  <c r="C194" i="49" s="1"/>
  <c r="C69" i="49" s="1"/>
  <c r="D320" i="49"/>
  <c r="D194" i="49" s="1"/>
  <c r="D69" i="49" s="1"/>
  <c r="C321" i="49"/>
  <c r="C195" i="49" s="1"/>
  <c r="C70" i="49" s="1"/>
  <c r="D321" i="49"/>
  <c r="D195" i="49" s="1"/>
  <c r="D70" i="49" s="1"/>
  <c r="C322" i="49"/>
  <c r="C196" i="49" s="1"/>
  <c r="C71" i="49" s="1"/>
  <c r="D322" i="49"/>
  <c r="D196" i="49" s="1"/>
  <c r="D71" i="49" s="1"/>
  <c r="C197" i="49"/>
  <c r="C72" i="49" s="1"/>
  <c r="D197" i="49"/>
  <c r="D72" i="49" s="1"/>
  <c r="C198" i="49"/>
  <c r="C73" i="49" s="1"/>
  <c r="D198" i="49"/>
  <c r="D73" i="49" s="1"/>
  <c r="C199" i="49"/>
  <c r="C74" i="49" s="1"/>
  <c r="D199" i="49"/>
  <c r="D74" i="49" s="1"/>
  <c r="C200" i="49"/>
  <c r="C75" i="49" s="1"/>
  <c r="D200" i="49"/>
  <c r="D75" i="49" s="1"/>
  <c r="C329" i="49"/>
  <c r="C203" i="49" s="1"/>
  <c r="C78" i="49" s="1"/>
  <c r="D329" i="49"/>
  <c r="D203" i="49" s="1"/>
  <c r="D78" i="49" s="1"/>
  <c r="C331" i="49"/>
  <c r="C205" i="49" s="1"/>
  <c r="C80" i="49" s="1"/>
  <c r="C332" i="49"/>
  <c r="C206" i="49" s="1"/>
  <c r="C81" i="49" s="1"/>
  <c r="D332" i="49"/>
  <c r="D206" i="49" s="1"/>
  <c r="D81" i="49" s="1"/>
  <c r="C333" i="49"/>
  <c r="C207" i="49" s="1"/>
  <c r="C82" i="49" s="1"/>
  <c r="D333" i="49"/>
  <c r="D207" i="49" s="1"/>
  <c r="D82" i="49" s="1"/>
  <c r="C334" i="49"/>
  <c r="C208" i="49" s="1"/>
  <c r="C83" i="49" s="1"/>
  <c r="D334" i="49"/>
  <c r="D208" i="49" s="1"/>
  <c r="D83" i="49" s="1"/>
  <c r="C335" i="49"/>
  <c r="C209" i="49" s="1"/>
  <c r="C84" i="49" s="1"/>
  <c r="D335" i="49"/>
  <c r="D209" i="49" s="1"/>
  <c r="D84" i="49" s="1"/>
  <c r="C336" i="49"/>
  <c r="C210" i="49" s="1"/>
  <c r="C85" i="49" s="1"/>
  <c r="D336" i="49"/>
  <c r="D210" i="49" s="1"/>
  <c r="D85" i="49" s="1"/>
  <c r="C337" i="49"/>
  <c r="C211" i="49" s="1"/>
  <c r="C86" i="49" s="1"/>
  <c r="D337" i="49"/>
  <c r="D211" i="49" s="1"/>
  <c r="D86" i="49" s="1"/>
  <c r="C212" i="49"/>
  <c r="C87" i="49" s="1"/>
  <c r="D212" i="49"/>
  <c r="D87" i="49" s="1"/>
  <c r="C213" i="49"/>
  <c r="C88" i="49" s="1"/>
  <c r="D213" i="49"/>
  <c r="D88" i="49" s="1"/>
  <c r="C214" i="49"/>
  <c r="C89" i="49" s="1"/>
  <c r="D214" i="49"/>
  <c r="D89" i="49" s="1"/>
  <c r="C217" i="49"/>
  <c r="C92" i="49" s="1"/>
  <c r="D217" i="49"/>
  <c r="D92" i="49" s="1"/>
  <c r="C345" i="49"/>
  <c r="C219" i="49" s="1"/>
  <c r="C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350" i="49"/>
  <c r="C224" i="49" s="1"/>
  <c r="C99" i="49" s="1"/>
  <c r="D350" i="49"/>
  <c r="D224" i="49" s="1"/>
  <c r="D99" i="49" s="1"/>
  <c r="C351" i="49"/>
  <c r="C225" i="49" s="1"/>
  <c r="C100" i="49" s="1"/>
  <c r="D351" i="49"/>
  <c r="D225" i="49" s="1"/>
  <c r="D100" i="49" s="1"/>
  <c r="C352" i="49"/>
  <c r="C226" i="49" s="1"/>
  <c r="C101" i="49" s="1"/>
  <c r="D352" i="49"/>
  <c r="D226" i="49" s="1"/>
  <c r="D101" i="49" s="1"/>
  <c r="C227" i="49"/>
  <c r="C102" i="49" s="1"/>
  <c r="D227" i="49"/>
  <c r="D102" i="49" s="1"/>
  <c r="C228" i="49"/>
  <c r="C103" i="49" s="1"/>
  <c r="D228" i="49"/>
  <c r="D103" i="49" s="1"/>
  <c r="C357" i="49"/>
  <c r="D357" i="49"/>
  <c r="C359" i="49"/>
  <c r="C233" i="49" s="1"/>
  <c r="C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364" i="49"/>
  <c r="C238" i="49" s="1"/>
  <c r="C113" i="49" s="1"/>
  <c r="D364" i="49"/>
  <c r="D238" i="49" s="1"/>
  <c r="D113" i="49" s="1"/>
  <c r="C365" i="49"/>
  <c r="C239" i="49" s="1"/>
  <c r="C114" i="49" s="1"/>
  <c r="D365" i="49"/>
  <c r="D239" i="49" s="1"/>
  <c r="D114" i="49" s="1"/>
  <c r="C366" i="49"/>
  <c r="C240" i="49" s="1"/>
  <c r="C115" i="49" s="1"/>
  <c r="D366" i="49"/>
  <c r="D240" i="49" s="1"/>
  <c r="D115" i="49" s="1"/>
  <c r="C241" i="49"/>
  <c r="C116" i="49" s="1"/>
  <c r="D241" i="49"/>
  <c r="D116" i="49" s="1"/>
  <c r="C242" i="49"/>
  <c r="C117" i="49" s="1"/>
  <c r="D242" i="49"/>
  <c r="D117" i="49" s="1"/>
  <c r="C371" i="49"/>
  <c r="D371" i="49"/>
  <c r="C373" i="49"/>
  <c r="C247" i="49" s="1"/>
  <c r="C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379" i="49"/>
  <c r="C253" i="49" s="1"/>
  <c r="C128" i="49" s="1"/>
  <c r="D379" i="49"/>
  <c r="D253" i="49" s="1"/>
  <c r="D128" i="49" s="1"/>
  <c r="C380" i="49"/>
  <c r="C254" i="49" s="1"/>
  <c r="C129" i="49" s="1"/>
  <c r="D380" i="49"/>
  <c r="D254" i="49" s="1"/>
  <c r="D129" i="49" s="1"/>
  <c r="C381" i="49"/>
  <c r="C255" i="49" s="1"/>
  <c r="C130" i="49" s="1"/>
  <c r="D381" i="49"/>
  <c r="D255" i="49" s="1"/>
  <c r="D130" i="49" s="1"/>
  <c r="C131" i="49"/>
  <c r="D131" i="49"/>
  <c r="C133" i="49"/>
  <c r="D133" i="49"/>
  <c r="C385" i="49"/>
  <c r="C259" i="49" s="1"/>
  <c r="C134" i="49" s="1"/>
  <c r="D385" i="49"/>
  <c r="D259" i="49" s="1"/>
  <c r="D134" i="49" s="1"/>
  <c r="C150" i="49"/>
  <c r="C25" i="49" s="1"/>
  <c r="D151" i="49"/>
  <c r="D26" i="49" s="1"/>
  <c r="D153" i="49"/>
  <c r="D28" i="49" s="1"/>
  <c r="C154" i="49"/>
  <c r="C29" i="49" s="1"/>
  <c r="D51" i="49"/>
  <c r="C264" i="49"/>
  <c r="C139" i="49" s="1"/>
  <c r="C266" i="49"/>
  <c r="C141" i="49" s="1"/>
  <c r="C20" i="49"/>
  <c r="C22" i="49"/>
  <c r="C149" i="49" l="1"/>
  <c r="C24" i="49" s="1"/>
  <c r="K324" i="76"/>
  <c r="T327" i="76"/>
  <c r="J329" i="76"/>
  <c r="H331" i="76"/>
  <c r="H136" i="76" s="1"/>
  <c r="P331" i="76"/>
  <c r="P136" i="76" s="1"/>
  <c r="T323" i="76"/>
  <c r="T324" i="76"/>
  <c r="S329" i="76"/>
  <c r="I331" i="76"/>
  <c r="I136" i="76" s="1"/>
  <c r="Q331" i="76"/>
  <c r="Q136" i="76" s="1"/>
  <c r="H323" i="76"/>
  <c r="P325" i="76"/>
  <c r="L329" i="76"/>
  <c r="O330" i="76"/>
  <c r="J331" i="76"/>
  <c r="J136" i="76" s="1"/>
  <c r="R331" i="76"/>
  <c r="R136" i="76" s="1"/>
  <c r="Q325" i="76"/>
  <c r="T326" i="76"/>
  <c r="P330" i="76"/>
  <c r="K331" i="76"/>
  <c r="K136" i="76" s="1"/>
  <c r="S331" i="76"/>
  <c r="S136" i="76" s="1"/>
  <c r="K328" i="76"/>
  <c r="L331" i="76"/>
  <c r="L136" i="76" s="1"/>
  <c r="T331" i="76"/>
  <c r="T136" i="76" s="1"/>
  <c r="Q327" i="76"/>
  <c r="T328" i="76"/>
  <c r="M331" i="76"/>
  <c r="M136" i="76" s="1"/>
  <c r="Q324" i="76"/>
  <c r="M328" i="76"/>
  <c r="P329" i="76"/>
  <c r="N331" i="76"/>
  <c r="N136" i="76" s="1"/>
  <c r="H326" i="76"/>
  <c r="P326" i="76"/>
  <c r="O331" i="76"/>
  <c r="O136" i="76" s="1"/>
  <c r="S323" i="76"/>
  <c r="N328" i="76"/>
  <c r="D245" i="49"/>
  <c r="D120" i="49" s="1"/>
  <c r="C245" i="49"/>
  <c r="C120" i="49" s="1"/>
  <c r="D231" i="49"/>
  <c r="D106" i="49" s="1"/>
  <c r="C231" i="49"/>
  <c r="C106" i="49" s="1"/>
  <c r="D175" i="49"/>
  <c r="D50" i="49" s="1"/>
  <c r="C175" i="49"/>
  <c r="C50" i="49" s="1"/>
  <c r="T112" i="56"/>
  <c r="T476" i="38"/>
  <c r="S112" i="56"/>
  <c r="S476" i="38"/>
  <c r="R112" i="56"/>
  <c r="R476" i="38"/>
  <c r="Q112" i="56"/>
  <c r="Q476" i="38"/>
  <c r="P112" i="56"/>
  <c r="P476" i="38"/>
  <c r="O112" i="56"/>
  <c r="O476" i="38"/>
  <c r="N112" i="56"/>
  <c r="N476" i="38"/>
  <c r="M112" i="56"/>
  <c r="M476" i="38"/>
  <c r="L112" i="56"/>
  <c r="L476" i="38"/>
  <c r="K112" i="56"/>
  <c r="K476" i="38"/>
  <c r="J112" i="56"/>
  <c r="J476" i="38"/>
  <c r="I112" i="56"/>
  <c r="I476" i="38"/>
  <c r="H112" i="56"/>
  <c r="T28" i="56"/>
  <c r="T378" i="38"/>
  <c r="S28" i="56"/>
  <c r="S378" i="38"/>
  <c r="R28" i="56"/>
  <c r="R378" i="38"/>
  <c r="Q28" i="56"/>
  <c r="Q378" i="38"/>
  <c r="P28" i="56"/>
  <c r="P378" i="38"/>
  <c r="O28" i="56"/>
  <c r="O378" i="38"/>
  <c r="N28" i="56"/>
  <c r="N378" i="38"/>
  <c r="M28" i="56"/>
  <c r="M378" i="38"/>
  <c r="L28" i="56"/>
  <c r="L378" i="38"/>
  <c r="K28" i="56"/>
  <c r="K378" i="38"/>
  <c r="J28" i="56"/>
  <c r="J378" i="38"/>
  <c r="I28" i="56"/>
  <c r="I378" i="38"/>
  <c r="H28" i="56"/>
  <c r="T84" i="56"/>
  <c r="T392" i="38"/>
  <c r="S84" i="56"/>
  <c r="S392" i="38"/>
  <c r="R84" i="56"/>
  <c r="R392" i="38"/>
  <c r="Q84" i="56"/>
  <c r="Q392" i="38"/>
  <c r="P84" i="56"/>
  <c r="P392" i="38"/>
  <c r="O84" i="56"/>
  <c r="O392" i="38"/>
  <c r="N84" i="56"/>
  <c r="N392" i="38"/>
  <c r="M84" i="56"/>
  <c r="M392" i="38"/>
  <c r="L84" i="56"/>
  <c r="L392" i="38"/>
  <c r="K84" i="56"/>
  <c r="K392" i="38"/>
  <c r="J84" i="56"/>
  <c r="I84" i="56"/>
  <c r="I392" i="38"/>
  <c r="H84" i="56"/>
  <c r="H392" i="38"/>
  <c r="T70" i="56"/>
  <c r="T406" i="38"/>
  <c r="S70" i="56"/>
  <c r="S406" i="38"/>
  <c r="R70" i="56"/>
  <c r="R406" i="38"/>
  <c r="Q70" i="56"/>
  <c r="Q406" i="38"/>
  <c r="P70" i="56"/>
  <c r="P406" i="38"/>
  <c r="O70" i="56"/>
  <c r="O406" i="38"/>
  <c r="N70" i="56"/>
  <c r="N406" i="38"/>
  <c r="M70" i="56"/>
  <c r="M406" i="38"/>
  <c r="L70" i="56"/>
  <c r="L406" i="38"/>
  <c r="K70" i="56"/>
  <c r="K406" i="38"/>
  <c r="J70" i="56"/>
  <c r="J406" i="38"/>
  <c r="I70" i="56"/>
  <c r="I406" i="38"/>
  <c r="H70" i="56"/>
  <c r="H406" i="38"/>
  <c r="T42" i="56"/>
  <c r="T420" i="38"/>
  <c r="S42" i="56"/>
  <c r="S420" i="38"/>
  <c r="R42" i="56"/>
  <c r="R420" i="38"/>
  <c r="Q42" i="56"/>
  <c r="Q420" i="38"/>
  <c r="P42" i="56"/>
  <c r="P420" i="38"/>
  <c r="O42" i="56"/>
  <c r="O420" i="38"/>
  <c r="N42" i="56"/>
  <c r="N420" i="38"/>
  <c r="M42" i="56"/>
  <c r="M420" i="38"/>
  <c r="L42" i="56"/>
  <c r="L420" i="38"/>
  <c r="K42" i="56"/>
  <c r="K420" i="38"/>
  <c r="J42" i="56"/>
  <c r="J420" i="38"/>
  <c r="I42" i="56"/>
  <c r="I420" i="38"/>
  <c r="H42" i="56"/>
  <c r="H420" i="38"/>
  <c r="T56" i="56"/>
  <c r="S56" i="56"/>
  <c r="S434" i="38"/>
  <c r="S376" i="38" s="1"/>
  <c r="R56" i="56"/>
  <c r="R434" i="38"/>
  <c r="R376" i="38" s="1"/>
  <c r="Q56" i="56"/>
  <c r="Q434" i="38"/>
  <c r="Q376" i="38" s="1"/>
  <c r="P56" i="56"/>
  <c r="P434" i="38"/>
  <c r="P376" i="38" s="1"/>
  <c r="O56" i="56"/>
  <c r="O434" i="38"/>
  <c r="O376" i="38" s="1"/>
  <c r="N56" i="56"/>
  <c r="N434" i="38"/>
  <c r="N376" i="38" s="1"/>
  <c r="M56" i="56"/>
  <c r="M434" i="38"/>
  <c r="M376" i="38" s="1"/>
  <c r="L56" i="56"/>
  <c r="L434" i="38"/>
  <c r="L376" i="38" s="1"/>
  <c r="K56" i="56"/>
  <c r="K434" i="38"/>
  <c r="K376" i="38" s="1"/>
  <c r="J56" i="56"/>
  <c r="J434" i="38"/>
  <c r="J376" i="38" s="1"/>
  <c r="I56" i="56"/>
  <c r="I434" i="38"/>
  <c r="I376" i="38" s="1"/>
  <c r="H56" i="56"/>
  <c r="H434" i="38"/>
  <c r="T98" i="56"/>
  <c r="T448" i="38"/>
  <c r="S98" i="56"/>
  <c r="S448" i="38"/>
  <c r="R98" i="56"/>
  <c r="R448" i="38"/>
  <c r="Q98" i="56"/>
  <c r="Q448" i="38"/>
  <c r="P98" i="56"/>
  <c r="P448" i="38"/>
  <c r="O98" i="56"/>
  <c r="O448" i="38"/>
  <c r="N98" i="56"/>
  <c r="N448" i="38"/>
  <c r="M98" i="56"/>
  <c r="M448" i="38"/>
  <c r="L98" i="56"/>
  <c r="L448" i="38"/>
  <c r="K98" i="56"/>
  <c r="K448" i="38"/>
  <c r="J98" i="56"/>
  <c r="J448" i="38"/>
  <c r="I98" i="56"/>
  <c r="I448" i="38"/>
  <c r="H98" i="56"/>
  <c r="H448" i="38"/>
  <c r="H349" i="38"/>
  <c r="I349" i="38"/>
  <c r="J349" i="38"/>
  <c r="K349" i="38"/>
  <c r="L349" i="38"/>
  <c r="M349" i="38"/>
  <c r="N349" i="38"/>
  <c r="O349" i="38"/>
  <c r="P349" i="38"/>
  <c r="Q349" i="38"/>
  <c r="R349" i="38"/>
  <c r="S349" i="38"/>
  <c r="T349" i="38"/>
  <c r="H350" i="38"/>
  <c r="H199" i="38" s="1"/>
  <c r="I350" i="38"/>
  <c r="I199" i="38" s="1"/>
  <c r="J350" i="38"/>
  <c r="J199" i="38" s="1"/>
  <c r="K350" i="38"/>
  <c r="K199" i="38" s="1"/>
  <c r="L350" i="38"/>
  <c r="L199" i="38" s="1"/>
  <c r="M350" i="38"/>
  <c r="M199" i="38" s="1"/>
  <c r="N350" i="38"/>
  <c r="N199" i="38" s="1"/>
  <c r="O350" i="38"/>
  <c r="O199" i="38" s="1"/>
  <c r="P350" i="38"/>
  <c r="P199" i="38" s="1"/>
  <c r="Q350" i="38"/>
  <c r="Q199" i="38" s="1"/>
  <c r="R350" i="38"/>
  <c r="R199" i="38" s="1"/>
  <c r="S350" i="38"/>
  <c r="S199" i="38" s="1"/>
  <c r="T350" i="38"/>
  <c r="T199" i="38" s="1"/>
  <c r="J351" i="38"/>
  <c r="J200" i="38" s="1"/>
  <c r="K351" i="38"/>
  <c r="K200" i="38" s="1"/>
  <c r="L351" i="38"/>
  <c r="L200" i="38" s="1"/>
  <c r="M351" i="38"/>
  <c r="M200" i="38" s="1"/>
  <c r="N351" i="38"/>
  <c r="N200" i="38" s="1"/>
  <c r="O351" i="38"/>
  <c r="O200" i="38" s="1"/>
  <c r="P351" i="38"/>
  <c r="P200" i="38" s="1"/>
  <c r="Q351" i="38"/>
  <c r="Q200" i="38" s="1"/>
  <c r="R351" i="38"/>
  <c r="R200" i="38" s="1"/>
  <c r="S351" i="38"/>
  <c r="S200" i="38" s="1"/>
  <c r="T351" i="38"/>
  <c r="T200" i="38" s="1"/>
  <c r="J352" i="38"/>
  <c r="J201" i="38" s="1"/>
  <c r="K352" i="38"/>
  <c r="K201" i="38" s="1"/>
  <c r="L352" i="38"/>
  <c r="L201" i="38" s="1"/>
  <c r="M352" i="38"/>
  <c r="M201" i="38" s="1"/>
  <c r="N352" i="38"/>
  <c r="N201" i="38" s="1"/>
  <c r="O352" i="38"/>
  <c r="O201" i="38" s="1"/>
  <c r="P352" i="38"/>
  <c r="P201" i="38" s="1"/>
  <c r="Q352" i="38"/>
  <c r="Q201" i="38" s="1"/>
  <c r="R352" i="38"/>
  <c r="R201" i="38" s="1"/>
  <c r="S352" i="38"/>
  <c r="S201" i="38" s="1"/>
  <c r="T352" i="38"/>
  <c r="T201" i="38" s="1"/>
  <c r="J353" i="38"/>
  <c r="J202" i="38" s="1"/>
  <c r="K353" i="38"/>
  <c r="K202" i="38" s="1"/>
  <c r="L353" i="38"/>
  <c r="L202" i="38" s="1"/>
  <c r="M353" i="38"/>
  <c r="M202" i="38" s="1"/>
  <c r="N353" i="38"/>
  <c r="N202" i="38" s="1"/>
  <c r="O353" i="38"/>
  <c r="O202" i="38" s="1"/>
  <c r="P353" i="38"/>
  <c r="P202" i="38" s="1"/>
  <c r="Q353" i="38"/>
  <c r="Q202" i="38" s="1"/>
  <c r="R353" i="38"/>
  <c r="R202" i="38" s="1"/>
  <c r="S353" i="38"/>
  <c r="S202" i="38" s="1"/>
  <c r="T353" i="38"/>
  <c r="T202" i="38" s="1"/>
  <c r="H354" i="38"/>
  <c r="H203" i="38" s="1"/>
  <c r="I354" i="38"/>
  <c r="I203" i="38" s="1"/>
  <c r="J354" i="38"/>
  <c r="J203" i="38" s="1"/>
  <c r="K354" i="38"/>
  <c r="K203" i="38" s="1"/>
  <c r="L354" i="38"/>
  <c r="L203" i="38" s="1"/>
  <c r="M354" i="38"/>
  <c r="M203" i="38" s="1"/>
  <c r="N354" i="38"/>
  <c r="N203" i="38" s="1"/>
  <c r="O354" i="38"/>
  <c r="O203" i="38" s="1"/>
  <c r="P354" i="38"/>
  <c r="P203" i="38" s="1"/>
  <c r="Q354" i="38"/>
  <c r="Q203" i="38" s="1"/>
  <c r="R354" i="38"/>
  <c r="R203" i="38" s="1"/>
  <c r="S354" i="38"/>
  <c r="S203" i="38" s="1"/>
  <c r="T354" i="38"/>
  <c r="T203" i="38" s="1"/>
  <c r="H355" i="38"/>
  <c r="H204" i="38" s="1"/>
  <c r="I355" i="38"/>
  <c r="I204" i="38" s="1"/>
  <c r="J355" i="38"/>
  <c r="J204" i="38" s="1"/>
  <c r="K355" i="38"/>
  <c r="K204" i="38" s="1"/>
  <c r="L355" i="38"/>
  <c r="L204" i="38" s="1"/>
  <c r="M355" i="38"/>
  <c r="M204" i="38" s="1"/>
  <c r="N355" i="38"/>
  <c r="N204" i="38" s="1"/>
  <c r="O355" i="38"/>
  <c r="O204" i="38" s="1"/>
  <c r="P355" i="38"/>
  <c r="P204" i="38" s="1"/>
  <c r="Q355" i="38"/>
  <c r="Q204" i="38" s="1"/>
  <c r="R355" i="38"/>
  <c r="R204" i="38" s="1"/>
  <c r="S355" i="38"/>
  <c r="S204" i="38" s="1"/>
  <c r="T355" i="38"/>
  <c r="T204" i="38" s="1"/>
  <c r="H356" i="38"/>
  <c r="H205" i="38" s="1"/>
  <c r="I356" i="38"/>
  <c r="I205" i="38" s="1"/>
  <c r="J356" i="38"/>
  <c r="J205" i="38" s="1"/>
  <c r="K356" i="38"/>
  <c r="K205" i="38" s="1"/>
  <c r="L356" i="38"/>
  <c r="L205" i="38" s="1"/>
  <c r="M356" i="38"/>
  <c r="M205" i="38" s="1"/>
  <c r="N356" i="38"/>
  <c r="N205" i="38" s="1"/>
  <c r="O356" i="38"/>
  <c r="O205" i="38" s="1"/>
  <c r="P356" i="38"/>
  <c r="P205" i="38" s="1"/>
  <c r="Q356" i="38"/>
  <c r="Q205" i="38" s="1"/>
  <c r="R356" i="38"/>
  <c r="R205" i="38" s="1"/>
  <c r="S356" i="38"/>
  <c r="S205" i="38" s="1"/>
  <c r="T356" i="38"/>
  <c r="T205" i="38" s="1"/>
  <c r="H357" i="38"/>
  <c r="H206" i="38" s="1"/>
  <c r="I357" i="38"/>
  <c r="I206" i="38" s="1"/>
  <c r="J357" i="38"/>
  <c r="J206" i="38" s="1"/>
  <c r="K357" i="38"/>
  <c r="K206" i="38" s="1"/>
  <c r="L357" i="38"/>
  <c r="L206" i="38" s="1"/>
  <c r="M357" i="38"/>
  <c r="M206" i="38" s="1"/>
  <c r="N357" i="38"/>
  <c r="N206" i="38" s="1"/>
  <c r="O357" i="38"/>
  <c r="O206" i="38" s="1"/>
  <c r="P357" i="38"/>
  <c r="P206" i="38" s="1"/>
  <c r="Q357" i="38"/>
  <c r="Q206" i="38" s="1"/>
  <c r="R357" i="38"/>
  <c r="R206" i="38" s="1"/>
  <c r="S357" i="38"/>
  <c r="S206" i="38" s="1"/>
  <c r="T357" i="38"/>
  <c r="T206" i="38" s="1"/>
  <c r="H358" i="38"/>
  <c r="H207" i="38" s="1"/>
  <c r="I358" i="38"/>
  <c r="I207" i="38" s="1"/>
  <c r="J358" i="38"/>
  <c r="J207" i="38" s="1"/>
  <c r="K358" i="38"/>
  <c r="K207" i="38" s="1"/>
  <c r="L358" i="38"/>
  <c r="L207" i="38" s="1"/>
  <c r="M358" i="38"/>
  <c r="M207" i="38" s="1"/>
  <c r="N358" i="38"/>
  <c r="N207" i="38" s="1"/>
  <c r="O358" i="38"/>
  <c r="O207" i="38" s="1"/>
  <c r="P358" i="38"/>
  <c r="P207" i="38" s="1"/>
  <c r="Q358" i="38"/>
  <c r="Q207" i="38" s="1"/>
  <c r="R358" i="38"/>
  <c r="R207" i="38" s="1"/>
  <c r="S358" i="38"/>
  <c r="S207" i="38" s="1"/>
  <c r="T358" i="38"/>
  <c r="T207" i="38" s="1"/>
  <c r="H359" i="38"/>
  <c r="H208" i="38" s="1"/>
  <c r="I359" i="38"/>
  <c r="I208" i="38" s="1"/>
  <c r="J359" i="38"/>
  <c r="J208" i="38" s="1"/>
  <c r="K359" i="38"/>
  <c r="K208" i="38" s="1"/>
  <c r="L359" i="38"/>
  <c r="L208" i="38" s="1"/>
  <c r="M359" i="38"/>
  <c r="M208" i="38" s="1"/>
  <c r="N359" i="38"/>
  <c r="N208" i="38" s="1"/>
  <c r="O359" i="38"/>
  <c r="O208" i="38" s="1"/>
  <c r="P359" i="38"/>
  <c r="P208" i="38" s="1"/>
  <c r="Q359" i="38"/>
  <c r="Q208" i="38" s="1"/>
  <c r="R359" i="38"/>
  <c r="R208" i="38" s="1"/>
  <c r="S359" i="38"/>
  <c r="S208" i="38" s="1"/>
  <c r="T359" i="38"/>
  <c r="T208" i="38" s="1"/>
  <c r="H360" i="38"/>
  <c r="H209" i="38" s="1"/>
  <c r="I360" i="38"/>
  <c r="I209" i="38" s="1"/>
  <c r="J360" i="38"/>
  <c r="J209" i="38" s="1"/>
  <c r="K360" i="38"/>
  <c r="K209" i="38" s="1"/>
  <c r="L360" i="38"/>
  <c r="L209" i="38" s="1"/>
  <c r="M360" i="38"/>
  <c r="M209" i="38" s="1"/>
  <c r="N360" i="38"/>
  <c r="N209" i="38" s="1"/>
  <c r="O360" i="38"/>
  <c r="O209" i="38" s="1"/>
  <c r="P360" i="38"/>
  <c r="P209" i="38" s="1"/>
  <c r="Q360" i="38"/>
  <c r="Q209" i="38" s="1"/>
  <c r="R360" i="38"/>
  <c r="R209" i="38" s="1"/>
  <c r="S360" i="38"/>
  <c r="S209" i="38" s="1"/>
  <c r="T360" i="38"/>
  <c r="T209" i="38" s="1"/>
  <c r="H361" i="38"/>
  <c r="H210" i="38" s="1"/>
  <c r="I361" i="38"/>
  <c r="I210" i="38" s="1"/>
  <c r="J361" i="38"/>
  <c r="J210" i="38" s="1"/>
  <c r="K361" i="38"/>
  <c r="K210" i="38" s="1"/>
  <c r="L361" i="38"/>
  <c r="L210" i="38" s="1"/>
  <c r="M361" i="38"/>
  <c r="M210" i="38" s="1"/>
  <c r="N361" i="38"/>
  <c r="N210" i="38" s="1"/>
  <c r="O361" i="38"/>
  <c r="O210" i="38" s="1"/>
  <c r="P361" i="38"/>
  <c r="P210" i="38" s="1"/>
  <c r="Q361" i="38"/>
  <c r="Q210" i="38" s="1"/>
  <c r="R361" i="38"/>
  <c r="R210" i="38" s="1"/>
  <c r="S361" i="38"/>
  <c r="S210" i="38" s="1"/>
  <c r="T361" i="38"/>
  <c r="T210" i="38" s="1"/>
  <c r="H362" i="38"/>
  <c r="H211" i="38" s="1"/>
  <c r="I362" i="38"/>
  <c r="I211" i="38" s="1"/>
  <c r="J362" i="38"/>
  <c r="J211" i="38" s="1"/>
  <c r="K362" i="38"/>
  <c r="K211" i="38" s="1"/>
  <c r="L362" i="38"/>
  <c r="L211" i="38" s="1"/>
  <c r="M362" i="38"/>
  <c r="M211" i="38" s="1"/>
  <c r="N362" i="38"/>
  <c r="N211" i="38" s="1"/>
  <c r="O362" i="38"/>
  <c r="O211" i="38" s="1"/>
  <c r="P362" i="38"/>
  <c r="P211" i="38" s="1"/>
  <c r="Q362" i="38"/>
  <c r="Q211" i="38" s="1"/>
  <c r="R362" i="38"/>
  <c r="R211" i="38" s="1"/>
  <c r="S362" i="38"/>
  <c r="S211" i="38" s="1"/>
  <c r="T362" i="38"/>
  <c r="T211" i="38" s="1"/>
  <c r="H363" i="38"/>
  <c r="H212" i="38" s="1"/>
  <c r="I363" i="38"/>
  <c r="I212" i="38" s="1"/>
  <c r="J363" i="38"/>
  <c r="J212" i="38" s="1"/>
  <c r="K363" i="38"/>
  <c r="K212" i="38" s="1"/>
  <c r="L363" i="38"/>
  <c r="L212" i="38" s="1"/>
  <c r="M363" i="38"/>
  <c r="M212" i="38" s="1"/>
  <c r="N363" i="38"/>
  <c r="N212" i="38" s="1"/>
  <c r="O363" i="38"/>
  <c r="O212" i="38" s="1"/>
  <c r="P363" i="38"/>
  <c r="P212" i="38" s="1"/>
  <c r="Q363" i="38"/>
  <c r="Q212" i="38" s="1"/>
  <c r="R363" i="38"/>
  <c r="R212" i="38" s="1"/>
  <c r="S363" i="38"/>
  <c r="S212" i="38" s="1"/>
  <c r="T363" i="38"/>
  <c r="T212" i="38" s="1"/>
  <c r="H364" i="38"/>
  <c r="H213" i="38" s="1"/>
  <c r="I364" i="38"/>
  <c r="I213" i="38" s="1"/>
  <c r="J364" i="38"/>
  <c r="J213" i="38" s="1"/>
  <c r="K364" i="38"/>
  <c r="K213" i="38" s="1"/>
  <c r="L364" i="38"/>
  <c r="L213" i="38" s="1"/>
  <c r="M364" i="38"/>
  <c r="M213" i="38" s="1"/>
  <c r="N364" i="38"/>
  <c r="N213" i="38" s="1"/>
  <c r="O364" i="38"/>
  <c r="O213" i="38" s="1"/>
  <c r="P364" i="38"/>
  <c r="P213" i="38" s="1"/>
  <c r="Q364" i="38"/>
  <c r="Q213" i="38" s="1"/>
  <c r="R364" i="38"/>
  <c r="R213" i="38" s="1"/>
  <c r="S364" i="38"/>
  <c r="S213" i="38" s="1"/>
  <c r="T364" i="38"/>
  <c r="T213" i="38" s="1"/>
  <c r="H365" i="38"/>
  <c r="H214" i="38" s="1"/>
  <c r="I365" i="38"/>
  <c r="I214" i="38" s="1"/>
  <c r="J365" i="38"/>
  <c r="J214" i="38" s="1"/>
  <c r="K365" i="38"/>
  <c r="K214" i="38" s="1"/>
  <c r="L365" i="38"/>
  <c r="L214" i="38" s="1"/>
  <c r="M365" i="38"/>
  <c r="M214" i="38" s="1"/>
  <c r="N365" i="38"/>
  <c r="N214" i="38" s="1"/>
  <c r="O365" i="38"/>
  <c r="O214" i="38" s="1"/>
  <c r="P365" i="38"/>
  <c r="P214" i="38" s="1"/>
  <c r="Q365" i="38"/>
  <c r="Q214" i="38" s="1"/>
  <c r="R365" i="38"/>
  <c r="R214" i="38" s="1"/>
  <c r="S365" i="38"/>
  <c r="S214" i="38" s="1"/>
  <c r="T365" i="38"/>
  <c r="T214" i="38" s="1"/>
  <c r="H366" i="38"/>
  <c r="H215" i="38" s="1"/>
  <c r="I366" i="38"/>
  <c r="I215" i="38" s="1"/>
  <c r="J366" i="38"/>
  <c r="J215" i="38" s="1"/>
  <c r="K366" i="38"/>
  <c r="K215" i="38" s="1"/>
  <c r="L366" i="38"/>
  <c r="L215" i="38" s="1"/>
  <c r="M366" i="38"/>
  <c r="M215" i="38" s="1"/>
  <c r="N366" i="38"/>
  <c r="N215" i="38" s="1"/>
  <c r="O366" i="38"/>
  <c r="O215" i="38" s="1"/>
  <c r="P366" i="38"/>
  <c r="P215" i="38" s="1"/>
  <c r="Q366" i="38"/>
  <c r="Q215" i="38" s="1"/>
  <c r="R366" i="38"/>
  <c r="R215" i="38" s="1"/>
  <c r="S366" i="38"/>
  <c r="S215" i="38" s="1"/>
  <c r="T366" i="38"/>
  <c r="T215" i="38" s="1"/>
  <c r="H367" i="38"/>
  <c r="H216" i="38" s="1"/>
  <c r="I367" i="38"/>
  <c r="I216" i="38" s="1"/>
  <c r="J367" i="38"/>
  <c r="J216" i="38" s="1"/>
  <c r="K367" i="38"/>
  <c r="K216" i="38" s="1"/>
  <c r="L367" i="38"/>
  <c r="L216" i="38" s="1"/>
  <c r="M367" i="38"/>
  <c r="M216" i="38" s="1"/>
  <c r="N367" i="38"/>
  <c r="N216" i="38" s="1"/>
  <c r="O367" i="38"/>
  <c r="O216" i="38" s="1"/>
  <c r="P367" i="38"/>
  <c r="P216" i="38" s="1"/>
  <c r="Q367" i="38"/>
  <c r="Q216" i="38" s="1"/>
  <c r="R367" i="38"/>
  <c r="R216" i="38" s="1"/>
  <c r="S367" i="38"/>
  <c r="S216" i="38" s="1"/>
  <c r="T367" i="38"/>
  <c r="T216" i="38" s="1"/>
  <c r="H126" i="56"/>
  <c r="H462" i="38"/>
  <c r="I126" i="56"/>
  <c r="I462" i="38"/>
  <c r="J126" i="56"/>
  <c r="J462" i="38"/>
  <c r="K126" i="56"/>
  <c r="K462" i="38"/>
  <c r="L126" i="56"/>
  <c r="L462" i="38"/>
  <c r="M126" i="56"/>
  <c r="M462" i="38"/>
  <c r="N126" i="56"/>
  <c r="N462" i="38"/>
  <c r="O126" i="56"/>
  <c r="O462" i="38"/>
  <c r="P126" i="56"/>
  <c r="P462" i="38"/>
  <c r="Q126" i="56"/>
  <c r="Q462" i="38"/>
  <c r="R126" i="56"/>
  <c r="R462" i="38"/>
  <c r="S126" i="56"/>
  <c r="S462" i="38"/>
  <c r="T126" i="56"/>
  <c r="T462" i="38"/>
  <c r="C476" i="38"/>
  <c r="D103" i="38"/>
  <c r="D407" i="38"/>
  <c r="D408" i="38"/>
  <c r="D409" i="38"/>
  <c r="D410" i="38"/>
  <c r="D411" i="38"/>
  <c r="D110" i="38"/>
  <c r="D111" i="38"/>
  <c r="D112" i="38"/>
  <c r="D113" i="38"/>
  <c r="D421" i="38"/>
  <c r="D422" i="38"/>
  <c r="D423" i="38"/>
  <c r="D424" i="38"/>
  <c r="D425" i="38"/>
  <c r="D124" i="38"/>
  <c r="D125" i="38"/>
  <c r="D435" i="38"/>
  <c r="D436" i="38"/>
  <c r="D437" i="38"/>
  <c r="D438" i="38"/>
  <c r="D439" i="38"/>
  <c r="D440" i="38"/>
  <c r="D139" i="38"/>
  <c r="D144" i="38"/>
  <c r="D449" i="38"/>
  <c r="D450" i="38"/>
  <c r="D451" i="38"/>
  <c r="D452" i="38"/>
  <c r="D453" i="38"/>
  <c r="D454" i="38"/>
  <c r="D153" i="38"/>
  <c r="D157" i="38"/>
  <c r="D158" i="38"/>
  <c r="D463" i="38"/>
  <c r="D464" i="38"/>
  <c r="D465" i="38"/>
  <c r="D466" i="38"/>
  <c r="D467" i="38"/>
  <c r="D468" i="38"/>
  <c r="D469" i="38"/>
  <c r="D168" i="38"/>
  <c r="D169" i="38"/>
  <c r="D172" i="38"/>
  <c r="D477" i="38"/>
  <c r="D478" i="38"/>
  <c r="D479" i="38"/>
  <c r="D480" i="38"/>
  <c r="D481" i="38"/>
  <c r="D482" i="38"/>
  <c r="D483" i="38"/>
  <c r="D182" i="38"/>
  <c r="D183" i="38"/>
  <c r="D186" i="38"/>
  <c r="D380" i="38"/>
  <c r="D381" i="38"/>
  <c r="D80" i="38"/>
  <c r="D81" i="38"/>
  <c r="D82" i="38"/>
  <c r="D83" i="38"/>
  <c r="D84" i="38"/>
  <c r="D85" i="38"/>
  <c r="D88" i="38"/>
  <c r="D89" i="38"/>
  <c r="D393" i="38"/>
  <c r="D394" i="38"/>
  <c r="D395" i="38"/>
  <c r="D396" i="38"/>
  <c r="D397" i="38"/>
  <c r="D398" i="38"/>
  <c r="D97" i="38"/>
  <c r="D98" i="38"/>
  <c r="D102" i="38"/>
  <c r="D379" i="38"/>
  <c r="C379" i="38"/>
  <c r="C380" i="38"/>
  <c r="C381" i="38"/>
  <c r="C382" i="38"/>
  <c r="C383" i="38"/>
  <c r="C384" i="38"/>
  <c r="C385" i="38"/>
  <c r="C386" i="38"/>
  <c r="C85" i="38"/>
  <c r="C88" i="38"/>
  <c r="C89" i="38"/>
  <c r="C392" i="38"/>
  <c r="C393" i="38"/>
  <c r="C394" i="38"/>
  <c r="C395" i="38"/>
  <c r="C396" i="38"/>
  <c r="C397" i="38"/>
  <c r="C398" i="38"/>
  <c r="C399" i="38"/>
  <c r="C400" i="38"/>
  <c r="C102" i="38"/>
  <c r="C406" i="38"/>
  <c r="C407" i="38"/>
  <c r="C408" i="38"/>
  <c r="C409" i="38"/>
  <c r="C410" i="38"/>
  <c r="C411" i="38"/>
  <c r="C412" i="38"/>
  <c r="C111" i="38"/>
  <c r="C112" i="38"/>
  <c r="C113" i="38"/>
  <c r="C420" i="38"/>
  <c r="C421" i="38"/>
  <c r="C422" i="38"/>
  <c r="C423" i="38"/>
  <c r="C424" i="38"/>
  <c r="C123" i="38"/>
  <c r="C124" i="38"/>
  <c r="C125" i="38"/>
  <c r="C131" i="38"/>
  <c r="C434" i="38"/>
  <c r="C435" i="38"/>
  <c r="C436" i="38"/>
  <c r="C437" i="38"/>
  <c r="C438" i="38"/>
  <c r="C439" i="38"/>
  <c r="C440" i="38"/>
  <c r="C139" i="38"/>
  <c r="C144" i="38"/>
  <c r="C448" i="38"/>
  <c r="C449" i="38"/>
  <c r="C450" i="38"/>
  <c r="C451" i="38"/>
  <c r="C452" i="38"/>
  <c r="C453" i="38"/>
  <c r="C454" i="38"/>
  <c r="C153" i="38"/>
  <c r="C157" i="38"/>
  <c r="C158" i="38"/>
  <c r="C462" i="38"/>
  <c r="C463" i="38"/>
  <c r="C464" i="38"/>
  <c r="C465" i="38"/>
  <c r="C466" i="38"/>
  <c r="C467" i="38"/>
  <c r="C468" i="38"/>
  <c r="C469" i="38"/>
  <c r="C168" i="38"/>
  <c r="C169" i="38"/>
  <c r="C172" i="38"/>
  <c r="C477" i="38"/>
  <c r="C478" i="38"/>
  <c r="C479" i="38"/>
  <c r="C480" i="38"/>
  <c r="C481" i="38"/>
  <c r="C482" i="38"/>
  <c r="C483" i="38"/>
  <c r="C182" i="38"/>
  <c r="C183" i="38"/>
  <c r="C186" i="38"/>
  <c r="E227" i="38"/>
  <c r="I11" i="7"/>
  <c r="I12" i="18" s="1"/>
  <c r="I10" i="7"/>
  <c r="H351" i="38"/>
  <c r="H200" i="38" s="1"/>
  <c r="I351" i="38"/>
  <c r="I200" i="38" s="1"/>
  <c r="H352" i="38"/>
  <c r="I352" i="38"/>
  <c r="I201" i="38" s="1"/>
  <c r="H353" i="38"/>
  <c r="H202" i="38" s="1"/>
  <c r="I353" i="38"/>
  <c r="I202" i="38" s="1"/>
  <c r="C350" i="38"/>
  <c r="C199" i="38" s="1"/>
  <c r="C351" i="38"/>
  <c r="C200" i="38" s="1"/>
  <c r="C352" i="38"/>
  <c r="C201" i="38" s="1"/>
  <c r="C353" i="38"/>
  <c r="C202" i="38" s="1"/>
  <c r="C354" i="38"/>
  <c r="C203" i="38" s="1"/>
  <c r="C355" i="38"/>
  <c r="C204" i="38" s="1"/>
  <c r="C356" i="38"/>
  <c r="C205" i="38" s="1"/>
  <c r="C357" i="38"/>
  <c r="C206" i="38" s="1"/>
  <c r="C358" i="38"/>
  <c r="C207" i="38" s="1"/>
  <c r="C359" i="38"/>
  <c r="C208" i="38" s="1"/>
  <c r="C360" i="38"/>
  <c r="C209" i="38" s="1"/>
  <c r="C361" i="38"/>
  <c r="C210" i="38" s="1"/>
  <c r="C362" i="38"/>
  <c r="C211" i="38" s="1"/>
  <c r="C363" i="38"/>
  <c r="C212" i="38" s="1"/>
  <c r="C364" i="38"/>
  <c r="C213" i="38" s="1"/>
  <c r="C365" i="38"/>
  <c r="C214" i="38" s="1"/>
  <c r="C366" i="38"/>
  <c r="C215" i="38" s="1"/>
  <c r="C367" i="38"/>
  <c r="C216" i="38" s="1"/>
  <c r="C349" i="38"/>
  <c r="C198" i="38" s="1"/>
  <c r="D501" i="38"/>
  <c r="D502" i="38"/>
  <c r="D503" i="38"/>
  <c r="D504" i="38"/>
  <c r="D505" i="38"/>
  <c r="D506" i="38"/>
  <c r="D507" i="38"/>
  <c r="D508" i="38"/>
  <c r="D509" i="38"/>
  <c r="D510" i="38"/>
  <c r="D511" i="38"/>
  <c r="D512" i="38"/>
  <c r="D513" i="38"/>
  <c r="D514" i="38"/>
  <c r="D213" i="38"/>
  <c r="D214" i="38"/>
  <c r="D215" i="38"/>
  <c r="D216" i="38"/>
  <c r="D500" i="38"/>
  <c r="C378" i="38"/>
  <c r="T217" i="56"/>
  <c r="S217" i="56"/>
  <c r="R217" i="56"/>
  <c r="Q217" i="56"/>
  <c r="P217" i="56"/>
  <c r="O217" i="56"/>
  <c r="N217" i="56"/>
  <c r="M217" i="56"/>
  <c r="L217" i="56"/>
  <c r="K217" i="56"/>
  <c r="J217" i="56"/>
  <c r="I217" i="56"/>
  <c r="H217" i="56"/>
  <c r="T216" i="56"/>
  <c r="S216" i="56"/>
  <c r="R216" i="56"/>
  <c r="Q216" i="56"/>
  <c r="P216" i="56"/>
  <c r="O216" i="56"/>
  <c r="N216" i="56"/>
  <c r="M216" i="56"/>
  <c r="L216" i="56"/>
  <c r="K216" i="56"/>
  <c r="J216" i="56"/>
  <c r="I216" i="56"/>
  <c r="H216" i="56"/>
  <c r="T215" i="56"/>
  <c r="S215" i="56"/>
  <c r="R215" i="56"/>
  <c r="Q215" i="56"/>
  <c r="P215" i="56"/>
  <c r="O215" i="56"/>
  <c r="N215" i="56"/>
  <c r="M215" i="56"/>
  <c r="L215" i="56"/>
  <c r="K215" i="56"/>
  <c r="J215" i="56"/>
  <c r="I215" i="56"/>
  <c r="H209" i="56"/>
  <c r="T208" i="56"/>
  <c r="S208" i="56"/>
  <c r="R208" i="56"/>
  <c r="Q208" i="56"/>
  <c r="P208" i="56"/>
  <c r="O208" i="56"/>
  <c r="N208" i="56"/>
  <c r="M208" i="56"/>
  <c r="L208" i="56"/>
  <c r="K208" i="56"/>
  <c r="J208" i="56"/>
  <c r="I208" i="56"/>
  <c r="H208" i="56"/>
  <c r="T207" i="56"/>
  <c r="S207" i="56"/>
  <c r="R207" i="56"/>
  <c r="Q207" i="56"/>
  <c r="P207" i="56"/>
  <c r="O207" i="56"/>
  <c r="N207" i="56"/>
  <c r="M207" i="56"/>
  <c r="L207" i="56"/>
  <c r="K207" i="56"/>
  <c r="J207" i="56"/>
  <c r="I207" i="56"/>
  <c r="H207" i="56"/>
  <c r="T206" i="56"/>
  <c r="S206" i="56"/>
  <c r="R206" i="56"/>
  <c r="Q206" i="56"/>
  <c r="P206" i="56"/>
  <c r="O206" i="56"/>
  <c r="N206" i="56"/>
  <c r="M206" i="56"/>
  <c r="L206" i="56"/>
  <c r="K206" i="56"/>
  <c r="J206" i="56"/>
  <c r="I206" i="56"/>
  <c r="H206" i="56"/>
  <c r="T205" i="56"/>
  <c r="S205" i="56"/>
  <c r="R205" i="56"/>
  <c r="Q205" i="56"/>
  <c r="P205" i="56"/>
  <c r="O205" i="56"/>
  <c r="N205" i="56"/>
  <c r="M205" i="56"/>
  <c r="L205" i="56"/>
  <c r="K205" i="56"/>
  <c r="J205" i="56"/>
  <c r="I205" i="56"/>
  <c r="T202" i="56"/>
  <c r="S202" i="56"/>
  <c r="R202" i="56"/>
  <c r="Q202" i="56"/>
  <c r="P202" i="56"/>
  <c r="O202" i="56"/>
  <c r="N202" i="56"/>
  <c r="M202" i="56"/>
  <c r="L202" i="56"/>
  <c r="K202" i="56"/>
  <c r="J202" i="56"/>
  <c r="I202" i="56"/>
  <c r="H202" i="56"/>
  <c r="T201" i="56"/>
  <c r="S201" i="56"/>
  <c r="R201" i="56"/>
  <c r="Q201" i="56"/>
  <c r="P201" i="56"/>
  <c r="O201" i="56"/>
  <c r="N201" i="56"/>
  <c r="M201" i="56"/>
  <c r="L201" i="56"/>
  <c r="K201" i="56"/>
  <c r="J201" i="56"/>
  <c r="I201" i="56"/>
  <c r="H201" i="56"/>
  <c r="T200" i="56"/>
  <c r="S200" i="56"/>
  <c r="R200" i="56"/>
  <c r="Q200" i="56"/>
  <c r="P200" i="56"/>
  <c r="O200" i="56"/>
  <c r="N200" i="56"/>
  <c r="M200" i="56"/>
  <c r="L200" i="56"/>
  <c r="K200" i="56"/>
  <c r="J200" i="56"/>
  <c r="I200" i="56"/>
  <c r="H200" i="56"/>
  <c r="I195" i="56"/>
  <c r="H195" i="56"/>
  <c r="T194" i="56"/>
  <c r="S194" i="56"/>
  <c r="R194" i="56"/>
  <c r="Q194" i="56"/>
  <c r="P194" i="56"/>
  <c r="O194" i="56"/>
  <c r="N194" i="56"/>
  <c r="M194" i="56"/>
  <c r="L194" i="56"/>
  <c r="K194" i="56"/>
  <c r="J194" i="56"/>
  <c r="I194" i="56"/>
  <c r="H194" i="56"/>
  <c r="T193" i="56"/>
  <c r="S193" i="56"/>
  <c r="R193" i="56"/>
  <c r="Q193" i="56"/>
  <c r="P193" i="56"/>
  <c r="O193" i="56"/>
  <c r="N193" i="56"/>
  <c r="M193" i="56"/>
  <c r="L193" i="56"/>
  <c r="K193" i="56"/>
  <c r="J193" i="56"/>
  <c r="I193" i="56"/>
  <c r="H193" i="56"/>
  <c r="T192" i="56"/>
  <c r="S192" i="56"/>
  <c r="R192" i="56"/>
  <c r="Q192" i="56"/>
  <c r="P192" i="56"/>
  <c r="O192" i="56"/>
  <c r="N192" i="56"/>
  <c r="M192" i="56"/>
  <c r="L192" i="56"/>
  <c r="K192" i="56"/>
  <c r="J192" i="56"/>
  <c r="I192" i="56"/>
  <c r="H192" i="56"/>
  <c r="T191" i="56"/>
  <c r="S191" i="56"/>
  <c r="R191" i="56"/>
  <c r="Q191" i="56"/>
  <c r="P191" i="56"/>
  <c r="O191" i="56"/>
  <c r="N191" i="56"/>
  <c r="M191" i="56"/>
  <c r="L191" i="56"/>
  <c r="K191" i="56"/>
  <c r="J191" i="56"/>
  <c r="I191" i="56"/>
  <c r="H191" i="56"/>
  <c r="T190" i="56"/>
  <c r="S190" i="56"/>
  <c r="R190" i="56"/>
  <c r="Q190" i="56"/>
  <c r="P190" i="56"/>
  <c r="O190" i="56"/>
  <c r="N190" i="56"/>
  <c r="M190" i="56"/>
  <c r="L190" i="56"/>
  <c r="K190" i="56"/>
  <c r="J190" i="56"/>
  <c r="I190" i="56"/>
  <c r="T187" i="56"/>
  <c r="S187" i="56"/>
  <c r="R187" i="56"/>
  <c r="Q187" i="56"/>
  <c r="P187" i="56"/>
  <c r="O187" i="56"/>
  <c r="N187" i="56"/>
  <c r="M187" i="56"/>
  <c r="L187" i="56"/>
  <c r="K187" i="56"/>
  <c r="J187" i="56"/>
  <c r="I187" i="56"/>
  <c r="H187" i="56"/>
  <c r="T186" i="56"/>
  <c r="S186" i="56"/>
  <c r="R186" i="56"/>
  <c r="Q186" i="56"/>
  <c r="P186" i="56"/>
  <c r="O186" i="56"/>
  <c r="N186" i="56"/>
  <c r="M186" i="56"/>
  <c r="L186" i="56"/>
  <c r="K186" i="56"/>
  <c r="J186" i="56"/>
  <c r="I186" i="56"/>
  <c r="H186" i="56"/>
  <c r="H180" i="56"/>
  <c r="T179" i="56"/>
  <c r="S179" i="56"/>
  <c r="R179" i="56"/>
  <c r="Q179" i="56"/>
  <c r="P179" i="56"/>
  <c r="O179" i="56"/>
  <c r="N179" i="56"/>
  <c r="M179" i="56"/>
  <c r="L179" i="56"/>
  <c r="K179" i="56"/>
  <c r="J179" i="56"/>
  <c r="I179" i="56"/>
  <c r="H179" i="56"/>
  <c r="T178" i="56"/>
  <c r="S178" i="56"/>
  <c r="R178" i="56"/>
  <c r="Q178" i="56"/>
  <c r="P178" i="56"/>
  <c r="O178" i="56"/>
  <c r="N178" i="56"/>
  <c r="M178" i="56"/>
  <c r="L178" i="56"/>
  <c r="K178" i="56"/>
  <c r="J178" i="56"/>
  <c r="I178" i="56"/>
  <c r="H178" i="56"/>
  <c r="T177" i="56"/>
  <c r="S177" i="56"/>
  <c r="R177" i="56"/>
  <c r="Q177" i="56"/>
  <c r="P177" i="56"/>
  <c r="O177" i="56"/>
  <c r="N177" i="56"/>
  <c r="M177" i="56"/>
  <c r="L177" i="56"/>
  <c r="K177" i="56"/>
  <c r="J177" i="56"/>
  <c r="I177" i="56"/>
  <c r="H177" i="56"/>
  <c r="T176" i="56"/>
  <c r="S176" i="56"/>
  <c r="R176" i="56"/>
  <c r="Q176" i="56"/>
  <c r="P176" i="56"/>
  <c r="O176" i="56"/>
  <c r="N176" i="56"/>
  <c r="M176" i="56"/>
  <c r="L176" i="56"/>
  <c r="K176" i="56"/>
  <c r="J176" i="56"/>
  <c r="I176" i="56"/>
  <c r="H176" i="56"/>
  <c r="T175" i="56"/>
  <c r="S175" i="56"/>
  <c r="R175" i="56"/>
  <c r="Q175" i="56"/>
  <c r="P175" i="56"/>
  <c r="O175" i="56"/>
  <c r="N175" i="56"/>
  <c r="M175" i="56"/>
  <c r="L175" i="56"/>
  <c r="K175" i="56"/>
  <c r="J175" i="56"/>
  <c r="I175" i="56"/>
  <c r="T148" i="56"/>
  <c r="T266" i="76" s="1"/>
  <c r="T137" i="76" s="1"/>
  <c r="S148" i="56"/>
  <c r="S266" i="76" s="1"/>
  <c r="S137" i="76" s="1"/>
  <c r="R148" i="56"/>
  <c r="R266" i="76" s="1"/>
  <c r="R137" i="76" s="1"/>
  <c r="Q148" i="56"/>
  <c r="P148" i="56"/>
  <c r="O148" i="56"/>
  <c r="N148" i="56"/>
  <c r="N266" i="76" s="1"/>
  <c r="N137" i="76" s="1"/>
  <c r="M148" i="56"/>
  <c r="L148" i="56"/>
  <c r="L266" i="76" s="1"/>
  <c r="L137" i="76" s="1"/>
  <c r="K148" i="56"/>
  <c r="K266" i="76" s="1"/>
  <c r="K137" i="76" s="1"/>
  <c r="J148" i="56"/>
  <c r="I148" i="56"/>
  <c r="H149" i="49"/>
  <c r="H47" i="8"/>
  <c r="K47" i="8"/>
  <c r="I47" i="8"/>
  <c r="J47" i="8"/>
  <c r="L47" i="8"/>
  <c r="M47" i="8"/>
  <c r="N47" i="8"/>
  <c r="O47" i="8"/>
  <c r="P47" i="8"/>
  <c r="Q47" i="8"/>
  <c r="R47" i="8"/>
  <c r="S47" i="8"/>
  <c r="T47" i="8"/>
  <c r="P153" i="21"/>
  <c r="P24" i="21" s="1"/>
  <c r="J154" i="21"/>
  <c r="K154" i="21"/>
  <c r="O154" i="21"/>
  <c r="Q154" i="21"/>
  <c r="R154" i="21"/>
  <c r="S154" i="21"/>
  <c r="H270" i="21"/>
  <c r="H141" i="21" s="1"/>
  <c r="J49" i="8"/>
  <c r="L49" i="8"/>
  <c r="N270" i="21"/>
  <c r="N141" i="21" s="1"/>
  <c r="O270" i="21"/>
  <c r="O141" i="21" s="1"/>
  <c r="P49" i="8"/>
  <c r="T270" i="21"/>
  <c r="T141" i="21" s="1"/>
  <c r="H75" i="34"/>
  <c r="H69" i="34"/>
  <c r="R75" i="34"/>
  <c r="P75" i="34"/>
  <c r="N75" i="34"/>
  <c r="L75" i="34"/>
  <c r="J75" i="34"/>
  <c r="P113" i="34"/>
  <c r="N113" i="34"/>
  <c r="L113" i="34"/>
  <c r="P108" i="34"/>
  <c r="N108" i="34"/>
  <c r="L108" i="34"/>
  <c r="P103" i="34"/>
  <c r="N103" i="34"/>
  <c r="L103" i="34"/>
  <c r="P98" i="34"/>
  <c r="N98" i="34"/>
  <c r="L98" i="34"/>
  <c r="P93" i="34"/>
  <c r="N93" i="34"/>
  <c r="L93" i="34"/>
  <c r="P88" i="34"/>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M25" i="54"/>
  <c r="L25" i="54"/>
  <c r="K25" i="54"/>
  <c r="J25" i="54"/>
  <c r="I25" i="54"/>
  <c r="H25" i="54"/>
  <c r="G25" i="54"/>
  <c r="F25" i="54"/>
  <c r="E25" i="54"/>
  <c r="D25" i="54"/>
  <c r="C25" i="54"/>
  <c r="H88" i="34"/>
  <c r="C72" i="38"/>
  <c r="C369" i="38"/>
  <c r="C218" i="38" s="1"/>
  <c r="T498" i="38"/>
  <c r="T392" i="21" s="1"/>
  <c r="S498" i="38"/>
  <c r="S392" i="21" s="1"/>
  <c r="R498" i="38"/>
  <c r="R392" i="21" s="1"/>
  <c r="Q498" i="38"/>
  <c r="Q392" i="21" s="1"/>
  <c r="P498" i="38"/>
  <c r="P392" i="21" s="1"/>
  <c r="O498" i="38"/>
  <c r="O392" i="21" s="1"/>
  <c r="N498" i="38"/>
  <c r="N392" i="21" s="1"/>
  <c r="M498" i="38"/>
  <c r="M392" i="21" s="1"/>
  <c r="L498" i="38"/>
  <c r="L392" i="21" s="1"/>
  <c r="K498" i="38"/>
  <c r="K392" i="21" s="1"/>
  <c r="J498" i="38"/>
  <c r="J392" i="21" s="1"/>
  <c r="I498" i="38"/>
  <c r="I392" i="21" s="1"/>
  <c r="H392" i="21"/>
  <c r="H12" i="38"/>
  <c r="H10" i="38"/>
  <c r="T373" i="49"/>
  <c r="S373" i="49"/>
  <c r="R373" i="49"/>
  <c r="Q373" i="49"/>
  <c r="Q329" i="76" s="1"/>
  <c r="P373" i="49"/>
  <c r="O373" i="49"/>
  <c r="O329" i="76" s="1"/>
  <c r="N373" i="49"/>
  <c r="N329" i="76" s="1"/>
  <c r="M373" i="49"/>
  <c r="M329" i="76" s="1"/>
  <c r="L373" i="49"/>
  <c r="K373" i="49"/>
  <c r="J373" i="49"/>
  <c r="I373" i="49"/>
  <c r="H373" i="49"/>
  <c r="T359" i="49"/>
  <c r="S359" i="49"/>
  <c r="R359" i="49"/>
  <c r="R330" i="76" s="1"/>
  <c r="Q359" i="49"/>
  <c r="Q330" i="76" s="1"/>
  <c r="P359" i="49"/>
  <c r="O359" i="49"/>
  <c r="N359" i="49"/>
  <c r="M359" i="49"/>
  <c r="L359" i="49"/>
  <c r="K359" i="49"/>
  <c r="J359" i="49"/>
  <c r="J330" i="76" s="1"/>
  <c r="I359" i="49"/>
  <c r="I330" i="76" s="1"/>
  <c r="H359" i="49"/>
  <c r="H330" i="76" s="1"/>
  <c r="T345" i="49"/>
  <c r="S345" i="49"/>
  <c r="R345" i="49"/>
  <c r="R328" i="76" s="1"/>
  <c r="Q345" i="49"/>
  <c r="Q328" i="76" s="1"/>
  <c r="P345" i="49"/>
  <c r="P328" i="76" s="1"/>
  <c r="O345" i="49"/>
  <c r="N345" i="49"/>
  <c r="M345" i="49"/>
  <c r="L345" i="49"/>
  <c r="K345" i="49"/>
  <c r="J345" i="49"/>
  <c r="I345" i="49"/>
  <c r="I328" i="76" s="1"/>
  <c r="H345" i="49"/>
  <c r="H328" i="76" s="1"/>
  <c r="T331" i="49"/>
  <c r="S331" i="49"/>
  <c r="R331" i="49"/>
  <c r="Q331" i="49"/>
  <c r="P331" i="49"/>
  <c r="O331" i="49"/>
  <c r="N331" i="49"/>
  <c r="N324" i="76" s="1"/>
  <c r="M331" i="49"/>
  <c r="M324" i="76" s="1"/>
  <c r="L331" i="49"/>
  <c r="K331" i="49"/>
  <c r="J331" i="49"/>
  <c r="I331" i="49"/>
  <c r="H331" i="49"/>
  <c r="H324" i="76" s="1"/>
  <c r="T317" i="49"/>
  <c r="T325" i="76" s="1"/>
  <c r="S317" i="49"/>
  <c r="S325" i="76" s="1"/>
  <c r="R317" i="49"/>
  <c r="R325" i="76" s="1"/>
  <c r="Q317" i="49"/>
  <c r="P317" i="49"/>
  <c r="O317" i="49"/>
  <c r="N317" i="49"/>
  <c r="M317" i="49"/>
  <c r="M325" i="76" s="1"/>
  <c r="L317" i="49"/>
  <c r="K317" i="49"/>
  <c r="K325" i="76" s="1"/>
  <c r="J317" i="49"/>
  <c r="I317" i="49"/>
  <c r="I325" i="76" s="1"/>
  <c r="T303" i="49"/>
  <c r="S303" i="49"/>
  <c r="S327" i="76" s="1"/>
  <c r="R303" i="49"/>
  <c r="R327" i="76" s="1"/>
  <c r="Q303" i="49"/>
  <c r="P303" i="49"/>
  <c r="O303" i="49"/>
  <c r="O327" i="76" s="1"/>
  <c r="N303" i="49"/>
  <c r="M303" i="49"/>
  <c r="M327" i="76" s="1"/>
  <c r="L303" i="49"/>
  <c r="L327" i="76" s="1"/>
  <c r="K303" i="49"/>
  <c r="J303" i="49"/>
  <c r="I303" i="49"/>
  <c r="I327" i="76" s="1"/>
  <c r="H303" i="49"/>
  <c r="H327" i="76" s="1"/>
  <c r="T289" i="49"/>
  <c r="S289" i="49"/>
  <c r="S326" i="76" s="1"/>
  <c r="R289" i="49"/>
  <c r="R326" i="76" s="1"/>
  <c r="Q289" i="49"/>
  <c r="Q326" i="76" s="1"/>
  <c r="P289" i="49"/>
  <c r="O289" i="49"/>
  <c r="N289" i="49"/>
  <c r="M289" i="49"/>
  <c r="M326" i="76" s="1"/>
  <c r="L289" i="49"/>
  <c r="K289" i="49"/>
  <c r="J289" i="49"/>
  <c r="J326" i="76" s="1"/>
  <c r="I289" i="49"/>
  <c r="I326" i="76" s="1"/>
  <c r="T275" i="49"/>
  <c r="S275" i="49"/>
  <c r="R275" i="49"/>
  <c r="R323" i="76" s="1"/>
  <c r="Q275" i="49"/>
  <c r="P275" i="49"/>
  <c r="O275" i="49"/>
  <c r="O323" i="76" s="1"/>
  <c r="N275" i="49"/>
  <c r="N323" i="76" s="1"/>
  <c r="M275" i="49"/>
  <c r="M323" i="76" s="1"/>
  <c r="L275" i="49"/>
  <c r="L323" i="76" s="1"/>
  <c r="K275" i="49"/>
  <c r="J275" i="49"/>
  <c r="J323" i="76" s="1"/>
  <c r="I275" i="49"/>
  <c r="I323" i="76" s="1"/>
  <c r="H97" i="18"/>
  <c r="H103" i="18" s="1"/>
  <c r="H111" i="18" s="1"/>
  <c r="H113" i="34"/>
  <c r="R126" i="34"/>
  <c r="P126" i="34"/>
  <c r="N126" i="34"/>
  <c r="L126" i="34"/>
  <c r="J126" i="34"/>
  <c r="H126" i="34"/>
  <c r="D124" i="34"/>
  <c r="R198" i="34"/>
  <c r="P198" i="34"/>
  <c r="N198" i="34"/>
  <c r="L198" i="34"/>
  <c r="J198" i="34"/>
  <c r="H198" i="34"/>
  <c r="R87" i="34"/>
  <c r="P87" i="34"/>
  <c r="N87" i="34"/>
  <c r="L87" i="34"/>
  <c r="J87" i="34"/>
  <c r="H87" i="34"/>
  <c r="R14" i="34"/>
  <c r="P14" i="34"/>
  <c r="N14" i="34"/>
  <c r="L14" i="34"/>
  <c r="J14" i="34"/>
  <c r="H14" i="34"/>
  <c r="R113" i="34"/>
  <c r="R108" i="34"/>
  <c r="R103" i="34"/>
  <c r="R98" i="34"/>
  <c r="R93" i="34"/>
  <c r="R88" i="34"/>
  <c r="R69" i="34"/>
  <c r="R57" i="34"/>
  <c r="R51" i="34"/>
  <c r="R45" i="34"/>
  <c r="R39" i="34"/>
  <c r="R33" i="34"/>
  <c r="R27" i="34"/>
  <c r="R21" i="34"/>
  <c r="R15" i="34"/>
  <c r="J69" i="34"/>
  <c r="D36" i="23"/>
  <c r="D196" i="34"/>
  <c r="D85" i="34"/>
  <c r="D12" i="34"/>
  <c r="D16" i="23"/>
  <c r="E16" i="23" s="1"/>
  <c r="E38" i="23"/>
  <c r="E18" i="23"/>
  <c r="H15" i="34"/>
  <c r="J15" i="34"/>
  <c r="H21" i="34"/>
  <c r="J21" i="34"/>
  <c r="H27" i="34"/>
  <c r="J27" i="34"/>
  <c r="H33" i="34"/>
  <c r="J33" i="34"/>
  <c r="H39" i="34"/>
  <c r="J39" i="34"/>
  <c r="H45" i="34"/>
  <c r="J45" i="34"/>
  <c r="H51" i="34"/>
  <c r="J51" i="34"/>
  <c r="H57" i="34"/>
  <c r="J57" i="34"/>
  <c r="B20" i="2"/>
  <c r="H12" i="49"/>
  <c r="H10" i="49"/>
  <c r="I376" i="21"/>
  <c r="J376" i="21"/>
  <c r="K376" i="21"/>
  <c r="L376" i="21"/>
  <c r="M376" i="21"/>
  <c r="N376" i="21"/>
  <c r="O376" i="21"/>
  <c r="P376" i="21"/>
  <c r="Q376" i="21"/>
  <c r="R376" i="21"/>
  <c r="S376" i="21"/>
  <c r="T376" i="21"/>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I25" i="23"/>
  <c r="I28" i="23" s="1"/>
  <c r="H10" i="18"/>
  <c r="H12" i="18"/>
  <c r="I19" i="18"/>
  <c r="J19" i="18"/>
  <c r="K19" i="18"/>
  <c r="L19" i="18"/>
  <c r="M19" i="18"/>
  <c r="N19" i="18"/>
  <c r="O19" i="18"/>
  <c r="P19" i="18"/>
  <c r="P32" i="18"/>
  <c r="P26" i="18"/>
  <c r="Q19" i="18"/>
  <c r="R19" i="18"/>
  <c r="S19" i="18"/>
  <c r="T19" i="18"/>
  <c r="I26" i="18"/>
  <c r="I32" i="18"/>
  <c r="J26" i="18"/>
  <c r="K26" i="18"/>
  <c r="K32" i="18"/>
  <c r="L26" i="18"/>
  <c r="M26" i="18"/>
  <c r="M39" i="18" s="1"/>
  <c r="N26" i="18"/>
  <c r="O26" i="18"/>
  <c r="Q26" i="18"/>
  <c r="R26" i="18"/>
  <c r="S26" i="18"/>
  <c r="T26" i="18"/>
  <c r="H32" i="18"/>
  <c r="J32" i="18"/>
  <c r="J39" i="18" s="1"/>
  <c r="L32" i="18"/>
  <c r="L39" i="18" s="1"/>
  <c r="M32" i="18"/>
  <c r="N32" i="18"/>
  <c r="O32" i="18"/>
  <c r="Q32" i="18"/>
  <c r="Q39" i="18"/>
  <c r="R32" i="18"/>
  <c r="R39" i="18" s="1"/>
  <c r="S32" i="18"/>
  <c r="T32" i="18"/>
  <c r="I47" i="18"/>
  <c r="J47" i="18"/>
  <c r="K47" i="18"/>
  <c r="L47" i="18"/>
  <c r="M47" i="18"/>
  <c r="N47" i="18"/>
  <c r="N80" i="18" s="1"/>
  <c r="N88" i="18" s="1"/>
  <c r="O47" i="18"/>
  <c r="P47" i="18"/>
  <c r="P80" i="18" s="1"/>
  <c r="P88" i="18" s="1"/>
  <c r="Q47" i="18"/>
  <c r="R47" i="18"/>
  <c r="S47" i="18"/>
  <c r="T47" i="18"/>
  <c r="H53" i="18"/>
  <c r="I53" i="18"/>
  <c r="I80" i="18" s="1"/>
  <c r="J53" i="18"/>
  <c r="K53" i="18"/>
  <c r="L53" i="18"/>
  <c r="M53" i="18"/>
  <c r="N53" i="18"/>
  <c r="O53" i="18"/>
  <c r="P53" i="18"/>
  <c r="Q53" i="18"/>
  <c r="Q80" i="18" s="1"/>
  <c r="Q88" i="18" s="1"/>
  <c r="R53" i="18"/>
  <c r="S53" i="18"/>
  <c r="T53" i="18"/>
  <c r="H62" i="18"/>
  <c r="I62" i="18"/>
  <c r="J62" i="18"/>
  <c r="K62" i="18"/>
  <c r="L62" i="18"/>
  <c r="M62" i="18"/>
  <c r="M80" i="18" s="1"/>
  <c r="N62" i="18"/>
  <c r="O62" i="18"/>
  <c r="P62" i="18"/>
  <c r="Q62" i="18"/>
  <c r="R62" i="18"/>
  <c r="S62" i="18"/>
  <c r="T62" i="18"/>
  <c r="H68" i="18"/>
  <c r="I68" i="18"/>
  <c r="J68" i="18"/>
  <c r="K68" i="18"/>
  <c r="L68" i="18"/>
  <c r="M68" i="18"/>
  <c r="N68" i="18"/>
  <c r="O68" i="18"/>
  <c r="P68" i="18"/>
  <c r="Q68" i="18"/>
  <c r="R68" i="18"/>
  <c r="S68" i="18"/>
  <c r="T68" i="18"/>
  <c r="H82" i="18"/>
  <c r="I82" i="18"/>
  <c r="J82" i="18"/>
  <c r="K82" i="18"/>
  <c r="L82" i="18"/>
  <c r="M82" i="18"/>
  <c r="N82" i="18"/>
  <c r="O82" i="18"/>
  <c r="P82" i="18"/>
  <c r="Q82" i="18"/>
  <c r="R82" i="18"/>
  <c r="S82" i="18"/>
  <c r="T82" i="18"/>
  <c r="I97" i="18"/>
  <c r="I103" i="18" s="1"/>
  <c r="I111" i="18" s="1"/>
  <c r="I122" i="18" s="1"/>
  <c r="I130" i="18" s="1"/>
  <c r="I135" i="18" s="1"/>
  <c r="J97" i="18"/>
  <c r="J103" i="18" s="1"/>
  <c r="J111" i="18" s="1"/>
  <c r="K97" i="18"/>
  <c r="K103" i="18" s="1"/>
  <c r="K111" i="18" s="1"/>
  <c r="K122" i="18" s="1"/>
  <c r="K130" i="18" s="1"/>
  <c r="K135" i="18" s="1"/>
  <c r="L97" i="18"/>
  <c r="M97" i="18"/>
  <c r="M103" i="18" s="1"/>
  <c r="N97" i="18"/>
  <c r="O97" i="18"/>
  <c r="O103" i="18" s="1"/>
  <c r="O111" i="18" s="1"/>
  <c r="O122" i="18" s="1"/>
  <c r="O130" i="18" s="1"/>
  <c r="O135" i="18" s="1"/>
  <c r="P97" i="18"/>
  <c r="Q97" i="18"/>
  <c r="R97" i="18"/>
  <c r="R103" i="18" s="1"/>
  <c r="R111" i="18" s="1"/>
  <c r="S97" i="18"/>
  <c r="S103" i="18" s="1"/>
  <c r="S111" i="18" s="1"/>
  <c r="S122" i="18" s="1"/>
  <c r="S130" i="18" s="1"/>
  <c r="S135" i="18" s="1"/>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Q49" i="8"/>
  <c r="H41" i="9"/>
  <c r="H57" i="8" s="1"/>
  <c r="H58" i="8" s="1"/>
  <c r="I41" i="9"/>
  <c r="I57" i="8" s="1"/>
  <c r="I58" i="8" s="1"/>
  <c r="J41" i="9"/>
  <c r="J57" i="8" s="1"/>
  <c r="J58" i="8" s="1"/>
  <c r="K41" i="9"/>
  <c r="K57" i="8" s="1"/>
  <c r="K58" i="8" s="1"/>
  <c r="L41" i="9"/>
  <c r="L57" i="8" s="1"/>
  <c r="L58" i="8" s="1"/>
  <c r="M41" i="9"/>
  <c r="M57" i="8" s="1"/>
  <c r="M58" i="8" s="1"/>
  <c r="N41" i="9"/>
  <c r="N57" i="8" s="1"/>
  <c r="N58" i="8" s="1"/>
  <c r="O41" i="9"/>
  <c r="O57" i="8" s="1"/>
  <c r="O58" i="8" s="1"/>
  <c r="P41" i="9"/>
  <c r="P57" i="8" s="1"/>
  <c r="P58" i="8" s="1"/>
  <c r="Q41" i="9"/>
  <c r="Q57" i="8" s="1"/>
  <c r="Q58" i="8" s="1"/>
  <c r="R41" i="9"/>
  <c r="R57" i="8" s="1"/>
  <c r="R58" i="8" s="1"/>
  <c r="S41" i="9"/>
  <c r="S57" i="8" s="1"/>
  <c r="S58" i="8" s="1"/>
  <c r="T41" i="9"/>
  <c r="T57" i="8" s="1"/>
  <c r="T58" i="8" s="1"/>
  <c r="I49" i="9"/>
  <c r="J49" i="9"/>
  <c r="K49" i="9"/>
  <c r="K51" i="9" s="1"/>
  <c r="L49" i="9"/>
  <c r="L51" i="9" s="1"/>
  <c r="M49" i="9"/>
  <c r="M51" i="9" s="1"/>
  <c r="N49" i="9"/>
  <c r="N51" i="9" s="1"/>
  <c r="O49" i="9"/>
  <c r="O51" i="9" s="1"/>
  <c r="P49" i="9"/>
  <c r="P51" i="9" s="1"/>
  <c r="Q49" i="9"/>
  <c r="Q51" i="9" s="1"/>
  <c r="R49" i="9"/>
  <c r="R51" i="9" s="1"/>
  <c r="S49" i="9"/>
  <c r="S51" i="9" s="1"/>
  <c r="T49" i="9"/>
  <c r="T51" i="9" s="1"/>
  <c r="H10" i="8"/>
  <c r="H12" i="8"/>
  <c r="H59" i="8"/>
  <c r="I16" i="7"/>
  <c r="J16" i="7" s="1"/>
  <c r="S49" i="8"/>
  <c r="I12" i="49"/>
  <c r="I12" i="8"/>
  <c r="O49" i="8"/>
  <c r="I10" i="21"/>
  <c r="I10" i="9"/>
  <c r="I12" i="38"/>
  <c r="K270" i="21"/>
  <c r="K141" i="21" s="1"/>
  <c r="M270" i="21"/>
  <c r="M141" i="21" s="1"/>
  <c r="M49" i="8"/>
  <c r="S270" i="21"/>
  <c r="S141" i="21" s="1"/>
  <c r="Q270" i="21"/>
  <c r="Q141" i="21" s="1"/>
  <c r="H39" i="18"/>
  <c r="H43" i="18" s="1"/>
  <c r="I41" i="18" s="1"/>
  <c r="K49" i="8"/>
  <c r="P270" i="21"/>
  <c r="P141" i="21" s="1"/>
  <c r="I270" i="21"/>
  <c r="I141" i="21" s="1"/>
  <c r="I49" i="8"/>
  <c r="I44" i="23"/>
  <c r="H18" i="21"/>
  <c r="I18" i="21"/>
  <c r="J18" i="21"/>
  <c r="K18" i="21"/>
  <c r="L103" i="18"/>
  <c r="L18" i="21"/>
  <c r="M18" i="21"/>
  <c r="N18" i="21"/>
  <c r="N103" i="18"/>
  <c r="O18" i="21"/>
  <c r="P103" i="18"/>
  <c r="P18" i="21"/>
  <c r="Q18" i="21"/>
  <c r="Q103" i="18"/>
  <c r="Q111" i="18" s="1"/>
  <c r="Q122" i="18" s="1"/>
  <c r="Q130" i="18" s="1"/>
  <c r="Q135" i="18" s="1"/>
  <c r="R18" i="21"/>
  <c r="S18" i="21"/>
  <c r="T18" i="21"/>
  <c r="T103" i="18"/>
  <c r="T111" i="18"/>
  <c r="H317" i="49"/>
  <c r="I47" i="23" l="1"/>
  <c r="J44" i="23" s="1"/>
  <c r="J47" i="23" s="1"/>
  <c r="K44" i="23" s="1"/>
  <c r="K47" i="23" s="1"/>
  <c r="N52" i="49"/>
  <c r="L40" i="8"/>
  <c r="L260" i="21"/>
  <c r="L263" i="76"/>
  <c r="L247" i="49"/>
  <c r="T122" i="18"/>
  <c r="T130" i="18" s="1"/>
  <c r="T135" i="18" s="1"/>
  <c r="T80" i="18"/>
  <c r="T88" i="18" s="1"/>
  <c r="Q24" i="49"/>
  <c r="Q273" i="49"/>
  <c r="K40" i="8"/>
  <c r="K260" i="21"/>
  <c r="K263" i="76"/>
  <c r="K247" i="49"/>
  <c r="K122" i="49" s="1"/>
  <c r="P132" i="38"/>
  <c r="P35" i="8"/>
  <c r="P255" i="21"/>
  <c r="P205" i="49"/>
  <c r="H297" i="38"/>
  <c r="H39" i="8"/>
  <c r="H262" i="76"/>
  <c r="H133" i="76" s="1"/>
  <c r="H259" i="21"/>
  <c r="H219" i="49"/>
  <c r="L39" i="8"/>
  <c r="L259" i="21"/>
  <c r="L262" i="76"/>
  <c r="L219" i="49"/>
  <c r="P146" i="38"/>
  <c r="P39" i="8"/>
  <c r="P259" i="21"/>
  <c r="P262" i="76"/>
  <c r="P133" i="76" s="1"/>
  <c r="P219" i="49"/>
  <c r="P94" i="49" s="1"/>
  <c r="T146" i="38"/>
  <c r="T39" i="8"/>
  <c r="T259" i="21"/>
  <c r="T262" i="76"/>
  <c r="T133" i="76" s="1"/>
  <c r="T219" i="49"/>
  <c r="K38" i="8"/>
  <c r="K258" i="21"/>
  <c r="K261" i="76"/>
  <c r="K177" i="49"/>
  <c r="K52" i="49" s="1"/>
  <c r="O38" i="8"/>
  <c r="O261" i="76"/>
  <c r="O258" i="21"/>
  <c r="O177" i="49"/>
  <c r="S104" i="38"/>
  <c r="S38" i="8"/>
  <c r="S258" i="21"/>
  <c r="S261" i="76"/>
  <c r="S177" i="49"/>
  <c r="J37" i="8"/>
  <c r="J257" i="21"/>
  <c r="J163" i="49"/>
  <c r="N90" i="38"/>
  <c r="N37" i="8"/>
  <c r="N257" i="21"/>
  <c r="N163" i="49"/>
  <c r="N38" i="49" s="1"/>
  <c r="R37" i="8"/>
  <c r="R257" i="21"/>
  <c r="R163" i="49"/>
  <c r="R38" i="49" s="1"/>
  <c r="I36" i="8"/>
  <c r="I256" i="21"/>
  <c r="I191" i="49"/>
  <c r="M36" i="8"/>
  <c r="M256" i="21"/>
  <c r="M130" i="76"/>
  <c r="M191" i="49"/>
  <c r="Q118" i="38"/>
  <c r="Q36" i="8"/>
  <c r="Q130" i="76"/>
  <c r="Q256" i="21"/>
  <c r="Q191" i="49"/>
  <c r="H283" i="38"/>
  <c r="H35" i="8"/>
  <c r="H255" i="21"/>
  <c r="H129" i="76"/>
  <c r="H205" i="49"/>
  <c r="H34" i="8"/>
  <c r="H254" i="21"/>
  <c r="L34" i="8"/>
  <c r="L254" i="21"/>
  <c r="L149" i="49"/>
  <c r="P76" i="38"/>
  <c r="P34" i="8"/>
  <c r="P254" i="21"/>
  <c r="P149" i="49"/>
  <c r="T34" i="8"/>
  <c r="T254" i="21"/>
  <c r="T149" i="49"/>
  <c r="K41" i="8"/>
  <c r="K261" i="21"/>
  <c r="K264" i="76"/>
  <c r="K233" i="49"/>
  <c r="O41" i="8"/>
  <c r="O261" i="21"/>
  <c r="O264" i="76"/>
  <c r="O135" i="76" s="1"/>
  <c r="O233" i="49"/>
  <c r="S41" i="8"/>
  <c r="S261" i="21"/>
  <c r="S264" i="76"/>
  <c r="S233" i="49"/>
  <c r="S108" i="49" s="1"/>
  <c r="L94" i="49"/>
  <c r="T94" i="49"/>
  <c r="O108" i="49"/>
  <c r="O383" i="21"/>
  <c r="K384" i="21"/>
  <c r="S384" i="21"/>
  <c r="O385" i="21"/>
  <c r="K386" i="21"/>
  <c r="P383" i="21"/>
  <c r="L384" i="21"/>
  <c r="T384" i="21"/>
  <c r="P385" i="21"/>
  <c r="L386" i="21"/>
  <c r="T386" i="21"/>
  <c r="P387" i="21"/>
  <c r="L388" i="21"/>
  <c r="T388" i="21"/>
  <c r="P389" i="21"/>
  <c r="L390" i="21"/>
  <c r="T390" i="21"/>
  <c r="P391" i="21"/>
  <c r="P133" i="21" s="1"/>
  <c r="I383" i="21"/>
  <c r="Q383" i="21"/>
  <c r="M384" i="21"/>
  <c r="I385" i="21"/>
  <c r="Q385" i="21"/>
  <c r="M386" i="21"/>
  <c r="I387" i="21"/>
  <c r="Q387" i="21"/>
  <c r="J383" i="21"/>
  <c r="R383" i="21"/>
  <c r="N384" i="21"/>
  <c r="J385" i="21"/>
  <c r="R385" i="21"/>
  <c r="N386" i="21"/>
  <c r="K383" i="21"/>
  <c r="S383" i="21"/>
  <c r="O384" i="21"/>
  <c r="K385" i="21"/>
  <c r="L383" i="21"/>
  <c r="T383" i="21"/>
  <c r="P384" i="21"/>
  <c r="L385" i="21"/>
  <c r="T385" i="21"/>
  <c r="P386" i="21"/>
  <c r="L387" i="21"/>
  <c r="T387" i="21"/>
  <c r="P388" i="21"/>
  <c r="L389" i="21"/>
  <c r="L131" i="21" s="1"/>
  <c r="T389" i="21"/>
  <c r="T131" i="21" s="1"/>
  <c r="P390" i="21"/>
  <c r="L391" i="21"/>
  <c r="M383" i="21"/>
  <c r="I384" i="21"/>
  <c r="Q384" i="21"/>
  <c r="M385" i="21"/>
  <c r="I386" i="21"/>
  <c r="Q386" i="21"/>
  <c r="M387" i="21"/>
  <c r="I388" i="21"/>
  <c r="Q388" i="21"/>
  <c r="R384" i="21"/>
  <c r="K387" i="21"/>
  <c r="N388" i="21"/>
  <c r="N389" i="21"/>
  <c r="M390" i="21"/>
  <c r="K391" i="21"/>
  <c r="K133" i="21" s="1"/>
  <c r="H384" i="21"/>
  <c r="H383" i="21"/>
  <c r="J391" i="21"/>
  <c r="N385" i="21"/>
  <c r="N387" i="21"/>
  <c r="O388" i="21"/>
  <c r="O389" i="21"/>
  <c r="N390" i="21"/>
  <c r="M391" i="21"/>
  <c r="M133" i="21" s="1"/>
  <c r="H385" i="21"/>
  <c r="S385" i="21"/>
  <c r="O387" i="21"/>
  <c r="R388" i="21"/>
  <c r="Q389" i="21"/>
  <c r="O390" i="21"/>
  <c r="N391" i="21"/>
  <c r="N133" i="21" s="1"/>
  <c r="H386" i="21"/>
  <c r="J386" i="21"/>
  <c r="R387" i="21"/>
  <c r="S388" i="21"/>
  <c r="R389" i="21"/>
  <c r="Q390" i="21"/>
  <c r="O391" i="21"/>
  <c r="O133" i="21" s="1"/>
  <c r="H387" i="21"/>
  <c r="M388" i="21"/>
  <c r="T391" i="21"/>
  <c r="T133" i="21" s="1"/>
  <c r="O386" i="21"/>
  <c r="S387" i="21"/>
  <c r="I389" i="21"/>
  <c r="S389" i="21"/>
  <c r="R390" i="21"/>
  <c r="Q391" i="21"/>
  <c r="Q133" i="21" s="1"/>
  <c r="H388" i="21"/>
  <c r="K390" i="21"/>
  <c r="R386" i="21"/>
  <c r="J388" i="21"/>
  <c r="J389" i="21"/>
  <c r="I390" i="21"/>
  <c r="S390" i="21"/>
  <c r="R391" i="21"/>
  <c r="R133" i="21" s="1"/>
  <c r="H389" i="21"/>
  <c r="J384" i="21"/>
  <c r="J387" i="21"/>
  <c r="M389" i="21"/>
  <c r="H391" i="21"/>
  <c r="H133" i="21" s="1"/>
  <c r="N383" i="21"/>
  <c r="S386" i="21"/>
  <c r="K388" i="21"/>
  <c r="K389" i="21"/>
  <c r="J390" i="21"/>
  <c r="I391" i="21"/>
  <c r="S391" i="21"/>
  <c r="S133" i="21" s="1"/>
  <c r="H390" i="21"/>
  <c r="R174" i="38"/>
  <c r="R40" i="8"/>
  <c r="R263" i="76"/>
  <c r="R260" i="21"/>
  <c r="R247" i="49"/>
  <c r="R122" i="49" s="1"/>
  <c r="N40" i="8"/>
  <c r="N263" i="76"/>
  <c r="N260" i="21"/>
  <c r="N247" i="49"/>
  <c r="J40" i="8"/>
  <c r="J263" i="76"/>
  <c r="J134" i="76" s="1"/>
  <c r="J260" i="21"/>
  <c r="J247" i="49"/>
  <c r="J122" i="49" s="1"/>
  <c r="M132" i="38"/>
  <c r="M35" i="8"/>
  <c r="M255" i="21"/>
  <c r="M205" i="49"/>
  <c r="Q35" i="8"/>
  <c r="Q255" i="21"/>
  <c r="Q205" i="49"/>
  <c r="Q80" i="49" s="1"/>
  <c r="J327" i="76"/>
  <c r="N326" i="76"/>
  <c r="N131" i="76" s="1"/>
  <c r="S40" i="8"/>
  <c r="S260" i="21"/>
  <c r="S263" i="76"/>
  <c r="S134" i="76" s="1"/>
  <c r="S247" i="49"/>
  <c r="K24" i="49"/>
  <c r="K273" i="49"/>
  <c r="K271" i="49" s="1"/>
  <c r="S273" i="49"/>
  <c r="S80" i="18"/>
  <c r="S88" i="18" s="1"/>
  <c r="K80" i="18"/>
  <c r="K88" i="18" s="1"/>
  <c r="O39" i="18"/>
  <c r="P39" i="18"/>
  <c r="L273" i="49"/>
  <c r="T24" i="49"/>
  <c r="T273" i="49"/>
  <c r="S52" i="49"/>
  <c r="O66" i="49"/>
  <c r="R80" i="49"/>
  <c r="S122" i="49"/>
  <c r="I146" i="38"/>
  <c r="I39" i="8"/>
  <c r="I262" i="76"/>
  <c r="I133" i="76" s="1"/>
  <c r="I259" i="21"/>
  <c r="I219" i="49"/>
  <c r="I94" i="49" s="1"/>
  <c r="M39" i="8"/>
  <c r="M262" i="76"/>
  <c r="M259" i="21"/>
  <c r="M219" i="49"/>
  <c r="M94" i="49" s="1"/>
  <c r="Q146" i="38"/>
  <c r="Q39" i="8"/>
  <c r="Q262" i="76"/>
  <c r="Q133" i="76" s="1"/>
  <c r="Q259" i="21"/>
  <c r="Q219" i="49"/>
  <c r="H38" i="8"/>
  <c r="H261" i="76"/>
  <c r="H258" i="21"/>
  <c r="H177" i="49"/>
  <c r="H52" i="49" s="1"/>
  <c r="L104" i="38"/>
  <c r="L38" i="8"/>
  <c r="L258" i="21"/>
  <c r="L261" i="76"/>
  <c r="L177" i="49"/>
  <c r="P38" i="8"/>
  <c r="P261" i="76"/>
  <c r="P258" i="21"/>
  <c r="P177" i="49"/>
  <c r="T38" i="8"/>
  <c r="T258" i="21"/>
  <c r="T261" i="76"/>
  <c r="T177" i="49"/>
  <c r="K37" i="8"/>
  <c r="K257" i="21"/>
  <c r="K163" i="49"/>
  <c r="O37" i="8"/>
  <c r="O257" i="21"/>
  <c r="O163" i="49"/>
  <c r="O38" i="49" s="1"/>
  <c r="S37" i="8"/>
  <c r="S257" i="21"/>
  <c r="S163" i="49"/>
  <c r="J118" i="38"/>
  <c r="J36" i="8"/>
  <c r="J256" i="21"/>
  <c r="J191" i="49"/>
  <c r="J66" i="49" s="1"/>
  <c r="N118" i="38"/>
  <c r="N36" i="8"/>
  <c r="N256" i="21"/>
  <c r="N191" i="49"/>
  <c r="N66" i="49" s="1"/>
  <c r="R36" i="8"/>
  <c r="R130" i="76"/>
  <c r="R256" i="21"/>
  <c r="R191" i="49"/>
  <c r="I35" i="8"/>
  <c r="I255" i="21"/>
  <c r="I205" i="49"/>
  <c r="I80" i="49" s="1"/>
  <c r="I34" i="8"/>
  <c r="I254" i="21"/>
  <c r="I149" i="49"/>
  <c r="M34" i="8"/>
  <c r="M254" i="21"/>
  <c r="M149" i="49"/>
  <c r="M147" i="49" s="1"/>
  <c r="Q34" i="8"/>
  <c r="Q254" i="21"/>
  <c r="Q149" i="49"/>
  <c r="H311" i="38"/>
  <c r="H160" i="38" s="1"/>
  <c r="H41" i="8"/>
  <c r="H264" i="76"/>
  <c r="H135" i="76" s="1"/>
  <c r="H261" i="21"/>
  <c r="H233" i="49"/>
  <c r="H108" i="49" s="1"/>
  <c r="L41" i="8"/>
  <c r="L264" i="76"/>
  <c r="L261" i="21"/>
  <c r="L233" i="49"/>
  <c r="P160" i="38"/>
  <c r="P41" i="8"/>
  <c r="P264" i="76"/>
  <c r="P135" i="76" s="1"/>
  <c r="P261" i="21"/>
  <c r="P233" i="49"/>
  <c r="P108" i="49" s="1"/>
  <c r="T41" i="8"/>
  <c r="T264" i="76"/>
  <c r="T261" i="21"/>
  <c r="T233" i="49"/>
  <c r="R324" i="76"/>
  <c r="K323" i="76"/>
  <c r="O326" i="76"/>
  <c r="O131" i="76" s="1"/>
  <c r="J325" i="76"/>
  <c r="J130" i="76" s="1"/>
  <c r="N327" i="76"/>
  <c r="K38" i="49"/>
  <c r="R66" i="49"/>
  <c r="P174" i="38"/>
  <c r="P40" i="8"/>
  <c r="P260" i="21"/>
  <c r="P263" i="76"/>
  <c r="P247" i="49"/>
  <c r="P122" i="49" s="1"/>
  <c r="L80" i="18"/>
  <c r="L88" i="18" s="1"/>
  <c r="P52" i="49"/>
  <c r="I20" i="56"/>
  <c r="I266" i="76"/>
  <c r="I137" i="76" s="1"/>
  <c r="J11" i="7"/>
  <c r="J12" i="21" s="1"/>
  <c r="I12" i="75"/>
  <c r="I12" i="76"/>
  <c r="I12" i="73"/>
  <c r="I12" i="72"/>
  <c r="I12" i="71"/>
  <c r="I25" i="71" s="1"/>
  <c r="I12" i="56"/>
  <c r="L132" i="38"/>
  <c r="L35" i="8"/>
  <c r="L255" i="21"/>
  <c r="L205" i="49"/>
  <c r="J273" i="49"/>
  <c r="M66" i="49"/>
  <c r="P80" i="49"/>
  <c r="I122" i="49"/>
  <c r="I12" i="21"/>
  <c r="M111" i="18"/>
  <c r="M122" i="18" s="1"/>
  <c r="M130" i="18" s="1"/>
  <c r="M135" i="18" s="1"/>
  <c r="I88" i="18"/>
  <c r="R80" i="18"/>
  <c r="R88" i="18" s="1"/>
  <c r="J80" i="18"/>
  <c r="J88" i="18" s="1"/>
  <c r="N39" i="18"/>
  <c r="E36" i="23"/>
  <c r="M273" i="49"/>
  <c r="Q38" i="49"/>
  <c r="L52" i="49"/>
  <c r="T52" i="49"/>
  <c r="I108" i="49"/>
  <c r="Q108" i="49"/>
  <c r="L122" i="49"/>
  <c r="L118" i="34"/>
  <c r="L120" i="34" s="1"/>
  <c r="M264" i="49"/>
  <c r="M266" i="76"/>
  <c r="M137" i="76" s="1"/>
  <c r="Q40" i="8"/>
  <c r="Q263" i="76"/>
  <c r="Q260" i="21"/>
  <c r="Q247" i="49"/>
  <c r="M40" i="8"/>
  <c r="M263" i="76"/>
  <c r="M134" i="76" s="1"/>
  <c r="M260" i="21"/>
  <c r="M247" i="49"/>
  <c r="M122" i="49" s="1"/>
  <c r="I40" i="8"/>
  <c r="I263" i="76"/>
  <c r="I260" i="21"/>
  <c r="I247" i="49"/>
  <c r="I132" i="38"/>
  <c r="J132" i="38"/>
  <c r="J35" i="8"/>
  <c r="J255" i="21"/>
  <c r="J205" i="49"/>
  <c r="J80" i="49" s="1"/>
  <c r="N35" i="8"/>
  <c r="N255" i="21"/>
  <c r="N205" i="49"/>
  <c r="R132" i="38"/>
  <c r="R35" i="8"/>
  <c r="R255" i="21"/>
  <c r="R205" i="49"/>
  <c r="I329" i="76"/>
  <c r="K327" i="76"/>
  <c r="S330" i="76"/>
  <c r="O324" i="76"/>
  <c r="J328" i="76"/>
  <c r="M330" i="76"/>
  <c r="M322" i="76" s="1"/>
  <c r="N325" i="76"/>
  <c r="N130" i="76" s="1"/>
  <c r="S38" i="49"/>
  <c r="M80" i="49"/>
  <c r="K108" i="49"/>
  <c r="N122" i="49"/>
  <c r="T174" i="38"/>
  <c r="T40" i="8"/>
  <c r="T260" i="21"/>
  <c r="T263" i="76"/>
  <c r="T247" i="49"/>
  <c r="T122" i="49" s="1"/>
  <c r="I24" i="49"/>
  <c r="I273" i="49"/>
  <c r="I271" i="49" s="1"/>
  <c r="P118" i="34"/>
  <c r="Q20" i="56"/>
  <c r="Q266" i="76"/>
  <c r="Q137" i="76" s="1"/>
  <c r="O40" i="8"/>
  <c r="O260" i="21"/>
  <c r="O263" i="76"/>
  <c r="O247" i="49"/>
  <c r="T132" i="38"/>
  <c r="T35" i="8"/>
  <c r="T255" i="21"/>
  <c r="T205" i="49"/>
  <c r="Q323" i="76"/>
  <c r="Q322" i="76" s="1"/>
  <c r="R273" i="49"/>
  <c r="Q52" i="49"/>
  <c r="H80" i="49"/>
  <c r="K94" i="49"/>
  <c r="Q122" i="49"/>
  <c r="J43" i="8"/>
  <c r="J266" i="76"/>
  <c r="J137" i="76" s="1"/>
  <c r="N111" i="18"/>
  <c r="N122" i="18" s="1"/>
  <c r="N130" i="18" s="1"/>
  <c r="N135" i="18" s="1"/>
  <c r="I12" i="9"/>
  <c r="N24" i="49"/>
  <c r="N273" i="49"/>
  <c r="J38" i="49"/>
  <c r="I66" i="49"/>
  <c r="Q66" i="49"/>
  <c r="L80" i="49"/>
  <c r="T80" i="49"/>
  <c r="T160" i="38"/>
  <c r="L160" i="38"/>
  <c r="J146" i="38"/>
  <c r="J39" i="8"/>
  <c r="J262" i="76"/>
  <c r="J259" i="21"/>
  <c r="J219" i="49"/>
  <c r="J94" i="49" s="1"/>
  <c r="N146" i="38"/>
  <c r="N39" i="8"/>
  <c r="N262" i="76"/>
  <c r="N259" i="21"/>
  <c r="N219" i="49"/>
  <c r="N94" i="49" s="1"/>
  <c r="R39" i="8"/>
  <c r="R262" i="76"/>
  <c r="R133" i="76" s="1"/>
  <c r="R259" i="21"/>
  <c r="R219" i="49"/>
  <c r="R94" i="49" s="1"/>
  <c r="I104" i="38"/>
  <c r="I38" i="8"/>
  <c r="I258" i="21"/>
  <c r="I261" i="76"/>
  <c r="I177" i="49"/>
  <c r="I52" i="49" s="1"/>
  <c r="M38" i="8"/>
  <c r="M258" i="21"/>
  <c r="M261" i="76"/>
  <c r="M177" i="49"/>
  <c r="M52" i="49" s="1"/>
  <c r="Q104" i="38"/>
  <c r="Q38" i="8"/>
  <c r="Q258" i="21"/>
  <c r="Q261" i="76"/>
  <c r="Q177" i="49"/>
  <c r="H241" i="38"/>
  <c r="H90" i="38" s="1"/>
  <c r="H37" i="8"/>
  <c r="H257" i="21"/>
  <c r="H163" i="49"/>
  <c r="H38" i="49" s="1"/>
  <c r="L37" i="8"/>
  <c r="L257" i="21"/>
  <c r="L163" i="49"/>
  <c r="P37" i="8"/>
  <c r="P257" i="21"/>
  <c r="P163" i="49"/>
  <c r="P38" i="49" s="1"/>
  <c r="T90" i="38"/>
  <c r="T37" i="8"/>
  <c r="T257" i="21"/>
  <c r="T163" i="49"/>
  <c r="K36" i="8"/>
  <c r="K256" i="21"/>
  <c r="K191" i="49"/>
  <c r="K66" i="49" s="1"/>
  <c r="O118" i="38"/>
  <c r="O36" i="8"/>
  <c r="O256" i="21"/>
  <c r="O191" i="49"/>
  <c r="S36" i="8"/>
  <c r="S256" i="21"/>
  <c r="S130" i="76"/>
  <c r="S191" i="49"/>
  <c r="S66" i="49" s="1"/>
  <c r="J34" i="8"/>
  <c r="J254" i="21"/>
  <c r="J125" i="21" s="1"/>
  <c r="J149" i="49"/>
  <c r="N34" i="8"/>
  <c r="N254" i="21"/>
  <c r="N149" i="49"/>
  <c r="N147" i="49" s="1"/>
  <c r="R34" i="8"/>
  <c r="R254" i="21"/>
  <c r="R149" i="49"/>
  <c r="I41" i="8"/>
  <c r="I264" i="76"/>
  <c r="I135" i="76" s="1"/>
  <c r="I261" i="21"/>
  <c r="I233" i="49"/>
  <c r="M41" i="8"/>
  <c r="M264" i="76"/>
  <c r="M261" i="21"/>
  <c r="M233" i="49"/>
  <c r="M108" i="49" s="1"/>
  <c r="Q41" i="8"/>
  <c r="Q264" i="76"/>
  <c r="Q135" i="76" s="1"/>
  <c r="Q261" i="21"/>
  <c r="Q233" i="49"/>
  <c r="J324" i="76"/>
  <c r="J129" i="76" s="1"/>
  <c r="K330" i="76"/>
  <c r="L325" i="76"/>
  <c r="L130" i="76" s="1"/>
  <c r="P324" i="76"/>
  <c r="P129" i="76" s="1"/>
  <c r="S328" i="76"/>
  <c r="K326" i="76"/>
  <c r="K131" i="76" s="1"/>
  <c r="N330" i="76"/>
  <c r="O325" i="76"/>
  <c r="O130" i="76" s="1"/>
  <c r="R329" i="76"/>
  <c r="S324" i="76"/>
  <c r="S129" i="76" s="1"/>
  <c r="O273" i="49"/>
  <c r="O271" i="49" s="1"/>
  <c r="O263" i="21"/>
  <c r="O134" i="21" s="1"/>
  <c r="O266" i="76"/>
  <c r="O137" i="76" s="1"/>
  <c r="H325" i="38"/>
  <c r="H174" i="38" s="1"/>
  <c r="H40" i="8"/>
  <c r="H260" i="21"/>
  <c r="H263" i="76"/>
  <c r="H247" i="49"/>
  <c r="H122" i="49" s="1"/>
  <c r="K132" i="38"/>
  <c r="K35" i="8"/>
  <c r="K255" i="21"/>
  <c r="K205" i="49"/>
  <c r="K80" i="49" s="1"/>
  <c r="O35" i="8"/>
  <c r="O255" i="21"/>
  <c r="O205" i="49"/>
  <c r="O80" i="49" s="1"/>
  <c r="S132" i="38"/>
  <c r="S35" i="8"/>
  <c r="S255" i="21"/>
  <c r="S205" i="49"/>
  <c r="S80" i="49" s="1"/>
  <c r="R122" i="18"/>
  <c r="R130" i="18" s="1"/>
  <c r="R135" i="18" s="1"/>
  <c r="J122" i="18"/>
  <c r="J130" i="18" s="1"/>
  <c r="J135" i="18" s="1"/>
  <c r="M88" i="18"/>
  <c r="O80" i="18"/>
  <c r="O88" i="18" s="1"/>
  <c r="S39" i="18"/>
  <c r="T39" i="18"/>
  <c r="H122" i="18"/>
  <c r="H130" i="18" s="1"/>
  <c r="H135" i="18" s="1"/>
  <c r="P273" i="49"/>
  <c r="P271" i="49" s="1"/>
  <c r="L38" i="49"/>
  <c r="T38" i="49"/>
  <c r="O52" i="49"/>
  <c r="N80" i="49"/>
  <c r="Q94" i="49"/>
  <c r="L108" i="49"/>
  <c r="T108" i="49"/>
  <c r="O122" i="49"/>
  <c r="P264" i="49"/>
  <c r="P139" i="49" s="1"/>
  <c r="P266" i="76"/>
  <c r="P137" i="76" s="1"/>
  <c r="I10" i="38"/>
  <c r="I10" i="75"/>
  <c r="I10" i="76"/>
  <c r="I10" i="73"/>
  <c r="I10" i="72"/>
  <c r="I10" i="71"/>
  <c r="I10" i="56"/>
  <c r="K146" i="38"/>
  <c r="K39" i="8"/>
  <c r="K262" i="76"/>
  <c r="K133" i="76" s="1"/>
  <c r="K259" i="21"/>
  <c r="K219" i="49"/>
  <c r="O39" i="8"/>
  <c r="O259" i="21"/>
  <c r="O262" i="76"/>
  <c r="O219" i="49"/>
  <c r="O94" i="49" s="1"/>
  <c r="S39" i="8"/>
  <c r="S262" i="76"/>
  <c r="S259" i="21"/>
  <c r="S219" i="49"/>
  <c r="S94" i="49" s="1"/>
  <c r="J38" i="8"/>
  <c r="J261" i="76"/>
  <c r="J258" i="21"/>
  <c r="J129" i="21" s="1"/>
  <c r="J177" i="49"/>
  <c r="J52" i="49" s="1"/>
  <c r="N104" i="38"/>
  <c r="N38" i="8"/>
  <c r="N261" i="76"/>
  <c r="N258" i="21"/>
  <c r="N177" i="49"/>
  <c r="R104" i="38"/>
  <c r="R38" i="8"/>
  <c r="R261" i="76"/>
  <c r="R258" i="21"/>
  <c r="R177" i="49"/>
  <c r="R52" i="49" s="1"/>
  <c r="I90" i="38"/>
  <c r="I37" i="8"/>
  <c r="I257" i="21"/>
  <c r="I131" i="76"/>
  <c r="I163" i="49"/>
  <c r="I38" i="49" s="1"/>
  <c r="M37" i="8"/>
  <c r="M257" i="21"/>
  <c r="M163" i="49"/>
  <c r="M38" i="49" s="1"/>
  <c r="Q90" i="38"/>
  <c r="Q37" i="8"/>
  <c r="Q257" i="21"/>
  <c r="Q131" i="76"/>
  <c r="Q163" i="49"/>
  <c r="H36" i="8"/>
  <c r="H256" i="21"/>
  <c r="H191" i="49"/>
  <c r="H66" i="49" s="1"/>
  <c r="L118" i="38"/>
  <c r="L36" i="8"/>
  <c r="L256" i="21"/>
  <c r="L191" i="49"/>
  <c r="L66" i="49" s="1"/>
  <c r="P118" i="38"/>
  <c r="P36" i="8"/>
  <c r="P256" i="21"/>
  <c r="P191" i="49"/>
  <c r="P66" i="49" s="1"/>
  <c r="T36" i="8"/>
  <c r="T256" i="21"/>
  <c r="T191" i="49"/>
  <c r="T66" i="49" s="1"/>
  <c r="K34" i="8"/>
  <c r="K254" i="21"/>
  <c r="K149" i="49"/>
  <c r="O34" i="8"/>
  <c r="O254" i="21"/>
  <c r="O149" i="49"/>
  <c r="S34" i="8"/>
  <c r="S254" i="21"/>
  <c r="S149" i="49"/>
  <c r="J160" i="38"/>
  <c r="J41" i="8"/>
  <c r="J261" i="21"/>
  <c r="J264" i="76"/>
  <c r="J135" i="76" s="1"/>
  <c r="J233" i="49"/>
  <c r="J108" i="49" s="1"/>
  <c r="N160" i="38"/>
  <c r="N41" i="8"/>
  <c r="N264" i="76"/>
  <c r="N261" i="21"/>
  <c r="N132" i="21" s="1"/>
  <c r="N233" i="49"/>
  <c r="N108" i="49" s="1"/>
  <c r="R160" i="38"/>
  <c r="R41" i="8"/>
  <c r="R261" i="21"/>
  <c r="R264" i="76"/>
  <c r="R135" i="76" s="1"/>
  <c r="R233" i="49"/>
  <c r="R108" i="49" s="1"/>
  <c r="L330" i="76"/>
  <c r="T330" i="76"/>
  <c r="H329" i="76"/>
  <c r="I324" i="76"/>
  <c r="L328" i="76"/>
  <c r="L133" i="76" s="1"/>
  <c r="P323" i="76"/>
  <c r="P327" i="76"/>
  <c r="L326" i="76"/>
  <c r="L131" i="76" s="1"/>
  <c r="T329" i="76"/>
  <c r="H325" i="76"/>
  <c r="K329" i="76"/>
  <c r="K134" i="76" s="1"/>
  <c r="L324" i="76"/>
  <c r="L129" i="76" s="1"/>
  <c r="O328" i="76"/>
  <c r="Q25" i="21"/>
  <c r="O25" i="21"/>
  <c r="S25" i="21"/>
  <c r="K25" i="21"/>
  <c r="R25" i="21"/>
  <c r="J25" i="21"/>
  <c r="M139" i="49"/>
  <c r="L133" i="21"/>
  <c r="J133" i="21"/>
  <c r="I133" i="21"/>
  <c r="P134" i="76"/>
  <c r="L134" i="76"/>
  <c r="M133" i="76"/>
  <c r="S131" i="76"/>
  <c r="T130" i="76"/>
  <c r="P130" i="76"/>
  <c r="Q129" i="76"/>
  <c r="M129" i="76"/>
  <c r="O134" i="76"/>
  <c r="R131" i="76"/>
  <c r="J131" i="76"/>
  <c r="K130" i="76"/>
  <c r="T129" i="76"/>
  <c r="N134" i="76"/>
  <c r="T132" i="76"/>
  <c r="L132" i="76"/>
  <c r="M131" i="76"/>
  <c r="K129" i="76"/>
  <c r="Q134" i="76"/>
  <c r="I134" i="76"/>
  <c r="N133" i="76"/>
  <c r="T131" i="76"/>
  <c r="P131" i="76"/>
  <c r="H131" i="76"/>
  <c r="I130" i="76"/>
  <c r="N129" i="76"/>
  <c r="L111" i="18"/>
  <c r="L122" i="18" s="1"/>
  <c r="L130" i="18" s="1"/>
  <c r="L135" i="18" s="1"/>
  <c r="I39" i="18"/>
  <c r="I43" i="18" s="1"/>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P111" i="18"/>
  <c r="P122" i="18" s="1"/>
  <c r="P130" i="18" s="1"/>
  <c r="P135" i="18" s="1"/>
  <c r="H88" i="18"/>
  <c r="K39" i="18"/>
  <c r="K90" i="38"/>
  <c r="O90" i="38"/>
  <c r="V345" i="49"/>
  <c r="H94" i="49"/>
  <c r="V359" i="49"/>
  <c r="V289" i="49"/>
  <c r="V303" i="49"/>
  <c r="V373" i="49"/>
  <c r="V317" i="49"/>
  <c r="V331" i="49"/>
  <c r="N132" i="38"/>
  <c r="S174" i="38"/>
  <c r="Q174" i="38"/>
  <c r="O174" i="38"/>
  <c r="M174" i="38"/>
  <c r="K174" i="38"/>
  <c r="H146" i="38"/>
  <c r="L146" i="38"/>
  <c r="R146" i="38"/>
  <c r="T118" i="38"/>
  <c r="I174" i="38"/>
  <c r="K104" i="38"/>
  <c r="M104" i="38"/>
  <c r="O104" i="38"/>
  <c r="J90" i="38"/>
  <c r="L90" i="38"/>
  <c r="P90" i="38"/>
  <c r="I118" i="38"/>
  <c r="K118" i="38"/>
  <c r="M118" i="38"/>
  <c r="S118" i="38"/>
  <c r="I160" i="38"/>
  <c r="K160" i="38"/>
  <c r="M160" i="38"/>
  <c r="O160" i="38"/>
  <c r="Q160" i="38"/>
  <c r="S160" i="38"/>
  <c r="M146" i="38"/>
  <c r="O146" i="38"/>
  <c r="S146" i="38"/>
  <c r="H132" i="38"/>
  <c r="O132" i="38"/>
  <c r="Q132" i="38"/>
  <c r="J174" i="38"/>
  <c r="L174" i="38"/>
  <c r="N174" i="38"/>
  <c r="H255" i="38"/>
  <c r="H104" i="38" s="1"/>
  <c r="J104" i="38"/>
  <c r="P104" i="38"/>
  <c r="T104" i="38"/>
  <c r="M90" i="38"/>
  <c r="S90" i="38"/>
  <c r="H269" i="38"/>
  <c r="H118" i="38" s="1"/>
  <c r="R118" i="38"/>
  <c r="R90" i="38"/>
  <c r="D362" i="38"/>
  <c r="D211" i="38" s="1"/>
  <c r="D358" i="38"/>
  <c r="D207" i="38" s="1"/>
  <c r="D354" i="38"/>
  <c r="D203" i="38" s="1"/>
  <c r="D350" i="38"/>
  <c r="D199" i="38" s="1"/>
  <c r="C332" i="38"/>
  <c r="C181" i="38" s="1"/>
  <c r="C330" i="38"/>
  <c r="C179" i="38" s="1"/>
  <c r="C328" i="38"/>
  <c r="C177" i="38" s="1"/>
  <c r="C326" i="38"/>
  <c r="C175" i="38" s="1"/>
  <c r="C315" i="38"/>
  <c r="C164" i="38" s="1"/>
  <c r="C311" i="38"/>
  <c r="C160" i="38" s="1"/>
  <c r="C301" i="38"/>
  <c r="C150" i="38" s="1"/>
  <c r="C297" i="38"/>
  <c r="C146" i="38" s="1"/>
  <c r="C287" i="38"/>
  <c r="C136" i="38" s="1"/>
  <c r="C283" i="38"/>
  <c r="C132" i="38" s="1"/>
  <c r="C270" i="38"/>
  <c r="C119" i="38" s="1"/>
  <c r="C260" i="38"/>
  <c r="C109" i="38" s="1"/>
  <c r="C256" i="38"/>
  <c r="C105" i="38" s="1"/>
  <c r="C246" i="38"/>
  <c r="C95" i="38" s="1"/>
  <c r="C242" i="38"/>
  <c r="C91" i="38" s="1"/>
  <c r="C233" i="38"/>
  <c r="C82" i="38" s="1"/>
  <c r="C229" i="38"/>
  <c r="C78" i="38" s="1"/>
  <c r="D247" i="38"/>
  <c r="D96" i="38" s="1"/>
  <c r="D243" i="38"/>
  <c r="D92" i="38" s="1"/>
  <c r="D229" i="38"/>
  <c r="D78" i="38" s="1"/>
  <c r="D329" i="38"/>
  <c r="D178" i="38" s="1"/>
  <c r="D318" i="38"/>
  <c r="D167" i="38" s="1"/>
  <c r="D314" i="38"/>
  <c r="D163" i="38" s="1"/>
  <c r="D303" i="38"/>
  <c r="D152" i="38" s="1"/>
  <c r="D299" i="38"/>
  <c r="D148" i="38" s="1"/>
  <c r="D288" i="38"/>
  <c r="D137" i="38" s="1"/>
  <c r="D284" i="38"/>
  <c r="D133" i="38" s="1"/>
  <c r="D273" i="38"/>
  <c r="D122" i="38" s="1"/>
  <c r="D259" i="38"/>
  <c r="D108" i="38" s="1"/>
  <c r="D363" i="38"/>
  <c r="D212" i="38" s="1"/>
  <c r="D355" i="38"/>
  <c r="D204" i="38" s="1"/>
  <c r="C316" i="38"/>
  <c r="C165" i="38" s="1"/>
  <c r="C298" i="38"/>
  <c r="C147" i="38" s="1"/>
  <c r="C288" i="38"/>
  <c r="C137" i="38" s="1"/>
  <c r="C271" i="38"/>
  <c r="C120" i="38" s="1"/>
  <c r="C261" i="38"/>
  <c r="C110" i="38" s="1"/>
  <c r="C247" i="38"/>
  <c r="C96" i="38" s="1"/>
  <c r="C234" i="38"/>
  <c r="C83" i="38" s="1"/>
  <c r="D244" i="38"/>
  <c r="D93" i="38" s="1"/>
  <c r="D330" i="38"/>
  <c r="D179" i="38" s="1"/>
  <c r="D300" i="38"/>
  <c r="D149" i="38" s="1"/>
  <c r="D285" i="38"/>
  <c r="D134" i="38" s="1"/>
  <c r="D274" i="38"/>
  <c r="D123" i="38" s="1"/>
  <c r="D260" i="38"/>
  <c r="D109" i="38" s="1"/>
  <c r="D361" i="38"/>
  <c r="D210" i="38" s="1"/>
  <c r="D357" i="38"/>
  <c r="D206" i="38" s="1"/>
  <c r="D353" i="38"/>
  <c r="D202" i="38" s="1"/>
  <c r="C318" i="38"/>
  <c r="C167" i="38" s="1"/>
  <c r="C314" i="38"/>
  <c r="C163" i="38" s="1"/>
  <c r="C300" i="38"/>
  <c r="C149" i="38" s="1"/>
  <c r="C286" i="38"/>
  <c r="C135" i="38" s="1"/>
  <c r="C273" i="38"/>
  <c r="C122" i="38" s="1"/>
  <c r="C269" i="38"/>
  <c r="C118" i="38" s="1"/>
  <c r="C259" i="38"/>
  <c r="C108" i="38" s="1"/>
  <c r="C255" i="38"/>
  <c r="C104" i="38" s="1"/>
  <c r="C249" i="38"/>
  <c r="C98" i="38" s="1"/>
  <c r="C245" i="38"/>
  <c r="C94" i="38" s="1"/>
  <c r="C241" i="38"/>
  <c r="C90" i="38" s="1"/>
  <c r="C232" i="38"/>
  <c r="C81" i="38" s="1"/>
  <c r="C228" i="38"/>
  <c r="C77" i="38" s="1"/>
  <c r="D246" i="38"/>
  <c r="D95" i="38" s="1"/>
  <c r="D242" i="38"/>
  <c r="D91" i="38" s="1"/>
  <c r="D332" i="38"/>
  <c r="D181" i="38" s="1"/>
  <c r="D328" i="38"/>
  <c r="D177" i="38" s="1"/>
  <c r="D317" i="38"/>
  <c r="D166" i="38" s="1"/>
  <c r="D313" i="38"/>
  <c r="D162" i="38" s="1"/>
  <c r="D302" i="38"/>
  <c r="D151" i="38" s="1"/>
  <c r="D298" i="38"/>
  <c r="D147" i="38" s="1"/>
  <c r="D287" i="38"/>
  <c r="D136" i="38" s="1"/>
  <c r="D272" i="38"/>
  <c r="D121" i="38" s="1"/>
  <c r="D258" i="38"/>
  <c r="D107" i="38" s="1"/>
  <c r="C325" i="38"/>
  <c r="C174" i="38" s="1"/>
  <c r="D359" i="38"/>
  <c r="D208" i="38" s="1"/>
  <c r="D351" i="38"/>
  <c r="D200" i="38" s="1"/>
  <c r="C312" i="38"/>
  <c r="C161" i="38" s="1"/>
  <c r="C302" i="38"/>
  <c r="C151" i="38" s="1"/>
  <c r="C284" i="38"/>
  <c r="C133" i="38" s="1"/>
  <c r="C257" i="38"/>
  <c r="C106" i="38" s="1"/>
  <c r="C243" i="38"/>
  <c r="C92" i="38" s="1"/>
  <c r="C230" i="38"/>
  <c r="C79" i="38" s="1"/>
  <c r="D230" i="38"/>
  <c r="D79" i="38" s="1"/>
  <c r="D326" i="38"/>
  <c r="D175" i="38" s="1"/>
  <c r="D315" i="38"/>
  <c r="D164" i="38" s="1"/>
  <c r="D289" i="38"/>
  <c r="D138" i="38" s="1"/>
  <c r="D270" i="38"/>
  <c r="D119" i="38" s="1"/>
  <c r="D256" i="38"/>
  <c r="D105" i="38" s="1"/>
  <c r="D349" i="38"/>
  <c r="D198" i="38" s="1"/>
  <c r="D360" i="38"/>
  <c r="D209" i="38" s="1"/>
  <c r="D356" i="38"/>
  <c r="D205" i="38" s="1"/>
  <c r="D352" i="38"/>
  <c r="D201" i="38" s="1"/>
  <c r="C331" i="38"/>
  <c r="C180" i="38" s="1"/>
  <c r="C329" i="38"/>
  <c r="C178" i="38" s="1"/>
  <c r="C327" i="38"/>
  <c r="C176" i="38" s="1"/>
  <c r="C317" i="38"/>
  <c r="C166" i="38" s="1"/>
  <c r="C313" i="38"/>
  <c r="C162" i="38" s="1"/>
  <c r="C303" i="38"/>
  <c r="C152" i="38" s="1"/>
  <c r="C299" i="38"/>
  <c r="C148" i="38" s="1"/>
  <c r="C289" i="38"/>
  <c r="C138" i="38" s="1"/>
  <c r="C285" i="38"/>
  <c r="C134" i="38" s="1"/>
  <c r="C272" i="38"/>
  <c r="C121" i="38" s="1"/>
  <c r="C258" i="38"/>
  <c r="C107" i="38" s="1"/>
  <c r="C248" i="38"/>
  <c r="C97" i="38" s="1"/>
  <c r="C244" i="38"/>
  <c r="C93" i="38" s="1"/>
  <c r="C235" i="38"/>
  <c r="C84" i="38" s="1"/>
  <c r="C231" i="38"/>
  <c r="C80" i="38" s="1"/>
  <c r="D228" i="38"/>
  <c r="D77" i="38" s="1"/>
  <c r="D245" i="38"/>
  <c r="D94" i="38" s="1"/>
  <c r="D331" i="38"/>
  <c r="D180" i="38" s="1"/>
  <c r="D327" i="38"/>
  <c r="D176" i="38" s="1"/>
  <c r="D316" i="38"/>
  <c r="D165" i="38" s="1"/>
  <c r="D312" i="38"/>
  <c r="D161" i="38" s="1"/>
  <c r="D301" i="38"/>
  <c r="D150" i="38" s="1"/>
  <c r="D286" i="38"/>
  <c r="D135" i="38" s="1"/>
  <c r="D271" i="38"/>
  <c r="D120" i="38" s="1"/>
  <c r="D257" i="38"/>
  <c r="D106" i="38" s="1"/>
  <c r="R118" i="34"/>
  <c r="R120" i="34" s="1"/>
  <c r="P120" i="34"/>
  <c r="J118" i="34"/>
  <c r="H118" i="34"/>
  <c r="N118" i="34"/>
  <c r="K153" i="21"/>
  <c r="K24" i="21" s="1"/>
  <c r="R49" i="8"/>
  <c r="I53" i="8"/>
  <c r="T53" i="8"/>
  <c r="P53" i="8"/>
  <c r="S53" i="8"/>
  <c r="Q53" i="8"/>
  <c r="M53" i="8"/>
  <c r="R53" i="8"/>
  <c r="N53" i="8"/>
  <c r="T49" i="8"/>
  <c r="J53" i="8"/>
  <c r="L270" i="21"/>
  <c r="L141" i="21" s="1"/>
  <c r="H47" i="9"/>
  <c r="N49" i="8"/>
  <c r="R270" i="21"/>
  <c r="R141" i="21" s="1"/>
  <c r="K53" i="8"/>
  <c r="L153" i="21"/>
  <c r="L24" i="21" s="1"/>
  <c r="L53" i="8"/>
  <c r="H153" i="21"/>
  <c r="H24" i="21" s="1"/>
  <c r="J270" i="21"/>
  <c r="J141" i="21" s="1"/>
  <c r="O198" i="38"/>
  <c r="O347" i="38"/>
  <c r="R198" i="38"/>
  <c r="R347" i="38"/>
  <c r="R196" i="38" s="1"/>
  <c r="N198" i="38"/>
  <c r="N347" i="38"/>
  <c r="J198" i="38"/>
  <c r="J347" i="38"/>
  <c r="J196" i="38" s="1"/>
  <c r="K198" i="38"/>
  <c r="K347" i="38"/>
  <c r="K196" i="38" s="1"/>
  <c r="Q198" i="38"/>
  <c r="Q347" i="38"/>
  <c r="Q196" i="38" s="1"/>
  <c r="M198" i="38"/>
  <c r="M347" i="38"/>
  <c r="M196" i="38" s="1"/>
  <c r="I198" i="38"/>
  <c r="I347" i="38"/>
  <c r="I196" i="38" s="1"/>
  <c r="S198" i="38"/>
  <c r="S347" i="38"/>
  <c r="T198" i="38"/>
  <c r="T347" i="38"/>
  <c r="T196" i="38" s="1"/>
  <c r="P198" i="38"/>
  <c r="P347" i="38"/>
  <c r="P196" i="38" s="1"/>
  <c r="L198" i="38"/>
  <c r="L347" i="38"/>
  <c r="L196" i="38" s="1"/>
  <c r="H196" i="38"/>
  <c r="H198" i="38"/>
  <c r="H49" i="8"/>
  <c r="T153" i="21"/>
  <c r="T24" i="21" s="1"/>
  <c r="N26" i="56"/>
  <c r="N19" i="56" s="1"/>
  <c r="N22" i="67" s="1"/>
  <c r="N20" i="67" s="1"/>
  <c r="N18" i="67" s="1"/>
  <c r="I10" i="23"/>
  <c r="I10" i="49"/>
  <c r="I10" i="18"/>
  <c r="I10" i="8"/>
  <c r="J10" i="23"/>
  <c r="K16" i="7"/>
  <c r="L16" i="7" s="1"/>
  <c r="M16" i="7" s="1"/>
  <c r="J12" i="67"/>
  <c r="J12" i="8"/>
  <c r="J12" i="49"/>
  <c r="I10" i="67"/>
  <c r="J10" i="7"/>
  <c r="I12" i="67"/>
  <c r="J26" i="56"/>
  <c r="J19" i="56" s="1"/>
  <c r="J22" i="67" s="1"/>
  <c r="J20" i="67" s="1"/>
  <c r="J18" i="67" s="1"/>
  <c r="L26" i="56"/>
  <c r="L19" i="56" s="1"/>
  <c r="L22" i="67" s="1"/>
  <c r="L20" i="67" s="1"/>
  <c r="L18" i="67" s="1"/>
  <c r="C227" i="38"/>
  <c r="C76" i="38" s="1"/>
  <c r="H227" i="38"/>
  <c r="H51" i="8"/>
  <c r="L306" i="21"/>
  <c r="J306" i="21"/>
  <c r="R306" i="21"/>
  <c r="L285" i="21"/>
  <c r="J285" i="21"/>
  <c r="K292" i="21"/>
  <c r="K306" i="21"/>
  <c r="S306" i="21"/>
  <c r="M285" i="21"/>
  <c r="N299" i="21"/>
  <c r="S292" i="21"/>
  <c r="M299" i="21"/>
  <c r="S285" i="21"/>
  <c r="O285" i="21"/>
  <c r="K285" i="21"/>
  <c r="H299" i="21"/>
  <c r="L299" i="21"/>
  <c r="P299" i="21"/>
  <c r="T299" i="21"/>
  <c r="N306" i="21"/>
  <c r="T285" i="21"/>
  <c r="P285" i="21"/>
  <c r="S299" i="21"/>
  <c r="Q299" i="21"/>
  <c r="Q292" i="21"/>
  <c r="K299" i="21"/>
  <c r="O299" i="21"/>
  <c r="I306" i="21"/>
  <c r="M306" i="21"/>
  <c r="Q306" i="21"/>
  <c r="I292" i="21"/>
  <c r="H292" i="21"/>
  <c r="R285" i="21"/>
  <c r="N285" i="21"/>
  <c r="M292" i="21"/>
  <c r="Q285" i="21"/>
  <c r="I285" i="21"/>
  <c r="J299" i="21"/>
  <c r="R299" i="21"/>
  <c r="H306" i="21"/>
  <c r="P306" i="21"/>
  <c r="T306" i="21"/>
  <c r="R292" i="21"/>
  <c r="N292" i="21"/>
  <c r="J292" i="21"/>
  <c r="T292" i="21"/>
  <c r="P292" i="21"/>
  <c r="L292" i="21"/>
  <c r="O292" i="21"/>
  <c r="I299" i="21"/>
  <c r="O306" i="21"/>
  <c r="V275" i="49"/>
  <c r="T271" i="49"/>
  <c r="R271" i="49"/>
  <c r="Q271" i="49"/>
  <c r="L271" i="49"/>
  <c r="S271" i="49"/>
  <c r="N271" i="49"/>
  <c r="M271" i="49"/>
  <c r="J271" i="49"/>
  <c r="H24" i="49"/>
  <c r="P26" i="56"/>
  <c r="P19" i="56" s="1"/>
  <c r="P22" i="67" s="1"/>
  <c r="P20" i="67" s="1"/>
  <c r="P18" i="67" s="1"/>
  <c r="M43" i="8"/>
  <c r="K43" i="8"/>
  <c r="Q43" i="8"/>
  <c r="Q264" i="49"/>
  <c r="O43" i="8"/>
  <c r="O20" i="56"/>
  <c r="M20" i="56"/>
  <c r="M263" i="21"/>
  <c r="O264" i="49"/>
  <c r="I43" i="8"/>
  <c r="S43" i="8"/>
  <c r="S20" i="56"/>
  <c r="K264" i="49"/>
  <c r="K20" i="56"/>
  <c r="K263" i="21"/>
  <c r="T263" i="21"/>
  <c r="S264" i="49"/>
  <c r="S263" i="21"/>
  <c r="Q263" i="21"/>
  <c r="I263" i="21"/>
  <c r="I264" i="49"/>
  <c r="R26" i="56"/>
  <c r="R19" i="56" s="1"/>
  <c r="R22" i="67" s="1"/>
  <c r="R20" i="67" s="1"/>
  <c r="R18" i="67" s="1"/>
  <c r="T26" i="56"/>
  <c r="T19" i="56" s="1"/>
  <c r="T22" i="67" s="1"/>
  <c r="T20" i="67" s="1"/>
  <c r="T18" i="67" s="1"/>
  <c r="S26" i="56"/>
  <c r="S19" i="56" s="1"/>
  <c r="S22" i="67" s="1"/>
  <c r="S20" i="67" s="1"/>
  <c r="S18" i="67" s="1"/>
  <c r="O26" i="56"/>
  <c r="O19" i="56" s="1"/>
  <c r="O22" i="67" s="1"/>
  <c r="O20" i="67" s="1"/>
  <c r="O18" i="67" s="1"/>
  <c r="N263" i="21"/>
  <c r="N20" i="56"/>
  <c r="N43" i="8"/>
  <c r="N264" i="49"/>
  <c r="Q26" i="56"/>
  <c r="Q19" i="56" s="1"/>
  <c r="M26" i="56"/>
  <c r="M19" i="56" s="1"/>
  <c r="M22" i="67" s="1"/>
  <c r="M20" i="67" s="1"/>
  <c r="M18" i="67" s="1"/>
  <c r="K26" i="56"/>
  <c r="K19" i="56" s="1"/>
  <c r="K22" i="67" s="1"/>
  <c r="K20" i="67" s="1"/>
  <c r="K18" i="67" s="1"/>
  <c r="I26" i="56"/>
  <c r="I19" i="56" s="1"/>
  <c r="L20" i="56"/>
  <c r="L17" i="56" s="1"/>
  <c r="L264" i="49"/>
  <c r="L43" i="8"/>
  <c r="L263" i="21"/>
  <c r="J263" i="21"/>
  <c r="J264" i="49"/>
  <c r="J20" i="56"/>
  <c r="R263" i="21"/>
  <c r="R20" i="56"/>
  <c r="R43" i="8"/>
  <c r="R264" i="49"/>
  <c r="T20" i="56"/>
  <c r="T264" i="49"/>
  <c r="T43" i="8"/>
  <c r="H43" i="8"/>
  <c r="H263" i="21"/>
  <c r="H264" i="49"/>
  <c r="P20" i="56"/>
  <c r="P43" i="8"/>
  <c r="P263" i="21"/>
  <c r="D187" i="38"/>
  <c r="C187" i="38"/>
  <c r="D173" i="38"/>
  <c r="C173" i="38"/>
  <c r="D159" i="38"/>
  <c r="C159" i="38"/>
  <c r="C145" i="38"/>
  <c r="D145" i="38"/>
  <c r="C103" i="38"/>
  <c r="D131" i="38"/>
  <c r="J76" i="38"/>
  <c r="R76" i="38"/>
  <c r="Q374" i="38"/>
  <c r="N374" i="38"/>
  <c r="J374" i="38"/>
  <c r="L374" i="38"/>
  <c r="P374" i="38"/>
  <c r="R374" i="38"/>
  <c r="T374" i="38"/>
  <c r="I374" i="38"/>
  <c r="K374" i="38"/>
  <c r="M374" i="38"/>
  <c r="O374" i="38"/>
  <c r="S374" i="38"/>
  <c r="H201" i="38"/>
  <c r="M76" i="38"/>
  <c r="O76" i="38"/>
  <c r="J25" i="23"/>
  <c r="J28" i="23" s="1"/>
  <c r="K10" i="7"/>
  <c r="P204" i="56"/>
  <c r="K204" i="56"/>
  <c r="R204" i="56"/>
  <c r="T204" i="56"/>
  <c r="N204" i="56"/>
  <c r="H204" i="56"/>
  <c r="J204" i="56"/>
  <c r="L204" i="56"/>
  <c r="Q204" i="56"/>
  <c r="O204" i="56"/>
  <c r="S204" i="56"/>
  <c r="I204" i="56"/>
  <c r="M204" i="56"/>
  <c r="L189" i="56"/>
  <c r="J189" i="56"/>
  <c r="N154" i="21"/>
  <c r="S153" i="21"/>
  <c r="S24" i="21" s="1"/>
  <c r="O153" i="21"/>
  <c r="O24" i="21" s="1"/>
  <c r="T154" i="21"/>
  <c r="P154" i="21"/>
  <c r="H154" i="21"/>
  <c r="I154" i="21"/>
  <c r="J153" i="21"/>
  <c r="J24" i="21" s="1"/>
  <c r="Q153" i="21"/>
  <c r="Q24" i="21" s="1"/>
  <c r="M153" i="21"/>
  <c r="M24" i="21" s="1"/>
  <c r="I153" i="21"/>
  <c r="I24" i="21" s="1"/>
  <c r="R153" i="21"/>
  <c r="R24" i="21" s="1"/>
  <c r="N153" i="21"/>
  <c r="N24" i="21" s="1"/>
  <c r="L154" i="21"/>
  <c r="M154" i="21"/>
  <c r="H256" i="76" l="1"/>
  <c r="H254" i="76" s="1"/>
  <c r="I322" i="76"/>
  <c r="N131" i="21"/>
  <c r="K129" i="21"/>
  <c r="J130" i="21"/>
  <c r="S130" i="21"/>
  <c r="S225" i="38"/>
  <c r="K225" i="38"/>
  <c r="Q225" i="38"/>
  <c r="K76" i="38"/>
  <c r="R225" i="38"/>
  <c r="J225" i="38"/>
  <c r="M125" i="21"/>
  <c r="T76" i="38"/>
  <c r="T225" i="38"/>
  <c r="L76" i="38"/>
  <c r="L225" i="38"/>
  <c r="H131" i="21"/>
  <c r="I76" i="38"/>
  <c r="I225" i="38"/>
  <c r="O225" i="38"/>
  <c r="M225" i="38"/>
  <c r="S76" i="38"/>
  <c r="N76" i="38"/>
  <c r="N225" i="38"/>
  <c r="P225" i="38"/>
  <c r="Q76" i="38"/>
  <c r="M135" i="76"/>
  <c r="J133" i="76"/>
  <c r="R134" i="76"/>
  <c r="M256" i="76"/>
  <c r="M254" i="76" s="1"/>
  <c r="T135" i="76"/>
  <c r="N322" i="76"/>
  <c r="O322" i="76"/>
  <c r="S135" i="76"/>
  <c r="K135" i="76"/>
  <c r="L135" i="76"/>
  <c r="T134" i="76"/>
  <c r="S322" i="76"/>
  <c r="O132" i="76"/>
  <c r="O256" i="76"/>
  <c r="O254" i="76" s="1"/>
  <c r="M132" i="76"/>
  <c r="N132" i="76"/>
  <c r="P132" i="76"/>
  <c r="P256" i="76"/>
  <c r="P254" i="76" s="1"/>
  <c r="S132" i="76"/>
  <c r="S256" i="76"/>
  <c r="S254" i="76" s="1"/>
  <c r="Q132" i="76"/>
  <c r="Q256" i="76"/>
  <c r="Q254" i="76" s="1"/>
  <c r="P322" i="76"/>
  <c r="I132" i="76"/>
  <c r="I256" i="76"/>
  <c r="I254" i="76" s="1"/>
  <c r="K132" i="76"/>
  <c r="K256" i="76"/>
  <c r="K254" i="76" s="1"/>
  <c r="J256" i="76"/>
  <c r="J254" i="76" s="1"/>
  <c r="O133" i="76"/>
  <c r="T256" i="76"/>
  <c r="T254" i="76" s="1"/>
  <c r="L256" i="76"/>
  <c r="L254" i="76" s="1"/>
  <c r="J132" i="76"/>
  <c r="H132" i="76"/>
  <c r="J322" i="76"/>
  <c r="R322" i="76"/>
  <c r="R256" i="76"/>
  <c r="R254" i="76" s="1"/>
  <c r="L322" i="76"/>
  <c r="O129" i="76"/>
  <c r="H134" i="76"/>
  <c r="R132" i="76"/>
  <c r="N256" i="76"/>
  <c r="N254" i="76" s="1"/>
  <c r="P131" i="21"/>
  <c r="L130" i="21"/>
  <c r="N382" i="21"/>
  <c r="N380" i="21" s="1"/>
  <c r="Q132" i="21"/>
  <c r="T382" i="21"/>
  <c r="P382" i="21"/>
  <c r="P380" i="21" s="1"/>
  <c r="J131" i="21"/>
  <c r="R131" i="21"/>
  <c r="L125" i="21"/>
  <c r="L382" i="21"/>
  <c r="L380" i="21" s="1"/>
  <c r="I132" i="21"/>
  <c r="M129" i="21"/>
  <c r="R132" i="21"/>
  <c r="R382" i="21"/>
  <c r="Q125" i="21"/>
  <c r="Q382" i="21"/>
  <c r="Q380" i="21" s="1"/>
  <c r="K253" i="21"/>
  <c r="K251" i="21" s="1"/>
  <c r="N253" i="21"/>
  <c r="N251" i="21" s="1"/>
  <c r="J382" i="21"/>
  <c r="J380" i="21" s="1"/>
  <c r="I382" i="21"/>
  <c r="M382" i="21"/>
  <c r="M380" i="21" s="1"/>
  <c r="S382" i="21"/>
  <c r="M132" i="21"/>
  <c r="K382" i="21"/>
  <c r="K380" i="21" s="1"/>
  <c r="O382" i="21"/>
  <c r="O380" i="21" s="1"/>
  <c r="P147" i="49"/>
  <c r="R129" i="76"/>
  <c r="N135" i="76"/>
  <c r="O147" i="49"/>
  <c r="O24" i="49"/>
  <c r="L45" i="38"/>
  <c r="Q45" i="38"/>
  <c r="Q27" i="38" s="1"/>
  <c r="H46" i="38"/>
  <c r="N46" i="38"/>
  <c r="T45" i="38"/>
  <c r="J45" i="38"/>
  <c r="J46" i="38"/>
  <c r="O46" i="38"/>
  <c r="H45" i="38"/>
  <c r="R45" i="38"/>
  <c r="R46" i="38"/>
  <c r="L46" i="38"/>
  <c r="M45" i="38"/>
  <c r="S45" i="38"/>
  <c r="K46" i="38"/>
  <c r="N45" i="38"/>
  <c r="K45" i="38"/>
  <c r="S46" i="38"/>
  <c r="P46" i="38"/>
  <c r="O45" i="38"/>
  <c r="P45" i="38"/>
  <c r="I46" i="38"/>
  <c r="T46" i="38"/>
  <c r="I45" i="38"/>
  <c r="Q46" i="38"/>
  <c r="M46" i="38"/>
  <c r="P44" i="38"/>
  <c r="T44" i="38"/>
  <c r="N47" i="38"/>
  <c r="K47" i="38"/>
  <c r="I43" i="38"/>
  <c r="I42" i="38"/>
  <c r="M42" i="38"/>
  <c r="O41" i="38"/>
  <c r="S41" i="38"/>
  <c r="Q37" i="38"/>
  <c r="Q40" i="38"/>
  <c r="M40" i="38"/>
  <c r="P49" i="38"/>
  <c r="P31" i="38" s="1"/>
  <c r="L39" i="38"/>
  <c r="Q39" i="38"/>
  <c r="J48" i="38"/>
  <c r="J30" i="38" s="1"/>
  <c r="N48" i="38"/>
  <c r="K38" i="38"/>
  <c r="M44" i="38"/>
  <c r="H47" i="38"/>
  <c r="S47" i="38"/>
  <c r="S29" i="38" s="1"/>
  <c r="Q43" i="38"/>
  <c r="P41" i="38"/>
  <c r="H49" i="38"/>
  <c r="H31" i="38" s="1"/>
  <c r="I44" i="38"/>
  <c r="Q44" i="38"/>
  <c r="N44" i="38"/>
  <c r="O47" i="38"/>
  <c r="L43" i="38"/>
  <c r="J43" i="38"/>
  <c r="J42" i="38"/>
  <c r="N42" i="38"/>
  <c r="H41" i="38"/>
  <c r="T37" i="38"/>
  <c r="J37" i="38"/>
  <c r="R40" i="38"/>
  <c r="O40" i="38"/>
  <c r="I49" i="38"/>
  <c r="I31" i="38" s="1"/>
  <c r="M39" i="38"/>
  <c r="R39" i="38"/>
  <c r="K48" i="38"/>
  <c r="P38" i="38"/>
  <c r="L38" i="38"/>
  <c r="P43" i="38"/>
  <c r="I37" i="38"/>
  <c r="S49" i="38"/>
  <c r="S31" i="38" s="1"/>
  <c r="L37" i="38"/>
  <c r="T39" i="38"/>
  <c r="T21" i="38" s="1"/>
  <c r="J44" i="38"/>
  <c r="O44" i="38"/>
  <c r="P47" i="38"/>
  <c r="T43" i="38"/>
  <c r="R43" i="38"/>
  <c r="R42" i="38"/>
  <c r="O42" i="38"/>
  <c r="I41" i="38"/>
  <c r="M37" i="38"/>
  <c r="R37" i="38"/>
  <c r="K40" i="38"/>
  <c r="L49" i="38"/>
  <c r="Q49" i="38"/>
  <c r="Q31" i="38" s="1"/>
  <c r="N39" i="38"/>
  <c r="K39" i="38"/>
  <c r="S48" i="38"/>
  <c r="S30" i="38" s="1"/>
  <c r="I38" i="38"/>
  <c r="T38" i="38"/>
  <c r="R47" i="38"/>
  <c r="T40" i="38"/>
  <c r="M48" i="38"/>
  <c r="M30" i="38" s="1"/>
  <c r="H42" i="38"/>
  <c r="N40" i="38"/>
  <c r="S38" i="38"/>
  <c r="R44" i="38"/>
  <c r="H44" i="38"/>
  <c r="I47" i="38"/>
  <c r="M43" i="38"/>
  <c r="H43" i="38"/>
  <c r="K42" i="38"/>
  <c r="L41" i="38"/>
  <c r="Q41" i="38"/>
  <c r="N37" i="38"/>
  <c r="K37" i="38"/>
  <c r="S40" i="38"/>
  <c r="T49" i="38"/>
  <c r="J49" i="38"/>
  <c r="J31" i="38" s="1"/>
  <c r="H39" i="38"/>
  <c r="S39" i="38"/>
  <c r="H48" i="38"/>
  <c r="H30" i="38" s="1"/>
  <c r="Q38" i="38"/>
  <c r="M38" i="38"/>
  <c r="N41" i="38"/>
  <c r="Q48" i="38"/>
  <c r="H37" i="38"/>
  <c r="O48" i="38"/>
  <c r="O30" i="38" s="1"/>
  <c r="K44" i="38"/>
  <c r="L47" i="38"/>
  <c r="L29" i="38" s="1"/>
  <c r="Q47" i="38"/>
  <c r="N43" i="38"/>
  <c r="K43" i="38"/>
  <c r="S42" i="38"/>
  <c r="T41" i="38"/>
  <c r="J41" i="38"/>
  <c r="O37" i="38"/>
  <c r="S37" i="38"/>
  <c r="H40" i="38"/>
  <c r="M49" i="38"/>
  <c r="R49" i="38"/>
  <c r="O39" i="38"/>
  <c r="P48" i="38"/>
  <c r="P30" i="38" s="1"/>
  <c r="L48" i="38"/>
  <c r="H38" i="38"/>
  <c r="N38" i="38"/>
  <c r="M47" i="38"/>
  <c r="T42" i="38"/>
  <c r="I40" i="38"/>
  <c r="I39" i="38"/>
  <c r="Q42" i="38"/>
  <c r="J39" i="38"/>
  <c r="S44" i="38"/>
  <c r="T47" i="38"/>
  <c r="T29" i="38" s="1"/>
  <c r="J47" i="38"/>
  <c r="O43" i="38"/>
  <c r="S43" i="38"/>
  <c r="L42" i="38"/>
  <c r="M41" i="38"/>
  <c r="R41" i="38"/>
  <c r="P37" i="38"/>
  <c r="P40" i="38"/>
  <c r="P22" i="38" s="1"/>
  <c r="L40" i="38"/>
  <c r="N49" i="38"/>
  <c r="K49" i="38"/>
  <c r="P39" i="38"/>
  <c r="I48" i="38"/>
  <c r="I30" i="38" s="1"/>
  <c r="T48" i="38"/>
  <c r="T30" i="38" s="1"/>
  <c r="J38" i="38"/>
  <c r="O38" i="38"/>
  <c r="L44" i="38"/>
  <c r="P42" i="38"/>
  <c r="K41" i="38"/>
  <c r="O49" i="38"/>
  <c r="R38" i="38"/>
  <c r="J40" i="38"/>
  <c r="R48" i="38"/>
  <c r="P24" i="49"/>
  <c r="J147" i="49"/>
  <c r="Q147" i="49"/>
  <c r="R147" i="49"/>
  <c r="J12" i="75"/>
  <c r="J12" i="76"/>
  <c r="J12" i="73"/>
  <c r="J12" i="72"/>
  <c r="J12" i="71"/>
  <c r="J25" i="71" s="1"/>
  <c r="J12" i="56"/>
  <c r="J12" i="18"/>
  <c r="R253" i="21"/>
  <c r="R251" i="21" s="1"/>
  <c r="P253" i="21"/>
  <c r="P251" i="21" s="1"/>
  <c r="K11" i="7"/>
  <c r="N120" i="34"/>
  <c r="I129" i="76"/>
  <c r="O253" i="21"/>
  <c r="O251" i="21" s="1"/>
  <c r="J253" i="21"/>
  <c r="R24" i="49"/>
  <c r="M24" i="49"/>
  <c r="J24" i="49"/>
  <c r="I18" i="71"/>
  <c r="I19" i="71"/>
  <c r="I20" i="71"/>
  <c r="I21" i="71"/>
  <c r="I22" i="71"/>
  <c r="I23" i="71"/>
  <c r="Q253" i="21"/>
  <c r="Q251" i="21" s="1"/>
  <c r="T147" i="49"/>
  <c r="M253" i="21"/>
  <c r="M251" i="21" s="1"/>
  <c r="K10" i="75"/>
  <c r="K10" i="76"/>
  <c r="K10" i="73"/>
  <c r="K10" i="72"/>
  <c r="K10" i="71"/>
  <c r="K10" i="56"/>
  <c r="J12" i="38"/>
  <c r="H120" i="34"/>
  <c r="S147" i="49"/>
  <c r="T322" i="76"/>
  <c r="K322" i="76"/>
  <c r="I147" i="49"/>
  <c r="T253" i="21"/>
  <c r="H253" i="21"/>
  <c r="H251" i="21" s="1"/>
  <c r="S133" i="76"/>
  <c r="C23" i="73"/>
  <c r="I16" i="73"/>
  <c r="I253" i="21"/>
  <c r="I251" i="21" s="1"/>
  <c r="L147" i="49"/>
  <c r="J10" i="75"/>
  <c r="J10" i="76"/>
  <c r="J10" i="73"/>
  <c r="J10" i="72"/>
  <c r="J10" i="71"/>
  <c r="J10" i="56"/>
  <c r="J12" i="9"/>
  <c r="J120" i="34"/>
  <c r="H130" i="76"/>
  <c r="S253" i="21"/>
  <c r="K147" i="49"/>
  <c r="L24" i="49"/>
  <c r="S24" i="49"/>
  <c r="L253" i="21"/>
  <c r="L251" i="21" s="1"/>
  <c r="L25" i="21"/>
  <c r="H25" i="21"/>
  <c r="P25" i="21"/>
  <c r="N25" i="21"/>
  <c r="T25" i="21"/>
  <c r="M25" i="21"/>
  <c r="I25" i="21"/>
  <c r="T139" i="49"/>
  <c r="I139" i="49"/>
  <c r="O139" i="49"/>
  <c r="N139" i="49"/>
  <c r="Q139" i="49"/>
  <c r="K139" i="49"/>
  <c r="R139" i="49"/>
  <c r="S139" i="49"/>
  <c r="H139" i="49"/>
  <c r="J139" i="49"/>
  <c r="L139" i="49"/>
  <c r="K134" i="21"/>
  <c r="N134" i="21"/>
  <c r="S134" i="21"/>
  <c r="Q134" i="21"/>
  <c r="P134" i="21"/>
  <c r="H134" i="21"/>
  <c r="J134" i="21"/>
  <c r="L128" i="21"/>
  <c r="R134" i="21"/>
  <c r="L134" i="21"/>
  <c r="I134" i="21"/>
  <c r="T134" i="21"/>
  <c r="M134" i="21"/>
  <c r="N130" i="21"/>
  <c r="K128" i="76"/>
  <c r="P128" i="76"/>
  <c r="I128" i="76"/>
  <c r="R128" i="76"/>
  <c r="O128" i="76"/>
  <c r="T128" i="76"/>
  <c r="M128" i="76"/>
  <c r="S128" i="76"/>
  <c r="H128" i="76"/>
  <c r="Q128" i="76"/>
  <c r="J128" i="76"/>
  <c r="L128" i="76"/>
  <c r="N128" i="76"/>
  <c r="I66" i="38"/>
  <c r="I33" i="38" s="1"/>
  <c r="P125" i="21"/>
  <c r="S132" i="21"/>
  <c r="S127" i="21"/>
  <c r="P128" i="21"/>
  <c r="R125" i="21"/>
  <c r="O132" i="21"/>
  <c r="M128" i="21"/>
  <c r="N125" i="21"/>
  <c r="K132" i="21"/>
  <c r="H127" i="21"/>
  <c r="J128" i="21"/>
  <c r="I64" i="38"/>
  <c r="I28" i="38" s="1"/>
  <c r="R63" i="38"/>
  <c r="N63" i="38"/>
  <c r="J63" i="38"/>
  <c r="M64" i="38"/>
  <c r="M28" i="38" s="1"/>
  <c r="P63" i="38"/>
  <c r="H63" i="38"/>
  <c r="Q63" i="38"/>
  <c r="M63" i="38"/>
  <c r="I63" i="38"/>
  <c r="Q64" i="38"/>
  <c r="Q28" i="38" s="1"/>
  <c r="T63" i="38"/>
  <c r="L63" i="38"/>
  <c r="S63" i="38"/>
  <c r="S64" i="38"/>
  <c r="O63" i="38"/>
  <c r="O64" i="38"/>
  <c r="T64" i="38"/>
  <c r="J64" i="38"/>
  <c r="H64" i="38"/>
  <c r="R64" i="38"/>
  <c r="P64" i="38"/>
  <c r="N64" i="38"/>
  <c r="K64" i="38"/>
  <c r="L64" i="38"/>
  <c r="K63" i="38"/>
  <c r="P28" i="38"/>
  <c r="P27" i="38"/>
  <c r="P58" i="38"/>
  <c r="I67" i="38"/>
  <c r="I34" i="38" s="1"/>
  <c r="M60" i="38"/>
  <c r="M67" i="38"/>
  <c r="M34" i="38" s="1"/>
  <c r="K60" i="38"/>
  <c r="J67" i="38"/>
  <c r="J34" i="38" s="1"/>
  <c r="P67" i="38"/>
  <c r="P34" i="38" s="1"/>
  <c r="J59" i="38"/>
  <c r="L62" i="38"/>
  <c r="T55" i="38"/>
  <c r="S66" i="38"/>
  <c r="S33" i="38" s="1"/>
  <c r="S55" i="38"/>
  <c r="T57" i="38"/>
  <c r="S65" i="38"/>
  <c r="S32" i="38" s="1"/>
  <c r="R56" i="38"/>
  <c r="M65" i="38"/>
  <c r="M32" i="38" s="1"/>
  <c r="O55" i="38"/>
  <c r="P66" i="38"/>
  <c r="P33" i="38" s="1"/>
  <c r="L60" i="38"/>
  <c r="T67" i="38"/>
  <c r="T34" i="38" s="1"/>
  <c r="I60" i="38"/>
  <c r="Q65" i="38"/>
  <c r="Q32" i="38" s="1"/>
  <c r="I56" i="38"/>
  <c r="T61" i="38"/>
  <c r="O62" i="38"/>
  <c r="S57" i="38"/>
  <c r="N65" i="38"/>
  <c r="N32" i="38" s="1"/>
  <c r="N57" i="38"/>
  <c r="H58" i="38"/>
  <c r="P55" i="38"/>
  <c r="Q61" i="38"/>
  <c r="K55" i="38"/>
  <c r="L65" i="38"/>
  <c r="L32" i="38" s="1"/>
  <c r="T58" i="38"/>
  <c r="K67" i="38"/>
  <c r="K34" i="38" s="1"/>
  <c r="J55" i="38"/>
  <c r="H65" i="38"/>
  <c r="H32" i="38" s="1"/>
  <c r="Q55" i="38"/>
  <c r="L58" i="38"/>
  <c r="K62" i="38"/>
  <c r="O57" i="38"/>
  <c r="N62" i="38"/>
  <c r="O56" i="38"/>
  <c r="I57" i="38"/>
  <c r="H55" i="38"/>
  <c r="L55" i="38"/>
  <c r="L59" i="38"/>
  <c r="O67" i="38"/>
  <c r="O34" i="38" s="1"/>
  <c r="T62" i="38"/>
  <c r="P57" i="38"/>
  <c r="M62" i="38"/>
  <c r="R67" i="38"/>
  <c r="R34" i="38" s="1"/>
  <c r="H62" i="38"/>
  <c r="L67" i="38"/>
  <c r="L34" i="38" s="1"/>
  <c r="K66" i="38"/>
  <c r="K33" i="38" s="1"/>
  <c r="S60" i="38"/>
  <c r="H56" i="38"/>
  <c r="R60" i="38"/>
  <c r="M61" i="38"/>
  <c r="I61" i="38"/>
  <c r="Q66" i="38"/>
  <c r="Q33" i="38" s="1"/>
  <c r="Q56" i="38"/>
  <c r="S67" i="38"/>
  <c r="S34" i="38" s="1"/>
  <c r="T65" i="38"/>
  <c r="T32" i="38" s="1"/>
  <c r="P61" i="38"/>
  <c r="M56" i="38"/>
  <c r="H66" i="38"/>
  <c r="H33" i="38" s="1"/>
  <c r="R55" i="38"/>
  <c r="M66" i="38"/>
  <c r="M33" i="38" s="1"/>
  <c r="L61" i="38"/>
  <c r="M55" i="38"/>
  <c r="P65" i="38"/>
  <c r="P32" i="38" s="1"/>
  <c r="H57" i="38"/>
  <c r="O65" i="38"/>
  <c r="O32" i="38" s="1"/>
  <c r="O61" i="38"/>
  <c r="S58" i="38"/>
  <c r="K57" i="38"/>
  <c r="R66" i="38"/>
  <c r="R33" i="38" s="1"/>
  <c r="J62" i="38"/>
  <c r="R58" i="38"/>
  <c r="K56" i="38"/>
  <c r="H60" i="38"/>
  <c r="J56" i="38"/>
  <c r="M57" i="38"/>
  <c r="Q58" i="38"/>
  <c r="Q60" i="38"/>
  <c r="I62" i="38"/>
  <c r="S56" i="38"/>
  <c r="J58" i="38"/>
  <c r="J60" i="38"/>
  <c r="N61" i="38"/>
  <c r="R62" i="38"/>
  <c r="J66" i="38"/>
  <c r="J33" i="38" s="1"/>
  <c r="N67" i="38"/>
  <c r="N34" i="38" s="1"/>
  <c r="P56" i="38"/>
  <c r="N56" i="38"/>
  <c r="Q57" i="38"/>
  <c r="H59" i="38"/>
  <c r="H61" i="38"/>
  <c r="T66" i="38"/>
  <c r="T33" i="38" s="1"/>
  <c r="J57" i="38"/>
  <c r="N58" i="38"/>
  <c r="N60" i="38"/>
  <c r="R61" i="38"/>
  <c r="J65" i="38"/>
  <c r="J32" i="38" s="1"/>
  <c r="N66" i="38"/>
  <c r="N33" i="38" s="1"/>
  <c r="I59" i="38"/>
  <c r="T56" i="38"/>
  <c r="K58" i="38"/>
  <c r="O60" i="38"/>
  <c r="S61" i="38"/>
  <c r="K65" i="38"/>
  <c r="K32" i="38" s="1"/>
  <c r="O66" i="38"/>
  <c r="O33" i="38" s="1"/>
  <c r="T60" i="38"/>
  <c r="L66" i="38"/>
  <c r="L33" i="38" s="1"/>
  <c r="I55" i="38"/>
  <c r="L57" i="38"/>
  <c r="Q62" i="38"/>
  <c r="H67" i="38"/>
  <c r="H34" i="38" s="1"/>
  <c r="N55" i="38"/>
  <c r="P60" i="38"/>
  <c r="Q67" i="38"/>
  <c r="Q34" i="38" s="1"/>
  <c r="P62" i="38"/>
  <c r="I65" i="38"/>
  <c r="I32" i="38" s="1"/>
  <c r="S62" i="38"/>
  <c r="K61" i="38"/>
  <c r="O58" i="38"/>
  <c r="L56" i="38"/>
  <c r="R65" i="38"/>
  <c r="R32" i="38" s="1"/>
  <c r="J61" i="38"/>
  <c r="R57" i="38"/>
  <c r="I58" i="38"/>
  <c r="M58" i="38"/>
  <c r="P59" i="38"/>
  <c r="S59" i="38"/>
  <c r="M59" i="38"/>
  <c r="K59" i="38"/>
  <c r="N59" i="38"/>
  <c r="O59" i="38"/>
  <c r="T59" i="38"/>
  <c r="Q59" i="38"/>
  <c r="R59" i="38"/>
  <c r="L74" i="38"/>
  <c r="I129" i="21"/>
  <c r="H126" i="21"/>
  <c r="P130" i="21"/>
  <c r="P126" i="21"/>
  <c r="H15" i="8"/>
  <c r="H55" i="8"/>
  <c r="H189" i="56"/>
  <c r="K16" i="67"/>
  <c r="K146" i="56"/>
  <c r="N16" i="67"/>
  <c r="N146" i="56"/>
  <c r="P16" i="67"/>
  <c r="P146" i="56"/>
  <c r="J16" i="67"/>
  <c r="J146" i="56"/>
  <c r="T16" i="67"/>
  <c r="T146" i="56"/>
  <c r="O16" i="67"/>
  <c r="O146" i="56"/>
  <c r="L16" i="67"/>
  <c r="L146" i="56"/>
  <c r="S16" i="67"/>
  <c r="S146" i="56"/>
  <c r="M16" i="67"/>
  <c r="M146" i="56"/>
  <c r="R16" i="67"/>
  <c r="R146" i="56"/>
  <c r="H76" i="38"/>
  <c r="O125" i="21"/>
  <c r="R128" i="21"/>
  <c r="I131" i="21"/>
  <c r="M127" i="21"/>
  <c r="T130" i="21"/>
  <c r="T126" i="21"/>
  <c r="N189" i="56"/>
  <c r="N17" i="56"/>
  <c r="J126" i="21"/>
  <c r="H130" i="21"/>
  <c r="K131" i="21"/>
  <c r="H22" i="67"/>
  <c r="H20" i="67" s="1"/>
  <c r="H18" i="67" s="1"/>
  <c r="N128" i="21"/>
  <c r="K127" i="21"/>
  <c r="O127" i="21"/>
  <c r="L132" i="21"/>
  <c r="J132" i="21"/>
  <c r="L126" i="21"/>
  <c r="S129" i="21"/>
  <c r="Q129" i="21"/>
  <c r="L10" i="23"/>
  <c r="K10" i="23"/>
  <c r="K10" i="67"/>
  <c r="J10" i="67"/>
  <c r="J10" i="18"/>
  <c r="J10" i="21"/>
  <c r="J10" i="8"/>
  <c r="J10" i="49"/>
  <c r="J10" i="38"/>
  <c r="J10" i="9"/>
  <c r="K12" i="67"/>
  <c r="K12" i="9"/>
  <c r="K12" i="8"/>
  <c r="K12" i="49"/>
  <c r="K12" i="21"/>
  <c r="K12" i="18"/>
  <c r="K12" i="38"/>
  <c r="M10" i="23"/>
  <c r="N16" i="7"/>
  <c r="R130" i="21"/>
  <c r="I127" i="21"/>
  <c r="O129" i="21"/>
  <c r="H132" i="21"/>
  <c r="R189" i="56"/>
  <c r="P189" i="56"/>
  <c r="O189" i="56"/>
  <c r="O131" i="21"/>
  <c r="S125" i="21"/>
  <c r="I125" i="21"/>
  <c r="R126" i="21"/>
  <c r="T132" i="21"/>
  <c r="Q131" i="21"/>
  <c r="S131" i="21"/>
  <c r="N127" i="21"/>
  <c r="S380" i="21"/>
  <c r="R127" i="21"/>
  <c r="I130" i="21"/>
  <c r="H128" i="21"/>
  <c r="L127" i="21"/>
  <c r="S128" i="21"/>
  <c r="O126" i="21"/>
  <c r="M126" i="21"/>
  <c r="I126" i="21"/>
  <c r="N129" i="21"/>
  <c r="I17" i="56"/>
  <c r="I22" i="67"/>
  <c r="I20" i="67" s="1"/>
  <c r="I18" i="67" s="1"/>
  <c r="M131" i="21"/>
  <c r="P132" i="21"/>
  <c r="R380" i="21"/>
  <c r="O130" i="21"/>
  <c r="S126" i="21"/>
  <c r="K126" i="21"/>
  <c r="P127" i="21"/>
  <c r="O128" i="21"/>
  <c r="R129" i="21"/>
  <c r="Q17" i="56"/>
  <c r="Q22" i="67"/>
  <c r="Q20" i="67" s="1"/>
  <c r="Q18" i="67" s="1"/>
  <c r="T127" i="21"/>
  <c r="H20" i="38"/>
  <c r="T128" i="21"/>
  <c r="Q127" i="21"/>
  <c r="T380" i="21"/>
  <c r="T129" i="21"/>
  <c r="T125" i="21"/>
  <c r="I128" i="21"/>
  <c r="Q130" i="21"/>
  <c r="J127" i="21"/>
  <c r="K128" i="21"/>
  <c r="H125" i="21"/>
  <c r="K125" i="21"/>
  <c r="I380" i="21"/>
  <c r="I278" i="21" s="1"/>
  <c r="P129" i="21"/>
  <c r="L129" i="21"/>
  <c r="H129" i="21"/>
  <c r="K130" i="21"/>
  <c r="Q128" i="21"/>
  <c r="Q126" i="21"/>
  <c r="M130" i="21"/>
  <c r="J251" i="21"/>
  <c r="S251" i="21"/>
  <c r="O19" i="38"/>
  <c r="R29" i="38"/>
  <c r="H29" i="38"/>
  <c r="L31" i="38"/>
  <c r="P29" i="38"/>
  <c r="O29" i="38"/>
  <c r="R30" i="38"/>
  <c r="N29" i="38"/>
  <c r="M31" i="38"/>
  <c r="I29" i="38"/>
  <c r="L26" i="38"/>
  <c r="K31" i="38"/>
  <c r="L22" i="49"/>
  <c r="L30" i="38"/>
  <c r="K29" i="38"/>
  <c r="O21" i="38"/>
  <c r="R31" i="38"/>
  <c r="N30" i="38"/>
  <c r="J29" i="38"/>
  <c r="Q29" i="38"/>
  <c r="T22" i="49"/>
  <c r="L22" i="38"/>
  <c r="O31" i="38"/>
  <c r="K30" i="38"/>
  <c r="O26" i="38"/>
  <c r="N31" i="38"/>
  <c r="T31" i="38"/>
  <c r="Q30" i="38"/>
  <c r="M29" i="38"/>
  <c r="I189" i="56"/>
  <c r="R17" i="56"/>
  <c r="M189" i="56"/>
  <c r="H22" i="49"/>
  <c r="K22" i="49"/>
  <c r="P22" i="49"/>
  <c r="N126" i="21"/>
  <c r="T251" i="21"/>
  <c r="K189" i="56"/>
  <c r="R22" i="49"/>
  <c r="N22" i="49"/>
  <c r="T189" i="56"/>
  <c r="M22" i="49"/>
  <c r="J22" i="49"/>
  <c r="K17" i="56"/>
  <c r="Q22" i="49"/>
  <c r="P17" i="56"/>
  <c r="I22" i="49"/>
  <c r="O17" i="56"/>
  <c r="O22" i="49"/>
  <c r="T17" i="56"/>
  <c r="S17" i="56"/>
  <c r="S189" i="56"/>
  <c r="Q189" i="56"/>
  <c r="J17" i="56"/>
  <c r="M17" i="56"/>
  <c r="O196" i="38"/>
  <c r="K10" i="9"/>
  <c r="K10" i="18"/>
  <c r="K10" i="21"/>
  <c r="L10" i="7"/>
  <c r="K10" i="38"/>
  <c r="K10" i="49"/>
  <c r="K10" i="8"/>
  <c r="L44" i="23"/>
  <c r="L47" i="23" s="1"/>
  <c r="N196" i="38"/>
  <c r="K25" i="23"/>
  <c r="K28" i="23" s="1"/>
  <c r="S196" i="38"/>
  <c r="H26" i="38" l="1"/>
  <c r="H28" i="38"/>
  <c r="N278" i="21"/>
  <c r="J28" i="38"/>
  <c r="K28" i="38"/>
  <c r="H24" i="38"/>
  <c r="Q25" i="38"/>
  <c r="I24" i="38"/>
  <c r="O28" i="38"/>
  <c r="Q278" i="21"/>
  <c r="K278" i="21"/>
  <c r="L10" i="75"/>
  <c r="L10" i="76"/>
  <c r="L10" i="73"/>
  <c r="L10" i="72"/>
  <c r="L10" i="71"/>
  <c r="L10" i="56"/>
  <c r="P278" i="21"/>
  <c r="J278" i="21"/>
  <c r="J22" i="71"/>
  <c r="J23" i="71"/>
  <c r="J20" i="71"/>
  <c r="J18" i="71"/>
  <c r="J19" i="71"/>
  <c r="J21" i="71"/>
  <c r="S278" i="21"/>
  <c r="I16" i="71"/>
  <c r="I35" i="9" s="1"/>
  <c r="I51" i="8" s="1"/>
  <c r="K12" i="75"/>
  <c r="K12" i="76"/>
  <c r="K12" i="73"/>
  <c r="K12" i="72"/>
  <c r="K12" i="71"/>
  <c r="K25" i="71" s="1"/>
  <c r="K12" i="56"/>
  <c r="L11" i="7"/>
  <c r="T278" i="21"/>
  <c r="C24" i="73"/>
  <c r="J16" i="73"/>
  <c r="I24" i="73" s="1"/>
  <c r="R176" i="73"/>
  <c r="J146" i="73"/>
  <c r="L116" i="73"/>
  <c r="R86" i="73"/>
  <c r="P86" i="73"/>
  <c r="N176" i="73"/>
  <c r="S146" i="73"/>
  <c r="P146" i="73"/>
  <c r="S116" i="73"/>
  <c r="Q116" i="73"/>
  <c r="J176" i="73"/>
  <c r="O146" i="73"/>
  <c r="Q146" i="73"/>
  <c r="O116" i="73"/>
  <c r="M116" i="73"/>
  <c r="S176" i="73"/>
  <c r="M176" i="73"/>
  <c r="K146" i="73"/>
  <c r="M146" i="73"/>
  <c r="K116" i="73"/>
  <c r="I116" i="73"/>
  <c r="T86" i="73"/>
  <c r="O176" i="73"/>
  <c r="P176" i="73"/>
  <c r="T146" i="73"/>
  <c r="I146" i="73"/>
  <c r="P116" i="73"/>
  <c r="T116" i="73"/>
  <c r="K176" i="73"/>
  <c r="L176" i="73"/>
  <c r="H146" i="73"/>
  <c r="L146" i="73"/>
  <c r="Q176" i="73"/>
  <c r="H176" i="73"/>
  <c r="R146" i="73"/>
  <c r="N116" i="73"/>
  <c r="I176" i="73"/>
  <c r="T176" i="73"/>
  <c r="N146" i="73"/>
  <c r="J116" i="73"/>
  <c r="H116" i="73"/>
  <c r="S86" i="73"/>
  <c r="I86" i="73"/>
  <c r="O86" i="73"/>
  <c r="H86" i="73"/>
  <c r="R23" i="73"/>
  <c r="H56" i="73"/>
  <c r="T56" i="73"/>
  <c r="R56" i="73"/>
  <c r="L23" i="73"/>
  <c r="L56" i="73"/>
  <c r="K86" i="73"/>
  <c r="N86" i="73"/>
  <c r="N56" i="73"/>
  <c r="T23" i="73"/>
  <c r="P23" i="73"/>
  <c r="P56" i="73"/>
  <c r="J86" i="73"/>
  <c r="S56" i="73"/>
  <c r="J56" i="73"/>
  <c r="H23" i="73"/>
  <c r="Q56" i="73"/>
  <c r="I23" i="73"/>
  <c r="L86" i="73"/>
  <c r="O56" i="73"/>
  <c r="K23" i="73"/>
  <c r="M56" i="73"/>
  <c r="Q23" i="73"/>
  <c r="Q86" i="73"/>
  <c r="K56" i="73"/>
  <c r="O23" i="73"/>
  <c r="M23" i="73"/>
  <c r="R116" i="73"/>
  <c r="M86" i="73"/>
  <c r="J23" i="73"/>
  <c r="S23" i="73"/>
  <c r="I56" i="73"/>
  <c r="N23" i="73"/>
  <c r="C37" i="73"/>
  <c r="C56" i="73"/>
  <c r="C70" i="73" s="1"/>
  <c r="C146" i="73"/>
  <c r="C160" i="73" s="1"/>
  <c r="C86" i="73"/>
  <c r="C100" i="73" s="1"/>
  <c r="C176" i="73"/>
  <c r="C190" i="73" s="1"/>
  <c r="C116" i="73"/>
  <c r="C130" i="73" s="1"/>
  <c r="R278" i="21"/>
  <c r="L278" i="21"/>
  <c r="O278" i="21"/>
  <c r="M278" i="21"/>
  <c r="P20" i="38"/>
  <c r="L320" i="76"/>
  <c r="L127" i="76"/>
  <c r="R127" i="76"/>
  <c r="R320" i="76"/>
  <c r="J25" i="38"/>
  <c r="K25" i="38"/>
  <c r="T19" i="38"/>
  <c r="Q24" i="38"/>
  <c r="Q320" i="76"/>
  <c r="Q127" i="76"/>
  <c r="S320" i="76"/>
  <c r="S127" i="76"/>
  <c r="T320" i="76"/>
  <c r="T127" i="76"/>
  <c r="P320" i="76"/>
  <c r="P127" i="76"/>
  <c r="N320" i="76"/>
  <c r="N127" i="76"/>
  <c r="H127" i="76"/>
  <c r="O320" i="76"/>
  <c r="O127" i="76"/>
  <c r="I320" i="76"/>
  <c r="I127" i="76"/>
  <c r="K320" i="76"/>
  <c r="K127" i="76"/>
  <c r="J320" i="76"/>
  <c r="J127" i="76"/>
  <c r="M320" i="76"/>
  <c r="M127" i="76"/>
  <c r="M268" i="21"/>
  <c r="M149" i="21" s="1"/>
  <c r="M20" i="21" s="1"/>
  <c r="M271" i="76"/>
  <c r="K268" i="21"/>
  <c r="K149" i="21" s="1"/>
  <c r="K271" i="76"/>
  <c r="L268" i="21"/>
  <c r="L149" i="21" s="1"/>
  <c r="L271" i="76"/>
  <c r="T268" i="21"/>
  <c r="T149" i="21" s="1"/>
  <c r="T271" i="76"/>
  <c r="P268" i="21"/>
  <c r="P149" i="21" s="1"/>
  <c r="P271" i="76"/>
  <c r="R268" i="21"/>
  <c r="R149" i="21" s="1"/>
  <c r="R271" i="76"/>
  <c r="S268" i="21"/>
  <c r="S149" i="21" s="1"/>
  <c r="S271" i="76"/>
  <c r="O268" i="21"/>
  <c r="O149" i="21" s="1"/>
  <c r="O271" i="76"/>
  <c r="J268" i="21"/>
  <c r="J149" i="21" s="1"/>
  <c r="J271" i="76"/>
  <c r="N268" i="21"/>
  <c r="N149" i="21" s="1"/>
  <c r="N20" i="21" s="1"/>
  <c r="N271" i="76"/>
  <c r="M24" i="38"/>
  <c r="S23" i="38"/>
  <c r="M19" i="38"/>
  <c r="R27" i="38"/>
  <c r="K27" i="38"/>
  <c r="S27" i="38"/>
  <c r="T28" i="38"/>
  <c r="M20" i="38"/>
  <c r="M26" i="38"/>
  <c r="O20" i="38"/>
  <c r="O22" i="38"/>
  <c r="L24" i="38"/>
  <c r="J20" i="38"/>
  <c r="P26" i="38"/>
  <c r="M25" i="38"/>
  <c r="I20" i="38"/>
  <c r="N24" i="38"/>
  <c r="J26" i="38"/>
  <c r="O23" i="38"/>
  <c r="Q21" i="38"/>
  <c r="J21" i="38"/>
  <c r="K21" i="38"/>
  <c r="S26" i="38"/>
  <c r="K20" i="38"/>
  <c r="M27" i="38"/>
  <c r="T25" i="38"/>
  <c r="R22" i="38"/>
  <c r="S22" i="38"/>
  <c r="J23" i="38"/>
  <c r="T20" i="38"/>
  <c r="N20" i="38"/>
  <c r="K24" i="38"/>
  <c r="N27" i="38"/>
  <c r="R28" i="38"/>
  <c r="N28" i="38"/>
  <c r="L27" i="38"/>
  <c r="L28" i="38"/>
  <c r="S28" i="38"/>
  <c r="H27" i="38"/>
  <c r="I27" i="38"/>
  <c r="I26" i="38"/>
  <c r="N25" i="38"/>
  <c r="O25" i="38"/>
  <c r="H25" i="38"/>
  <c r="S25" i="38"/>
  <c r="L23" i="38"/>
  <c r="T27" i="38"/>
  <c r="O27" i="38"/>
  <c r="J27" i="38"/>
  <c r="I23" i="38"/>
  <c r="R20" i="38"/>
  <c r="R21" i="38"/>
  <c r="S19" i="38"/>
  <c r="N21" i="38"/>
  <c r="R26" i="38"/>
  <c r="T23" i="38"/>
  <c r="S24" i="38"/>
  <c r="I21" i="38"/>
  <c r="M21" i="38"/>
  <c r="S20" i="38"/>
  <c r="H22" i="38"/>
  <c r="M22" i="38"/>
  <c r="K23" i="38"/>
  <c r="T26" i="38"/>
  <c r="J19" i="38"/>
  <c r="P25" i="38"/>
  <c r="Q22" i="38"/>
  <c r="I25" i="38"/>
  <c r="L21" i="38"/>
  <c r="Q23" i="38"/>
  <c r="K19" i="38"/>
  <c r="P24" i="38"/>
  <c r="H19" i="38"/>
  <c r="J22" i="38"/>
  <c r="K22" i="38"/>
  <c r="H21" i="38"/>
  <c r="K26" i="38"/>
  <c r="N26" i="38"/>
  <c r="P21" i="38"/>
  <c r="Q26" i="38"/>
  <c r="R24" i="38"/>
  <c r="S21" i="38"/>
  <c r="L25" i="38"/>
  <c r="Q19" i="38"/>
  <c r="H23" i="38"/>
  <c r="N22" i="38"/>
  <c r="T22" i="38"/>
  <c r="N23" i="38"/>
  <c r="P19" i="38"/>
  <c r="R23" i="38"/>
  <c r="J24" i="38"/>
  <c r="P23" i="38"/>
  <c r="O24" i="38"/>
  <c r="L19" i="38"/>
  <c r="T24" i="38"/>
  <c r="Q20" i="38"/>
  <c r="M23" i="38"/>
  <c r="I19" i="38"/>
  <c r="N19" i="38"/>
  <c r="R19" i="38"/>
  <c r="R25" i="38"/>
  <c r="I22" i="38"/>
  <c r="L20" i="38"/>
  <c r="H16" i="67"/>
  <c r="H146" i="56"/>
  <c r="R345" i="38"/>
  <c r="R194" i="38" s="1"/>
  <c r="R21" i="56"/>
  <c r="S21" i="56"/>
  <c r="S345" i="38"/>
  <c r="S194" i="38" s="1"/>
  <c r="O345" i="38"/>
  <c r="O194" i="38" s="1"/>
  <c r="O21" i="56"/>
  <c r="N345" i="38"/>
  <c r="N194" i="38" s="1"/>
  <c r="N21" i="56"/>
  <c r="Q16" i="67"/>
  <c r="Q146" i="56"/>
  <c r="M21" i="56"/>
  <c r="M345" i="38"/>
  <c r="M194" i="38" s="1"/>
  <c r="L21" i="56"/>
  <c r="L16" i="56" s="1"/>
  <c r="L174" i="56" s="1"/>
  <c r="L345" i="38"/>
  <c r="L194" i="38" s="1"/>
  <c r="T345" i="38"/>
  <c r="T194" i="38" s="1"/>
  <c r="T21" i="56"/>
  <c r="T16" i="56" s="1"/>
  <c r="T174" i="56" s="1"/>
  <c r="P345" i="38"/>
  <c r="P194" i="38" s="1"/>
  <c r="P21" i="56"/>
  <c r="P16" i="56" s="1"/>
  <c r="P174" i="56" s="1"/>
  <c r="K21" i="56"/>
  <c r="K345" i="38"/>
  <c r="K194" i="38" s="1"/>
  <c r="J345" i="38"/>
  <c r="J194" i="38" s="1"/>
  <c r="J21" i="56"/>
  <c r="I16" i="67"/>
  <c r="I146" i="56"/>
  <c r="Q74" i="38"/>
  <c r="P74" i="38"/>
  <c r="I74" i="38"/>
  <c r="K74" i="38"/>
  <c r="J74" i="38"/>
  <c r="H74" i="38"/>
  <c r="M74" i="38"/>
  <c r="S74" i="38"/>
  <c r="T74" i="38"/>
  <c r="O74" i="38"/>
  <c r="N74" i="38"/>
  <c r="R74" i="38"/>
  <c r="Q124" i="21"/>
  <c r="I124" i="21"/>
  <c r="T124" i="21"/>
  <c r="R124" i="21"/>
  <c r="M124" i="21"/>
  <c r="L10" i="67"/>
  <c r="O16" i="7"/>
  <c r="N10" i="23"/>
  <c r="N124" i="21"/>
  <c r="K124" i="21"/>
  <c r="L124" i="21"/>
  <c r="H124" i="21"/>
  <c r="S124" i="21"/>
  <c r="J124" i="21"/>
  <c r="O124" i="21"/>
  <c r="P124" i="21"/>
  <c r="T369" i="38"/>
  <c r="S22" i="49"/>
  <c r="N16" i="56"/>
  <c r="N174" i="56" s="1"/>
  <c r="N369" i="38"/>
  <c r="L25" i="23"/>
  <c r="L28" i="23" s="1"/>
  <c r="M44" i="23"/>
  <c r="M47" i="23" s="1"/>
  <c r="M10" i="7"/>
  <c r="L10" i="38"/>
  <c r="L10" i="9"/>
  <c r="L10" i="49"/>
  <c r="L10" i="8"/>
  <c r="L10" i="21"/>
  <c r="L10" i="18"/>
  <c r="L369" i="38"/>
  <c r="R369" i="38"/>
  <c r="R16" i="56"/>
  <c r="R174" i="56" s="1"/>
  <c r="P369" i="38"/>
  <c r="I369" i="38"/>
  <c r="P20" i="21" l="1"/>
  <c r="S20" i="21"/>
  <c r="K20" i="21"/>
  <c r="J20" i="21"/>
  <c r="O20" i="21"/>
  <c r="L20" i="21"/>
  <c r="T20" i="21"/>
  <c r="R20" i="21"/>
  <c r="Q177" i="73"/>
  <c r="H177" i="73"/>
  <c r="I147" i="73"/>
  <c r="K147" i="73"/>
  <c r="Q117" i="73"/>
  <c r="S117" i="73"/>
  <c r="L87" i="73"/>
  <c r="M177" i="73"/>
  <c r="O177" i="73"/>
  <c r="T147" i="73"/>
  <c r="R147" i="73"/>
  <c r="M117" i="73"/>
  <c r="O117" i="73"/>
  <c r="I177" i="73"/>
  <c r="N177" i="73"/>
  <c r="P147" i="73"/>
  <c r="J147" i="73"/>
  <c r="I117" i="73"/>
  <c r="K117" i="73"/>
  <c r="S177" i="73"/>
  <c r="J177" i="73"/>
  <c r="L147" i="73"/>
  <c r="N117" i="73"/>
  <c r="R117" i="73"/>
  <c r="Q87" i="73"/>
  <c r="S87" i="73"/>
  <c r="K177" i="73"/>
  <c r="R177" i="73"/>
  <c r="H147" i="73"/>
  <c r="T117" i="73"/>
  <c r="J117" i="73"/>
  <c r="T177" i="73"/>
  <c r="N147" i="73"/>
  <c r="P117" i="73"/>
  <c r="P177" i="73"/>
  <c r="Q147" i="73"/>
  <c r="S147" i="73"/>
  <c r="L117" i="73"/>
  <c r="L177" i="73"/>
  <c r="M147" i="73"/>
  <c r="O147" i="73"/>
  <c r="H117" i="73"/>
  <c r="P87" i="73"/>
  <c r="N24" i="73"/>
  <c r="H87" i="73"/>
  <c r="R24" i="73"/>
  <c r="R57" i="73"/>
  <c r="N57" i="73"/>
  <c r="N87" i="73"/>
  <c r="T57" i="73"/>
  <c r="J57" i="73"/>
  <c r="L24" i="73"/>
  <c r="O87" i="73"/>
  <c r="P57" i="73"/>
  <c r="P24" i="73"/>
  <c r="T24" i="73"/>
  <c r="K87" i="73"/>
  <c r="Q57" i="73"/>
  <c r="L57" i="73"/>
  <c r="O57" i="73"/>
  <c r="S57" i="73"/>
  <c r="S24" i="73"/>
  <c r="M87" i="73"/>
  <c r="R87" i="73"/>
  <c r="M57" i="73"/>
  <c r="H57" i="73"/>
  <c r="H24" i="73"/>
  <c r="I87" i="73"/>
  <c r="J87" i="73"/>
  <c r="I57" i="73"/>
  <c r="K24" i="73"/>
  <c r="Q24" i="73"/>
  <c r="M24" i="73"/>
  <c r="T87" i="73"/>
  <c r="J24" i="73"/>
  <c r="O24" i="73"/>
  <c r="K57" i="73"/>
  <c r="K16" i="73"/>
  <c r="I25" i="73" s="1"/>
  <c r="C25" i="73"/>
  <c r="J16" i="71"/>
  <c r="J35" i="9" s="1"/>
  <c r="J51" i="8" s="1"/>
  <c r="C87" i="73"/>
  <c r="C101" i="73" s="1"/>
  <c r="C57" i="73"/>
  <c r="C71" i="73" s="1"/>
  <c r="C38" i="73"/>
  <c r="C177" i="73"/>
  <c r="C191" i="73" s="1"/>
  <c r="C147" i="73"/>
  <c r="C161" i="73" s="1"/>
  <c r="C117" i="73"/>
  <c r="C131" i="73" s="1"/>
  <c r="K18" i="71"/>
  <c r="K20" i="71"/>
  <c r="K19" i="71"/>
  <c r="K21" i="71"/>
  <c r="K22" i="71"/>
  <c r="K23" i="71"/>
  <c r="M10" i="75"/>
  <c r="M10" i="76"/>
  <c r="M10" i="73"/>
  <c r="M10" i="72"/>
  <c r="M10" i="71"/>
  <c r="M10" i="56"/>
  <c r="L12" i="75"/>
  <c r="L12" i="76"/>
  <c r="L12" i="73"/>
  <c r="L12" i="72"/>
  <c r="L12" i="71"/>
  <c r="L25" i="71" s="1"/>
  <c r="L12" i="56"/>
  <c r="L12" i="8"/>
  <c r="M11" i="7"/>
  <c r="L12" i="9"/>
  <c r="L12" i="49"/>
  <c r="L12" i="67"/>
  <c r="L12" i="18"/>
  <c r="L12" i="21"/>
  <c r="L12" i="38"/>
  <c r="J142" i="76"/>
  <c r="J152" i="76"/>
  <c r="P142" i="76"/>
  <c r="P152" i="76"/>
  <c r="J125" i="76"/>
  <c r="J281" i="76"/>
  <c r="I125" i="76"/>
  <c r="I281" i="76"/>
  <c r="H125" i="76"/>
  <c r="H281" i="76"/>
  <c r="P125" i="76"/>
  <c r="P281" i="76"/>
  <c r="S125" i="76"/>
  <c r="S281" i="76"/>
  <c r="S142" i="76"/>
  <c r="S152" i="76"/>
  <c r="L142" i="76"/>
  <c r="L152" i="76"/>
  <c r="N142" i="76"/>
  <c r="N152" i="76"/>
  <c r="O142" i="76"/>
  <c r="O152" i="76"/>
  <c r="R142" i="76"/>
  <c r="R152" i="76"/>
  <c r="T142" i="76"/>
  <c r="T152" i="76"/>
  <c r="K142" i="76"/>
  <c r="K152" i="76"/>
  <c r="M125" i="76"/>
  <c r="M281" i="76"/>
  <c r="K125" i="76"/>
  <c r="K281" i="76"/>
  <c r="O125" i="76"/>
  <c r="O281" i="76"/>
  <c r="N125" i="76"/>
  <c r="N281" i="76"/>
  <c r="T125" i="76"/>
  <c r="T281" i="76"/>
  <c r="Q125" i="76"/>
  <c r="Q281" i="76"/>
  <c r="L125" i="76"/>
  <c r="L281" i="76"/>
  <c r="M142" i="76"/>
  <c r="M152" i="76"/>
  <c r="R125" i="76"/>
  <c r="R281" i="76"/>
  <c r="Q268" i="21"/>
  <c r="Q271" i="76"/>
  <c r="I268" i="21"/>
  <c r="I271" i="76"/>
  <c r="H268" i="21"/>
  <c r="H271" i="76"/>
  <c r="H152" i="76" s="1"/>
  <c r="L223" i="38"/>
  <c r="L72" i="38" s="1"/>
  <c r="L218" i="38"/>
  <c r="O266" i="49"/>
  <c r="O45" i="8"/>
  <c r="P223" i="38"/>
  <c r="P72" i="38" s="1"/>
  <c r="P218" i="38"/>
  <c r="N223" i="38"/>
  <c r="N72" i="38" s="1"/>
  <c r="N218" i="38"/>
  <c r="T223" i="38"/>
  <c r="T72" i="38" s="1"/>
  <c r="T218" i="38"/>
  <c r="P45" i="8"/>
  <c r="P266" i="49"/>
  <c r="P141" i="49" s="1"/>
  <c r="N45" i="8"/>
  <c r="N266" i="49"/>
  <c r="N141" i="49" s="1"/>
  <c r="T266" i="49"/>
  <c r="T141" i="49" s="1"/>
  <c r="T45" i="8"/>
  <c r="L45" i="8"/>
  <c r="L266" i="49"/>
  <c r="L145" i="49" s="1"/>
  <c r="L20" i="49" s="1"/>
  <c r="Q21" i="56"/>
  <c r="Q16" i="56" s="1"/>
  <c r="Q33" i="8" s="1"/>
  <c r="Q345" i="38"/>
  <c r="Q194" i="38" s="1"/>
  <c r="S266" i="49"/>
  <c r="S45" i="8"/>
  <c r="R223" i="38"/>
  <c r="R72" i="38" s="1"/>
  <c r="R218" i="38"/>
  <c r="I345" i="38"/>
  <c r="I194" i="38" s="1"/>
  <c r="I21" i="56"/>
  <c r="R266" i="49"/>
  <c r="R145" i="49" s="1"/>
  <c r="R20" i="49" s="1"/>
  <c r="R45" i="8"/>
  <c r="H345" i="38"/>
  <c r="I218" i="38"/>
  <c r="J45" i="8"/>
  <c r="J266" i="49"/>
  <c r="K45" i="8"/>
  <c r="K266" i="49"/>
  <c r="M266" i="49"/>
  <c r="M45" i="8"/>
  <c r="T139" i="21"/>
  <c r="P16" i="7"/>
  <c r="O10" i="23"/>
  <c r="M10" i="67"/>
  <c r="Q369" i="38"/>
  <c r="Q218" i="38" s="1"/>
  <c r="K16" i="56"/>
  <c r="K174" i="56" s="1"/>
  <c r="K369" i="38"/>
  <c r="T33" i="8"/>
  <c r="T23" i="9"/>
  <c r="T16" i="9" s="1"/>
  <c r="S16" i="56"/>
  <c r="S174" i="56" s="1"/>
  <c r="S369" i="38"/>
  <c r="N33" i="8"/>
  <c r="N23" i="9"/>
  <c r="N16" i="9" s="1"/>
  <c r="H369" i="38"/>
  <c r="N139" i="21"/>
  <c r="N122" i="21"/>
  <c r="O16" i="56"/>
  <c r="O174" i="56" s="1"/>
  <c r="O369" i="38"/>
  <c r="M369" i="38"/>
  <c r="M16" i="56"/>
  <c r="M174" i="56" s="1"/>
  <c r="J16" i="56"/>
  <c r="J174" i="56" s="1"/>
  <c r="J369" i="38"/>
  <c r="I122" i="21"/>
  <c r="L139" i="21"/>
  <c r="L122" i="21"/>
  <c r="P33" i="8"/>
  <c r="P23" i="9"/>
  <c r="P16" i="9" s="1"/>
  <c r="P139" i="21"/>
  <c r="P122" i="21"/>
  <c r="H17" i="8"/>
  <c r="R139" i="21"/>
  <c r="R122" i="21"/>
  <c r="Q122" i="21"/>
  <c r="N44" i="23"/>
  <c r="R23" i="9"/>
  <c r="R16" i="9" s="1"/>
  <c r="R33" i="8"/>
  <c r="L33" i="8"/>
  <c r="L23" i="9"/>
  <c r="L16" i="9" s="1"/>
  <c r="N10" i="7"/>
  <c r="M10" i="38"/>
  <c r="M10" i="21"/>
  <c r="M10" i="49"/>
  <c r="M10" i="18"/>
  <c r="M10" i="8"/>
  <c r="M10" i="9"/>
  <c r="M25" i="23"/>
  <c r="J22" i="21"/>
  <c r="I22" i="21"/>
  <c r="K22" i="21"/>
  <c r="H149" i="21" l="1"/>
  <c r="H20" i="21" s="1"/>
  <c r="H194" i="38"/>
  <c r="H223" i="38"/>
  <c r="H72" i="38" s="1"/>
  <c r="K16" i="71"/>
  <c r="K35" i="9" s="1"/>
  <c r="K51" i="8" s="1"/>
  <c r="N47" i="23"/>
  <c r="O44" i="23" s="1"/>
  <c r="M28" i="23"/>
  <c r="N25" i="23" s="1"/>
  <c r="C26" i="73"/>
  <c r="L16" i="73"/>
  <c r="I26" i="73" s="1"/>
  <c r="M58" i="73"/>
  <c r="Q118" i="73"/>
  <c r="H88" i="73"/>
  <c r="I88" i="73"/>
  <c r="J178" i="73"/>
  <c r="N88" i="73"/>
  <c r="I148" i="73"/>
  <c r="J148" i="73"/>
  <c r="Q58" i="73"/>
  <c r="H58" i="73"/>
  <c r="O88" i="73"/>
  <c r="Q148" i="73"/>
  <c r="K118" i="73"/>
  <c r="T88" i="73"/>
  <c r="O178" i="73"/>
  <c r="Q88" i="73"/>
  <c r="Q178" i="73"/>
  <c r="M148" i="73"/>
  <c r="L25" i="73"/>
  <c r="M25" i="73"/>
  <c r="P88" i="73"/>
  <c r="L178" i="73"/>
  <c r="K178" i="73"/>
  <c r="H118" i="73"/>
  <c r="K25" i="73"/>
  <c r="O118" i="73"/>
  <c r="H148" i="73"/>
  <c r="R58" i="73"/>
  <c r="L58" i="73"/>
  <c r="R178" i="73"/>
  <c r="S25" i="73"/>
  <c r="O148" i="73"/>
  <c r="R25" i="73"/>
  <c r="T118" i="73"/>
  <c r="P25" i="73"/>
  <c r="L118" i="73"/>
  <c r="S178" i="73"/>
  <c r="I178" i="73"/>
  <c r="P178" i="73"/>
  <c r="H25" i="73"/>
  <c r="J58" i="73"/>
  <c r="L88" i="73"/>
  <c r="Q25" i="73"/>
  <c r="N58" i="73"/>
  <c r="M178" i="73"/>
  <c r="O58" i="73"/>
  <c r="J118" i="73"/>
  <c r="T58" i="73"/>
  <c r="N118" i="73"/>
  <c r="N178" i="73"/>
  <c r="H178" i="73"/>
  <c r="R88" i="73"/>
  <c r="N25" i="73"/>
  <c r="S118" i="73"/>
  <c r="O25" i="73"/>
  <c r="J25" i="73"/>
  <c r="I58" i="73"/>
  <c r="M118" i="73"/>
  <c r="P148" i="73"/>
  <c r="T148" i="73"/>
  <c r="M88" i="73"/>
  <c r="S58" i="73"/>
  <c r="K58" i="73"/>
  <c r="T25" i="73"/>
  <c r="P118" i="73"/>
  <c r="S148" i="73"/>
  <c r="T178" i="73"/>
  <c r="L148" i="73"/>
  <c r="I118" i="73"/>
  <c r="R118" i="73"/>
  <c r="K88" i="73"/>
  <c r="P58" i="73"/>
  <c r="J88" i="73"/>
  <c r="R148" i="73"/>
  <c r="S88" i="73"/>
  <c r="N148" i="73"/>
  <c r="K148" i="73"/>
  <c r="J23" i="76"/>
  <c r="M12" i="75"/>
  <c r="M12" i="76"/>
  <c r="M12" i="73"/>
  <c r="M12" i="72"/>
  <c r="M12" i="71"/>
  <c r="M25" i="71" s="1"/>
  <c r="M12" i="56"/>
  <c r="M12" i="9"/>
  <c r="M12" i="38"/>
  <c r="M12" i="8"/>
  <c r="M12" i="18"/>
  <c r="M12" i="21"/>
  <c r="M12" i="67"/>
  <c r="N11" i="7"/>
  <c r="M12" i="49"/>
  <c r="Q139" i="21"/>
  <c r="Q149" i="21"/>
  <c r="Q20" i="21" s="1"/>
  <c r="N10" i="75"/>
  <c r="N10" i="76"/>
  <c r="N10" i="73"/>
  <c r="N10" i="72"/>
  <c r="N10" i="71"/>
  <c r="N10" i="56"/>
  <c r="I139" i="21"/>
  <c r="I149" i="21"/>
  <c r="I20" i="21" s="1"/>
  <c r="L18" i="71"/>
  <c r="L19" i="71"/>
  <c r="L20" i="71"/>
  <c r="L21" i="71"/>
  <c r="L22" i="71"/>
  <c r="L23" i="71"/>
  <c r="C118" i="73"/>
  <c r="C132" i="73" s="1"/>
  <c r="C88" i="73"/>
  <c r="C102" i="73" s="1"/>
  <c r="C58" i="73"/>
  <c r="C72" i="73" s="1"/>
  <c r="C39" i="73"/>
  <c r="C178" i="73"/>
  <c r="C192" i="73" s="1"/>
  <c r="C148" i="73"/>
  <c r="C162" i="73" s="1"/>
  <c r="I142" i="76"/>
  <c r="I152" i="76"/>
  <c r="I23" i="76" s="1"/>
  <c r="T23" i="76"/>
  <c r="L23" i="76"/>
  <c r="Q142" i="76"/>
  <c r="Q152" i="76"/>
  <c r="Q23" i="76" s="1"/>
  <c r="M23" i="76"/>
  <c r="K23" i="76"/>
  <c r="R23" i="76"/>
  <c r="N23" i="76"/>
  <c r="S23" i="76"/>
  <c r="P23" i="76"/>
  <c r="O23" i="76"/>
  <c r="H142" i="76"/>
  <c r="H23" i="76"/>
  <c r="P145" i="49"/>
  <c r="P20" i="49" s="1"/>
  <c r="N145" i="49"/>
  <c r="N20" i="49" s="1"/>
  <c r="T145" i="49"/>
  <c r="T20" i="49" s="1"/>
  <c r="L141" i="49"/>
  <c r="R141" i="49"/>
  <c r="I223" i="38"/>
  <c r="I72" i="38" s="1"/>
  <c r="S223" i="38"/>
  <c r="S72" i="38" s="1"/>
  <c r="S218" i="38"/>
  <c r="H174" i="56"/>
  <c r="H266" i="49"/>
  <c r="H45" i="8"/>
  <c r="M223" i="38"/>
  <c r="M72" i="38" s="1"/>
  <c r="M218" i="38"/>
  <c r="K223" i="38"/>
  <c r="K72" i="38" s="1"/>
  <c r="K218" i="38"/>
  <c r="I266" i="49"/>
  <c r="I45" i="8"/>
  <c r="I16" i="56"/>
  <c r="Q45" i="8"/>
  <c r="Q266" i="49"/>
  <c r="O223" i="38"/>
  <c r="O72" i="38" s="1"/>
  <c r="O218" i="38"/>
  <c r="H218" i="38"/>
  <c r="J223" i="38"/>
  <c r="J72" i="38" s="1"/>
  <c r="J218" i="38"/>
  <c r="Q174" i="56"/>
  <c r="Q223" i="38"/>
  <c r="Q72" i="38" s="1"/>
  <c r="T122" i="21"/>
  <c r="Q23" i="9"/>
  <c r="Q16" i="9" s="1"/>
  <c r="N10" i="67"/>
  <c r="P10" i="23"/>
  <c r="Q16" i="7"/>
  <c r="M23" i="9"/>
  <c r="M16" i="9" s="1"/>
  <c r="M33" i="8"/>
  <c r="H139" i="21"/>
  <c r="H122" i="21"/>
  <c r="K139" i="21"/>
  <c r="K122" i="21"/>
  <c r="M139" i="21"/>
  <c r="M122" i="21"/>
  <c r="O23" i="9"/>
  <c r="O16" i="9" s="1"/>
  <c r="O33" i="8"/>
  <c r="S141" i="49"/>
  <c r="S145" i="49"/>
  <c r="S20" i="49" s="1"/>
  <c r="J139" i="21"/>
  <c r="J122" i="21"/>
  <c r="J141" i="49"/>
  <c r="J145" i="49"/>
  <c r="J20" i="49" s="1"/>
  <c r="S139" i="21"/>
  <c r="S122" i="21"/>
  <c r="O139" i="21"/>
  <c r="O122" i="21"/>
  <c r="S23" i="9"/>
  <c r="S16" i="9" s="1"/>
  <c r="S33" i="8"/>
  <c r="K23" i="9"/>
  <c r="K16" i="9" s="1"/>
  <c r="K33" i="8"/>
  <c r="J23" i="9"/>
  <c r="J16" i="9" s="1"/>
  <c r="J33" i="8"/>
  <c r="M141" i="49"/>
  <c r="M145" i="49"/>
  <c r="M20" i="49" s="1"/>
  <c r="O145" i="49"/>
  <c r="O20" i="49" s="1"/>
  <c r="O141" i="49"/>
  <c r="K141" i="49"/>
  <c r="K145" i="49"/>
  <c r="K20" i="49" s="1"/>
  <c r="O10" i="7"/>
  <c r="N10" i="9"/>
  <c r="N10" i="8"/>
  <c r="N10" i="49"/>
  <c r="N10" i="21"/>
  <c r="N10" i="38"/>
  <c r="N10" i="18"/>
  <c r="H141" i="49" l="1"/>
  <c r="H145" i="49"/>
  <c r="H23" i="9"/>
  <c r="H16" i="9" s="1"/>
  <c r="L16" i="71"/>
  <c r="L35" i="9" s="1"/>
  <c r="L51" i="8" s="1"/>
  <c r="O47" i="23"/>
  <c r="N28" i="23"/>
  <c r="O25" i="23" s="1"/>
  <c r="O10" i="75"/>
  <c r="O10" i="76"/>
  <c r="O10" i="73"/>
  <c r="O10" i="72"/>
  <c r="O10" i="71"/>
  <c r="O10" i="56"/>
  <c r="N12" i="75"/>
  <c r="N12" i="76"/>
  <c r="N12" i="73"/>
  <c r="N12" i="72"/>
  <c r="N12" i="71"/>
  <c r="N25" i="71" s="1"/>
  <c r="N12" i="56"/>
  <c r="N12" i="18"/>
  <c r="N12" i="21"/>
  <c r="N12" i="38"/>
  <c r="N12" i="8"/>
  <c r="O11" i="7"/>
  <c r="N12" i="67"/>
  <c r="N12" i="9"/>
  <c r="N12" i="49"/>
  <c r="C27" i="73"/>
  <c r="M16" i="73"/>
  <c r="I27" i="73" s="1"/>
  <c r="M22" i="71"/>
  <c r="M21" i="71"/>
  <c r="M23" i="71"/>
  <c r="M18" i="71"/>
  <c r="M19" i="71"/>
  <c r="M20" i="71"/>
  <c r="T179" i="73"/>
  <c r="N179" i="73"/>
  <c r="P149" i="73"/>
  <c r="N149" i="73"/>
  <c r="M119" i="73"/>
  <c r="O119" i="73"/>
  <c r="P179" i="73"/>
  <c r="L149" i="73"/>
  <c r="I119" i="73"/>
  <c r="K119" i="73"/>
  <c r="L179" i="73"/>
  <c r="H149" i="73"/>
  <c r="N119" i="73"/>
  <c r="R119" i="73"/>
  <c r="H179" i="73"/>
  <c r="R149" i="73"/>
  <c r="T119" i="73"/>
  <c r="J119" i="73"/>
  <c r="Q179" i="73"/>
  <c r="S179" i="73"/>
  <c r="Q149" i="73"/>
  <c r="J149" i="73"/>
  <c r="P119" i="73"/>
  <c r="M179" i="73"/>
  <c r="K179" i="73"/>
  <c r="M149" i="73"/>
  <c r="S149" i="73"/>
  <c r="L119" i="73"/>
  <c r="I179" i="73"/>
  <c r="J179" i="73"/>
  <c r="I149" i="73"/>
  <c r="O149" i="73"/>
  <c r="H119" i="73"/>
  <c r="O179" i="73"/>
  <c r="R179" i="73"/>
  <c r="T149" i="73"/>
  <c r="K149" i="73"/>
  <c r="Q119" i="73"/>
  <c r="S119" i="73"/>
  <c r="O89" i="73"/>
  <c r="I89" i="73"/>
  <c r="K89" i="73"/>
  <c r="R26" i="73"/>
  <c r="S59" i="73"/>
  <c r="N59" i="73"/>
  <c r="O59" i="73"/>
  <c r="T89" i="73"/>
  <c r="R89" i="73"/>
  <c r="T59" i="73"/>
  <c r="K59" i="73"/>
  <c r="P89" i="73"/>
  <c r="N89" i="73"/>
  <c r="P59" i="73"/>
  <c r="P26" i="73"/>
  <c r="L26" i="73"/>
  <c r="L89" i="73"/>
  <c r="Q59" i="73"/>
  <c r="L59" i="73"/>
  <c r="R59" i="73"/>
  <c r="T26" i="73"/>
  <c r="S26" i="73"/>
  <c r="H89" i="73"/>
  <c r="M59" i="73"/>
  <c r="H59" i="73"/>
  <c r="J59" i="73"/>
  <c r="M26" i="73"/>
  <c r="H26" i="73"/>
  <c r="J89" i="73"/>
  <c r="I59" i="73"/>
  <c r="K26" i="73"/>
  <c r="N26" i="73"/>
  <c r="Q89" i="73"/>
  <c r="S89" i="73"/>
  <c r="J26" i="73"/>
  <c r="O26" i="73"/>
  <c r="Q26" i="73"/>
  <c r="M89" i="73"/>
  <c r="C40" i="73"/>
  <c r="C149" i="73"/>
  <c r="C163" i="73" s="1"/>
  <c r="C119" i="73"/>
  <c r="C133" i="73" s="1"/>
  <c r="C179" i="73"/>
  <c r="C193" i="73" s="1"/>
  <c r="C89" i="73"/>
  <c r="C103" i="73" s="1"/>
  <c r="C59" i="73"/>
  <c r="C73" i="73" s="1"/>
  <c r="I33" i="8"/>
  <c r="I174" i="56"/>
  <c r="I23" i="9"/>
  <c r="I16" i="9" s="1"/>
  <c r="H20" i="49"/>
  <c r="H33" i="8"/>
  <c r="Q145" i="49"/>
  <c r="Q20" i="49" s="1"/>
  <c r="Q141" i="49"/>
  <c r="I145" i="49"/>
  <c r="I20" i="49" s="1"/>
  <c r="I141" i="49"/>
  <c r="O10" i="67"/>
  <c r="R16" i="7"/>
  <c r="Q10" i="23"/>
  <c r="P10" i="7"/>
  <c r="O10" i="38"/>
  <c r="O10" i="49"/>
  <c r="O10" i="9"/>
  <c r="O10" i="8"/>
  <c r="O10" i="21"/>
  <c r="O10" i="18"/>
  <c r="L22" i="21"/>
  <c r="P44" i="23" l="1"/>
  <c r="O28" i="23"/>
  <c r="C41" i="73"/>
  <c r="C150" i="73"/>
  <c r="C164" i="73" s="1"/>
  <c r="C90" i="73"/>
  <c r="C104" i="73" s="1"/>
  <c r="C180" i="73"/>
  <c r="C194" i="73" s="1"/>
  <c r="C60" i="73"/>
  <c r="C74" i="73" s="1"/>
  <c r="C120" i="73"/>
  <c r="C134" i="73" s="1"/>
  <c r="N23" i="71"/>
  <c r="N18" i="71"/>
  <c r="N19" i="71"/>
  <c r="N20" i="71"/>
  <c r="N22" i="71"/>
  <c r="N21" i="71"/>
  <c r="K180" i="73"/>
  <c r="T180" i="73"/>
  <c r="O150" i="73"/>
  <c r="Q150" i="73"/>
  <c r="R120" i="73"/>
  <c r="Q180" i="73"/>
  <c r="P180" i="73"/>
  <c r="K150" i="73"/>
  <c r="M150" i="73"/>
  <c r="N120" i="73"/>
  <c r="I180" i="73"/>
  <c r="L180" i="73"/>
  <c r="T150" i="73"/>
  <c r="I150" i="73"/>
  <c r="S120" i="73"/>
  <c r="J120" i="73"/>
  <c r="R180" i="73"/>
  <c r="H150" i="73"/>
  <c r="L150" i="73"/>
  <c r="O120" i="73"/>
  <c r="Q120" i="73"/>
  <c r="N180" i="73"/>
  <c r="R150" i="73"/>
  <c r="K120" i="73"/>
  <c r="M120" i="73"/>
  <c r="J180" i="73"/>
  <c r="N150" i="73"/>
  <c r="T120" i="73"/>
  <c r="I120" i="73"/>
  <c r="S180" i="73"/>
  <c r="M180" i="73"/>
  <c r="J150" i="73"/>
  <c r="L120" i="73"/>
  <c r="P120" i="73"/>
  <c r="O180" i="73"/>
  <c r="H180" i="73"/>
  <c r="S150" i="73"/>
  <c r="P150" i="73"/>
  <c r="H120" i="73"/>
  <c r="P90" i="73"/>
  <c r="H90" i="73"/>
  <c r="N60" i="73"/>
  <c r="T27" i="73"/>
  <c r="H60" i="73"/>
  <c r="S90" i="73"/>
  <c r="Q90" i="73"/>
  <c r="S60" i="73"/>
  <c r="J60" i="73"/>
  <c r="H27" i="73"/>
  <c r="P27" i="73"/>
  <c r="O90" i="73"/>
  <c r="M90" i="73"/>
  <c r="O60" i="73"/>
  <c r="K27" i="73"/>
  <c r="Q60" i="73"/>
  <c r="Q27" i="73"/>
  <c r="L27" i="73"/>
  <c r="K90" i="73"/>
  <c r="I90" i="73"/>
  <c r="K60" i="73"/>
  <c r="O27" i="73"/>
  <c r="I60" i="73"/>
  <c r="R60" i="73"/>
  <c r="R90" i="73"/>
  <c r="T90" i="73"/>
  <c r="J27" i="73"/>
  <c r="S27" i="73"/>
  <c r="M27" i="73"/>
  <c r="N90" i="73"/>
  <c r="L90" i="73"/>
  <c r="N27" i="73"/>
  <c r="T60" i="73"/>
  <c r="M60" i="73"/>
  <c r="J90" i="73"/>
  <c r="R27" i="73"/>
  <c r="L60" i="73"/>
  <c r="P60" i="73"/>
  <c r="M16" i="71"/>
  <c r="M35" i="9" s="1"/>
  <c r="M51" i="8" s="1"/>
  <c r="P10" i="75"/>
  <c r="P10" i="76"/>
  <c r="P10" i="73"/>
  <c r="P10" i="72"/>
  <c r="P10" i="71"/>
  <c r="P10" i="56"/>
  <c r="O12" i="75"/>
  <c r="O12" i="76"/>
  <c r="O12" i="73"/>
  <c r="O12" i="72"/>
  <c r="O12" i="71"/>
  <c r="O25" i="71" s="1"/>
  <c r="O12" i="56"/>
  <c r="P11" i="7"/>
  <c r="O12" i="18"/>
  <c r="O12" i="21"/>
  <c r="O12" i="9"/>
  <c r="O12" i="49"/>
  <c r="O12" i="38"/>
  <c r="O12" i="67"/>
  <c r="O12" i="8"/>
  <c r="C28" i="73"/>
  <c r="N16" i="73"/>
  <c r="I28" i="73" s="1"/>
  <c r="P10" i="67"/>
  <c r="R10" i="23"/>
  <c r="S16" i="7"/>
  <c r="S10" i="23" s="1"/>
  <c r="Q10" i="7"/>
  <c r="P10" i="8"/>
  <c r="P10" i="18"/>
  <c r="P10" i="21"/>
  <c r="P10" i="38"/>
  <c r="P10" i="49"/>
  <c r="P10" i="9"/>
  <c r="M22" i="21"/>
  <c r="N16" i="71" l="1"/>
  <c r="N35" i="9" s="1"/>
  <c r="N51" i="8" s="1"/>
  <c r="P47" i="23"/>
  <c r="P25" i="23"/>
  <c r="P12" i="75"/>
  <c r="P12" i="76"/>
  <c r="P12" i="73"/>
  <c r="P12" i="72"/>
  <c r="P12" i="71"/>
  <c r="P25" i="71" s="1"/>
  <c r="P12" i="56"/>
  <c r="P12" i="9"/>
  <c r="P12" i="38"/>
  <c r="P12" i="49"/>
  <c r="P12" i="8"/>
  <c r="Q11" i="7"/>
  <c r="P12" i="18"/>
  <c r="P12" i="67"/>
  <c r="P12" i="21"/>
  <c r="Q10" i="75"/>
  <c r="Q10" i="76"/>
  <c r="Q10" i="73"/>
  <c r="Q10" i="72"/>
  <c r="Q10" i="71"/>
  <c r="Q10" i="56"/>
  <c r="C42" i="73"/>
  <c r="C181" i="73"/>
  <c r="C195" i="73" s="1"/>
  <c r="C151" i="73"/>
  <c r="C165" i="73" s="1"/>
  <c r="C121" i="73"/>
  <c r="C135" i="73" s="1"/>
  <c r="C91" i="73"/>
  <c r="C105" i="73" s="1"/>
  <c r="C61" i="73"/>
  <c r="C75" i="73" s="1"/>
  <c r="O16" i="73"/>
  <c r="I29" i="73" s="1"/>
  <c r="C29" i="73"/>
  <c r="O22" i="71"/>
  <c r="O19" i="71"/>
  <c r="O18" i="71"/>
  <c r="O20" i="71"/>
  <c r="O21" i="71"/>
  <c r="O23" i="71"/>
  <c r="L181" i="73"/>
  <c r="T151" i="73"/>
  <c r="K151" i="73"/>
  <c r="T121" i="73"/>
  <c r="J121" i="73"/>
  <c r="I91" i="73"/>
  <c r="O91" i="73"/>
  <c r="Q181" i="73"/>
  <c r="H181" i="73"/>
  <c r="P151" i="73"/>
  <c r="P121" i="73"/>
  <c r="T91" i="73"/>
  <c r="M181" i="73"/>
  <c r="O181" i="73"/>
  <c r="L151" i="73"/>
  <c r="L121" i="73"/>
  <c r="P91" i="73"/>
  <c r="N91" i="73"/>
  <c r="I181" i="73"/>
  <c r="R181" i="73"/>
  <c r="H151" i="73"/>
  <c r="H121" i="73"/>
  <c r="L91" i="73"/>
  <c r="S181" i="73"/>
  <c r="N181" i="73"/>
  <c r="Q151" i="73"/>
  <c r="R151" i="73"/>
  <c r="Q121" i="73"/>
  <c r="S121" i="73"/>
  <c r="H91" i="73"/>
  <c r="K181" i="73"/>
  <c r="J181" i="73"/>
  <c r="M151" i="73"/>
  <c r="J151" i="73"/>
  <c r="M121" i="73"/>
  <c r="T181" i="73"/>
  <c r="I151" i="73"/>
  <c r="S151" i="73"/>
  <c r="I121" i="73"/>
  <c r="K121" i="73"/>
  <c r="P181" i="73"/>
  <c r="N151" i="73"/>
  <c r="O151" i="73"/>
  <c r="N121" i="73"/>
  <c r="R121" i="73"/>
  <c r="M91" i="73"/>
  <c r="S91" i="73"/>
  <c r="Q91" i="73"/>
  <c r="P61" i="73"/>
  <c r="S61" i="73"/>
  <c r="L28" i="73"/>
  <c r="Q61" i="73"/>
  <c r="L61" i="73"/>
  <c r="K61" i="73"/>
  <c r="T28" i="73"/>
  <c r="R91" i="73"/>
  <c r="J91" i="73"/>
  <c r="M61" i="73"/>
  <c r="H61" i="73"/>
  <c r="O61" i="73"/>
  <c r="T61" i="73"/>
  <c r="K91" i="73"/>
  <c r="I61" i="73"/>
  <c r="K28" i="73"/>
  <c r="Q28" i="73"/>
  <c r="P28" i="73"/>
  <c r="J28" i="73"/>
  <c r="O28" i="73"/>
  <c r="M28" i="73"/>
  <c r="O121" i="73"/>
  <c r="N28" i="73"/>
  <c r="S28" i="73"/>
  <c r="H28" i="73"/>
  <c r="J61" i="73"/>
  <c r="R28" i="73"/>
  <c r="N61" i="73"/>
  <c r="R61" i="73"/>
  <c r="Q10" i="67"/>
  <c r="R10" i="7"/>
  <c r="Q10" i="21"/>
  <c r="Q10" i="8"/>
  <c r="Q10" i="38"/>
  <c r="Q10" i="18"/>
  <c r="Q10" i="9"/>
  <c r="Q10" i="49"/>
  <c r="N22" i="21"/>
  <c r="Q44" i="23" l="1"/>
  <c r="P28" i="23"/>
  <c r="P22" i="71"/>
  <c r="P23" i="71"/>
  <c r="P21" i="71"/>
  <c r="P18" i="71"/>
  <c r="P20" i="71"/>
  <c r="P19" i="71"/>
  <c r="C43" i="73"/>
  <c r="C182" i="73"/>
  <c r="C196" i="73" s="1"/>
  <c r="C152" i="73"/>
  <c r="C166" i="73" s="1"/>
  <c r="C122" i="73"/>
  <c r="C136" i="73" s="1"/>
  <c r="C92" i="73"/>
  <c r="C106" i="73" s="1"/>
  <c r="C62" i="73"/>
  <c r="C76" i="73" s="1"/>
  <c r="S92" i="73"/>
  <c r="M62" i="73"/>
  <c r="I152" i="73"/>
  <c r="R182" i="73"/>
  <c r="L29" i="73"/>
  <c r="R62" i="73"/>
  <c r="K152" i="73"/>
  <c r="H62" i="73"/>
  <c r="Q182" i="73"/>
  <c r="I62" i="73"/>
  <c r="S182" i="73"/>
  <c r="R29" i="73"/>
  <c r="Q122" i="73"/>
  <c r="P152" i="73"/>
  <c r="L182" i="73"/>
  <c r="T62" i="73"/>
  <c r="R152" i="73"/>
  <c r="M152" i="73"/>
  <c r="Q29" i="73"/>
  <c r="K92" i="73"/>
  <c r="O62" i="73"/>
  <c r="P122" i="73"/>
  <c r="T152" i="73"/>
  <c r="M29" i="73"/>
  <c r="O29" i="73"/>
  <c r="K122" i="73"/>
  <c r="Q62" i="73"/>
  <c r="N62" i="73"/>
  <c r="L152" i="73"/>
  <c r="N92" i="73"/>
  <c r="J92" i="73"/>
  <c r="O152" i="73"/>
  <c r="H182" i="73"/>
  <c r="S62" i="73"/>
  <c r="T29" i="73"/>
  <c r="Q92" i="73"/>
  <c r="K62" i="73"/>
  <c r="H92" i="73"/>
  <c r="L92" i="73"/>
  <c r="L62" i="73"/>
  <c r="T92" i="73"/>
  <c r="J152" i="73"/>
  <c r="R92" i="73"/>
  <c r="H29" i="73"/>
  <c r="K182" i="73"/>
  <c r="S122" i="73"/>
  <c r="N152" i="73"/>
  <c r="I92" i="73"/>
  <c r="O122" i="73"/>
  <c r="J29" i="73"/>
  <c r="J62" i="73"/>
  <c r="S29" i="73"/>
  <c r="I122" i="73"/>
  <c r="M122" i="73"/>
  <c r="Q152" i="73"/>
  <c r="P92" i="73"/>
  <c r="T182" i="73"/>
  <c r="T122" i="73"/>
  <c r="M92" i="73"/>
  <c r="R122" i="73"/>
  <c r="O92" i="73"/>
  <c r="N29" i="73"/>
  <c r="S152" i="73"/>
  <c r="J182" i="73"/>
  <c r="I182" i="73"/>
  <c r="P62" i="73"/>
  <c r="H122" i="73"/>
  <c r="H152" i="73"/>
  <c r="J122" i="73"/>
  <c r="L122" i="73"/>
  <c r="P29" i="73"/>
  <c r="O182" i="73"/>
  <c r="M182" i="73"/>
  <c r="K29" i="73"/>
  <c r="N122" i="73"/>
  <c r="N182" i="73"/>
  <c r="P182" i="73"/>
  <c r="Q12" i="75"/>
  <c r="Q12" i="76"/>
  <c r="Q12" i="73"/>
  <c r="Q12" i="72"/>
  <c r="Q12" i="71"/>
  <c r="Q25" i="71" s="1"/>
  <c r="Q12" i="56"/>
  <c r="Q12" i="9"/>
  <c r="Q12" i="49"/>
  <c r="Q12" i="18"/>
  <c r="Q12" i="21"/>
  <c r="Q12" i="38"/>
  <c r="R11" i="7"/>
  <c r="Q12" i="8"/>
  <c r="Q12" i="67"/>
  <c r="C30" i="73"/>
  <c r="P16" i="73"/>
  <c r="I30" i="73" s="1"/>
  <c r="O16" i="71"/>
  <c r="O35" i="9" s="1"/>
  <c r="O51" i="8" s="1"/>
  <c r="R10" i="75"/>
  <c r="R10" i="76"/>
  <c r="R10" i="73"/>
  <c r="R10" i="72"/>
  <c r="R10" i="71"/>
  <c r="R10" i="56"/>
  <c r="H22" i="21"/>
  <c r="R10" i="67"/>
  <c r="O22" i="21"/>
  <c r="S10" i="7"/>
  <c r="R10" i="21"/>
  <c r="R10" i="49"/>
  <c r="R10" i="18"/>
  <c r="R10" i="38"/>
  <c r="R10" i="8"/>
  <c r="R10" i="9"/>
  <c r="Q47" i="23" l="1"/>
  <c r="Q25" i="23"/>
  <c r="Q20" i="71"/>
  <c r="Q21" i="71"/>
  <c r="Q22" i="71"/>
  <c r="Q23" i="71"/>
  <c r="Q19" i="71"/>
  <c r="Q18" i="71"/>
  <c r="C31" i="73"/>
  <c r="Q16" i="73"/>
  <c r="I31" i="73" s="1"/>
  <c r="P16" i="71"/>
  <c r="P35" i="9" s="1"/>
  <c r="P51" i="8" s="1"/>
  <c r="S10" i="75"/>
  <c r="S10" i="76"/>
  <c r="S10" i="73"/>
  <c r="S10" i="72"/>
  <c r="S10" i="71"/>
  <c r="S10" i="56"/>
  <c r="R12" i="75"/>
  <c r="R12" i="76"/>
  <c r="R12" i="73"/>
  <c r="R12" i="72"/>
  <c r="R12" i="71"/>
  <c r="R25" i="71" s="1"/>
  <c r="R12" i="56"/>
  <c r="R12" i="38"/>
  <c r="R12" i="67"/>
  <c r="R12" i="8"/>
  <c r="R12" i="9"/>
  <c r="R12" i="49"/>
  <c r="S11" i="7"/>
  <c r="R12" i="21"/>
  <c r="R12" i="18"/>
  <c r="M183" i="73"/>
  <c r="O183" i="73"/>
  <c r="N153" i="73"/>
  <c r="K153" i="73"/>
  <c r="T123" i="73"/>
  <c r="M93" i="73"/>
  <c r="O93" i="73"/>
  <c r="I183" i="73"/>
  <c r="R183" i="73"/>
  <c r="T153" i="73"/>
  <c r="R153" i="73"/>
  <c r="P123" i="73"/>
  <c r="S183" i="73"/>
  <c r="N183" i="73"/>
  <c r="P153" i="73"/>
  <c r="L123" i="73"/>
  <c r="K183" i="73"/>
  <c r="J183" i="73"/>
  <c r="L153" i="73"/>
  <c r="Q123" i="73"/>
  <c r="H123" i="73"/>
  <c r="P93" i="73"/>
  <c r="J93" i="73"/>
  <c r="T183" i="73"/>
  <c r="H153" i="73"/>
  <c r="M123" i="73"/>
  <c r="S123" i="73"/>
  <c r="P183" i="73"/>
  <c r="Q153" i="73"/>
  <c r="J153" i="73"/>
  <c r="I123" i="73"/>
  <c r="O123" i="73"/>
  <c r="L183" i="73"/>
  <c r="M153" i="73"/>
  <c r="S153" i="73"/>
  <c r="R123" i="73"/>
  <c r="K123" i="73"/>
  <c r="Q183" i="73"/>
  <c r="H183" i="73"/>
  <c r="I153" i="73"/>
  <c r="O153" i="73"/>
  <c r="N123" i="73"/>
  <c r="J123" i="73"/>
  <c r="H93" i="73"/>
  <c r="N93" i="73"/>
  <c r="J30" i="73"/>
  <c r="O30" i="73"/>
  <c r="J63" i="73"/>
  <c r="S93" i="73"/>
  <c r="N30" i="73"/>
  <c r="S30" i="73"/>
  <c r="S63" i="73"/>
  <c r="K93" i="73"/>
  <c r="R30" i="73"/>
  <c r="O63" i="73"/>
  <c r="K63" i="73"/>
  <c r="K30" i="73"/>
  <c r="Q93" i="73"/>
  <c r="R93" i="73"/>
  <c r="T63" i="73"/>
  <c r="P30" i="73"/>
  <c r="L30" i="73"/>
  <c r="H30" i="73"/>
  <c r="I93" i="73"/>
  <c r="P63" i="73"/>
  <c r="N63" i="73"/>
  <c r="T30" i="73"/>
  <c r="I63" i="73"/>
  <c r="T93" i="73"/>
  <c r="Q63" i="73"/>
  <c r="L63" i="73"/>
  <c r="R63" i="73"/>
  <c r="L93" i="73"/>
  <c r="M63" i="73"/>
  <c r="H63" i="73"/>
  <c r="Q30" i="73"/>
  <c r="M30" i="73"/>
  <c r="C44" i="73"/>
  <c r="C123" i="73"/>
  <c r="C137" i="73" s="1"/>
  <c r="C93" i="73"/>
  <c r="C107" i="73" s="1"/>
  <c r="C153" i="73"/>
  <c r="C167" i="73" s="1"/>
  <c r="C63" i="73"/>
  <c r="C77" i="73" s="1"/>
  <c r="C183" i="73"/>
  <c r="C197" i="73" s="1"/>
  <c r="S10" i="67"/>
  <c r="T10" i="7"/>
  <c r="S10" i="8"/>
  <c r="S10" i="18"/>
  <c r="S10" i="9"/>
  <c r="S10" i="38"/>
  <c r="S10" i="21"/>
  <c r="S10" i="49"/>
  <c r="P22" i="21"/>
  <c r="Q16" i="71" l="1"/>
  <c r="Q35" i="9" s="1"/>
  <c r="Q51" i="8" s="1"/>
  <c r="R44" i="23"/>
  <c r="Q28" i="23"/>
  <c r="T10" i="75"/>
  <c r="T10" i="76"/>
  <c r="T10" i="73"/>
  <c r="T10" i="72"/>
  <c r="T10" i="71"/>
  <c r="T10" i="56"/>
  <c r="S12" i="75"/>
  <c r="S12" i="76"/>
  <c r="S12" i="73"/>
  <c r="S12" i="72"/>
  <c r="S12" i="71"/>
  <c r="S25" i="71" s="1"/>
  <c r="S12" i="56"/>
  <c r="S12" i="21"/>
  <c r="S12" i="9"/>
  <c r="S12" i="38"/>
  <c r="S12" i="67"/>
  <c r="S12" i="49"/>
  <c r="T11" i="7"/>
  <c r="S12" i="8"/>
  <c r="S12" i="18"/>
  <c r="R20" i="71"/>
  <c r="R21" i="71"/>
  <c r="R18" i="71"/>
  <c r="R22" i="71"/>
  <c r="R23" i="71"/>
  <c r="R19" i="71"/>
  <c r="C32" i="73"/>
  <c r="R16" i="73"/>
  <c r="I32" i="73" s="1"/>
  <c r="J184" i="73"/>
  <c r="S154" i="73"/>
  <c r="H154" i="73"/>
  <c r="K124" i="73"/>
  <c r="I124" i="73"/>
  <c r="P94" i="73"/>
  <c r="Q184" i="73"/>
  <c r="O154" i="73"/>
  <c r="Q154" i="73"/>
  <c r="T124" i="73"/>
  <c r="P124" i="73"/>
  <c r="S184" i="73"/>
  <c r="I184" i="73"/>
  <c r="K154" i="73"/>
  <c r="M154" i="73"/>
  <c r="L124" i="73"/>
  <c r="H124" i="73"/>
  <c r="O184" i="73"/>
  <c r="P184" i="73"/>
  <c r="T154" i="73"/>
  <c r="I154" i="73"/>
  <c r="R124" i="73"/>
  <c r="O94" i="73"/>
  <c r="M94" i="73"/>
  <c r="K184" i="73"/>
  <c r="L184" i="73"/>
  <c r="L154" i="73"/>
  <c r="P154" i="73"/>
  <c r="N124" i="73"/>
  <c r="M184" i="73"/>
  <c r="H184" i="73"/>
  <c r="R154" i="73"/>
  <c r="J124" i="73"/>
  <c r="R184" i="73"/>
  <c r="T184" i="73"/>
  <c r="N154" i="73"/>
  <c r="S124" i="73"/>
  <c r="Q124" i="73"/>
  <c r="N184" i="73"/>
  <c r="J154" i="73"/>
  <c r="O124" i="73"/>
  <c r="M124" i="73"/>
  <c r="Q94" i="73"/>
  <c r="I94" i="73"/>
  <c r="O64" i="73"/>
  <c r="K31" i="73"/>
  <c r="T31" i="73"/>
  <c r="Q31" i="73"/>
  <c r="K64" i="73"/>
  <c r="O31" i="73"/>
  <c r="H31" i="73"/>
  <c r="S94" i="73"/>
  <c r="T94" i="73"/>
  <c r="K94" i="73"/>
  <c r="L94" i="73"/>
  <c r="J31" i="73"/>
  <c r="S31" i="73"/>
  <c r="P64" i="73"/>
  <c r="R94" i="73"/>
  <c r="N31" i="73"/>
  <c r="Q64" i="73"/>
  <c r="M31" i="73"/>
  <c r="J64" i="73"/>
  <c r="N94" i="73"/>
  <c r="R31" i="73"/>
  <c r="M64" i="73"/>
  <c r="I64" i="73"/>
  <c r="L31" i="73"/>
  <c r="J94" i="73"/>
  <c r="R64" i="73"/>
  <c r="T64" i="73"/>
  <c r="S64" i="73"/>
  <c r="H94" i="73"/>
  <c r="N64" i="73"/>
  <c r="H64" i="73"/>
  <c r="L64" i="73"/>
  <c r="P31" i="73"/>
  <c r="C45" i="73"/>
  <c r="C64" i="73"/>
  <c r="C78" i="73" s="1"/>
  <c r="C94" i="73"/>
  <c r="C108" i="73" s="1"/>
  <c r="C184" i="73"/>
  <c r="C198" i="73" s="1"/>
  <c r="C124" i="73"/>
  <c r="C138" i="73" s="1"/>
  <c r="C154" i="73"/>
  <c r="C168" i="73" s="1"/>
  <c r="T10" i="67"/>
  <c r="Q22" i="21"/>
  <c r="T10" i="9"/>
  <c r="T10" i="21"/>
  <c r="T10" i="49"/>
  <c r="T10" i="18"/>
  <c r="T10" i="8"/>
  <c r="T10" i="38"/>
  <c r="R47" i="23" l="1"/>
  <c r="S44" i="23" s="1"/>
  <c r="R25" i="23"/>
  <c r="R16" i="71"/>
  <c r="R35" i="9" s="1"/>
  <c r="R51" i="8" s="1"/>
  <c r="M185" i="73"/>
  <c r="K185" i="73"/>
  <c r="P155" i="73"/>
  <c r="R125" i="73"/>
  <c r="K125" i="73"/>
  <c r="I185" i="73"/>
  <c r="R185" i="73"/>
  <c r="L155" i="73"/>
  <c r="N125" i="73"/>
  <c r="J125" i="73"/>
  <c r="O185" i="73"/>
  <c r="N185" i="73"/>
  <c r="Q155" i="73"/>
  <c r="H155" i="73"/>
  <c r="T125" i="73"/>
  <c r="T185" i="73"/>
  <c r="J185" i="73"/>
  <c r="M155" i="73"/>
  <c r="J155" i="73"/>
  <c r="P125" i="73"/>
  <c r="P185" i="73"/>
  <c r="I155" i="73"/>
  <c r="S155" i="73"/>
  <c r="L125" i="73"/>
  <c r="L185" i="73"/>
  <c r="R155" i="73"/>
  <c r="O155" i="73"/>
  <c r="Q125" i="73"/>
  <c r="H125" i="73"/>
  <c r="H185" i="73"/>
  <c r="N155" i="73"/>
  <c r="K155" i="73"/>
  <c r="M125" i="73"/>
  <c r="S125" i="73"/>
  <c r="Q185" i="73"/>
  <c r="S185" i="73"/>
  <c r="T155" i="73"/>
  <c r="I125" i="73"/>
  <c r="O125" i="73"/>
  <c r="T95" i="73"/>
  <c r="K95" i="73"/>
  <c r="P95" i="73"/>
  <c r="N95" i="73"/>
  <c r="M65" i="73"/>
  <c r="H65" i="73"/>
  <c r="P32" i="73"/>
  <c r="H32" i="73"/>
  <c r="L95" i="73"/>
  <c r="I65" i="73"/>
  <c r="K32" i="73"/>
  <c r="N65" i="73"/>
  <c r="H95" i="73"/>
  <c r="J32" i="73"/>
  <c r="O32" i="73"/>
  <c r="R95" i="73"/>
  <c r="N32" i="73"/>
  <c r="S32" i="73"/>
  <c r="Q32" i="73"/>
  <c r="L65" i="73"/>
  <c r="Q95" i="73"/>
  <c r="J95" i="73"/>
  <c r="R32" i="73"/>
  <c r="S65" i="73"/>
  <c r="M32" i="73"/>
  <c r="T32" i="73"/>
  <c r="M95" i="73"/>
  <c r="S95" i="73"/>
  <c r="T65" i="73"/>
  <c r="O65" i="73"/>
  <c r="J65" i="73"/>
  <c r="R65" i="73"/>
  <c r="I95" i="73"/>
  <c r="O95" i="73"/>
  <c r="P65" i="73"/>
  <c r="K65" i="73"/>
  <c r="L32" i="73"/>
  <c r="Q65" i="73"/>
  <c r="C46" i="73"/>
  <c r="C185" i="73"/>
  <c r="C199" i="73" s="1"/>
  <c r="C155" i="73"/>
  <c r="C169" i="73" s="1"/>
  <c r="C125" i="73"/>
  <c r="C139" i="73" s="1"/>
  <c r="C95" i="73"/>
  <c r="C109" i="73" s="1"/>
  <c r="C65" i="73"/>
  <c r="C79" i="73" s="1"/>
  <c r="S18" i="71"/>
  <c r="S22" i="71"/>
  <c r="S19" i="71"/>
  <c r="S21" i="71"/>
  <c r="S23" i="71"/>
  <c r="S20" i="71"/>
  <c r="T12" i="75"/>
  <c r="T12" i="76"/>
  <c r="T12" i="73"/>
  <c r="T12" i="72"/>
  <c r="T12" i="71"/>
  <c r="T25" i="71" s="1"/>
  <c r="T12" i="56"/>
  <c r="T12" i="21"/>
  <c r="T12" i="67"/>
  <c r="T12" i="8"/>
  <c r="T12" i="9"/>
  <c r="T12" i="49"/>
  <c r="T12" i="38"/>
  <c r="T12" i="18"/>
  <c r="S16" i="73"/>
  <c r="I33" i="73" s="1"/>
  <c r="C33" i="73"/>
  <c r="R22" i="21"/>
  <c r="S47" i="23" l="1"/>
  <c r="E51" i="23" s="1"/>
  <c r="R28" i="23"/>
  <c r="S16" i="71"/>
  <c r="S35" i="9" s="1"/>
  <c r="S51" i="8" s="1"/>
  <c r="C34" i="73"/>
  <c r="T16" i="73"/>
  <c r="I34" i="73" s="1"/>
  <c r="T19" i="71"/>
  <c r="T18" i="71"/>
  <c r="T22" i="71"/>
  <c r="T20" i="71"/>
  <c r="T23" i="71"/>
  <c r="T21" i="71"/>
  <c r="C47" i="73"/>
  <c r="C186" i="73"/>
  <c r="C200" i="73" s="1"/>
  <c r="C156" i="73"/>
  <c r="C170" i="73" s="1"/>
  <c r="C126" i="73"/>
  <c r="C140" i="73" s="1"/>
  <c r="C96" i="73"/>
  <c r="C110" i="73" s="1"/>
  <c r="C66" i="73"/>
  <c r="C80" i="73" s="1"/>
  <c r="K186" i="73"/>
  <c r="R156" i="73"/>
  <c r="Q126" i="73"/>
  <c r="O186" i="73"/>
  <c r="S66" i="73"/>
  <c r="I96" i="73"/>
  <c r="R66" i="73"/>
  <c r="R126" i="73"/>
  <c r="L66" i="73"/>
  <c r="N126" i="73"/>
  <c r="N33" i="73"/>
  <c r="I186" i="73"/>
  <c r="T33" i="73"/>
  <c r="M66" i="73"/>
  <c r="O96" i="73"/>
  <c r="K126" i="73"/>
  <c r="K66" i="73"/>
  <c r="M126" i="73"/>
  <c r="S96" i="73"/>
  <c r="I126" i="73"/>
  <c r="O156" i="73"/>
  <c r="K33" i="73"/>
  <c r="J66" i="73"/>
  <c r="N66" i="73"/>
  <c r="M96" i="73"/>
  <c r="J126" i="73"/>
  <c r="M33" i="73"/>
  <c r="J156" i="73"/>
  <c r="N96" i="73"/>
  <c r="S156" i="73"/>
  <c r="L156" i="73"/>
  <c r="O66" i="73"/>
  <c r="L126" i="73"/>
  <c r="T156" i="73"/>
  <c r="P186" i="73"/>
  <c r="M156" i="73"/>
  <c r="T96" i="73"/>
  <c r="I156" i="73"/>
  <c r="J33" i="73"/>
  <c r="H66" i="73"/>
  <c r="Q156" i="73"/>
  <c r="J96" i="73"/>
  <c r="T186" i="73"/>
  <c r="J186" i="73"/>
  <c r="H156" i="73"/>
  <c r="Q33" i="73"/>
  <c r="H186" i="73"/>
  <c r="Q96" i="73"/>
  <c r="L186" i="73"/>
  <c r="H33" i="73"/>
  <c r="P33" i="73"/>
  <c r="H126" i="73"/>
  <c r="L33" i="73"/>
  <c r="S186" i="73"/>
  <c r="P66" i="73"/>
  <c r="R96" i="73"/>
  <c r="M186" i="73"/>
  <c r="P96" i="73"/>
  <c r="Q186" i="73"/>
  <c r="Q66" i="73"/>
  <c r="K156" i="73"/>
  <c r="S33" i="73"/>
  <c r="K96" i="73"/>
  <c r="I66" i="73"/>
  <c r="S126" i="73"/>
  <c r="N186" i="73"/>
  <c r="O126" i="73"/>
  <c r="R186" i="73"/>
  <c r="T66" i="73"/>
  <c r="H96" i="73"/>
  <c r="N156" i="73"/>
  <c r="R33" i="73"/>
  <c r="L96" i="73"/>
  <c r="O33" i="73"/>
  <c r="T126" i="73"/>
  <c r="P156" i="73"/>
  <c r="P126" i="73"/>
  <c r="S22" i="21"/>
  <c r="E50" i="23" l="1"/>
  <c r="S25" i="23"/>
  <c r="S28" i="23" s="1"/>
  <c r="E32" i="23" s="1"/>
  <c r="S187" i="73"/>
  <c r="N187" i="73"/>
  <c r="T157" i="73"/>
  <c r="L127" i="73"/>
  <c r="Q97" i="73"/>
  <c r="S97" i="73"/>
  <c r="O187" i="73"/>
  <c r="J187" i="73"/>
  <c r="P157" i="73"/>
  <c r="Q127" i="73"/>
  <c r="H127" i="73"/>
  <c r="T187" i="73"/>
  <c r="L157" i="73"/>
  <c r="M127" i="73"/>
  <c r="S127" i="73"/>
  <c r="P187" i="73"/>
  <c r="Q157" i="73"/>
  <c r="H157" i="73"/>
  <c r="I127" i="73"/>
  <c r="O127" i="73"/>
  <c r="T97" i="73"/>
  <c r="R97" i="73"/>
  <c r="L187" i="73"/>
  <c r="M157" i="73"/>
  <c r="N157" i="73"/>
  <c r="N127" i="73"/>
  <c r="K127" i="73"/>
  <c r="Q187" i="73"/>
  <c r="H187" i="73"/>
  <c r="I157" i="73"/>
  <c r="S157" i="73"/>
  <c r="J127" i="73"/>
  <c r="R127" i="73"/>
  <c r="M187" i="73"/>
  <c r="K187" i="73"/>
  <c r="R157" i="73"/>
  <c r="O157" i="73"/>
  <c r="T127" i="73"/>
  <c r="I187" i="73"/>
  <c r="R187" i="73"/>
  <c r="J157" i="73"/>
  <c r="K157" i="73"/>
  <c r="P127" i="73"/>
  <c r="I97" i="73"/>
  <c r="P97" i="73"/>
  <c r="T67" i="73"/>
  <c r="L34" i="73"/>
  <c r="K34" i="73"/>
  <c r="P67" i="73"/>
  <c r="P34" i="73"/>
  <c r="S34" i="73"/>
  <c r="L97" i="73"/>
  <c r="H97" i="73"/>
  <c r="L67" i="73"/>
  <c r="T34" i="73"/>
  <c r="J34" i="73"/>
  <c r="N67" i="73"/>
  <c r="N97" i="73"/>
  <c r="H67" i="73"/>
  <c r="J67" i="73"/>
  <c r="N34" i="73"/>
  <c r="I67" i="73"/>
  <c r="O97" i="73"/>
  <c r="S67" i="73"/>
  <c r="R34" i="73"/>
  <c r="K97" i="73"/>
  <c r="Q67" i="73"/>
  <c r="O67" i="73"/>
  <c r="M34" i="73"/>
  <c r="R67" i="73"/>
  <c r="M97" i="73"/>
  <c r="J97" i="73"/>
  <c r="M67" i="73"/>
  <c r="K67" i="73"/>
  <c r="Q34" i="73"/>
  <c r="O34" i="73"/>
  <c r="H34" i="73"/>
  <c r="T16" i="71"/>
  <c r="T35" i="9" s="1"/>
  <c r="T51" i="8" s="1"/>
  <c r="C48" i="73"/>
  <c r="C97" i="73"/>
  <c r="C111" i="73" s="1"/>
  <c r="C67" i="73"/>
  <c r="C81" i="73" s="1"/>
  <c r="C127" i="73"/>
  <c r="C141" i="73" s="1"/>
  <c r="C187" i="73"/>
  <c r="C201" i="73" s="1"/>
  <c r="C157" i="73"/>
  <c r="C171" i="73" s="1"/>
  <c r="T22" i="21"/>
  <c r="E31" i="23" l="1"/>
  <c r="R55" i="8"/>
  <c r="O55" i="8"/>
  <c r="T55" i="8"/>
  <c r="Q55" i="8"/>
  <c r="L55" i="8"/>
  <c r="N55" i="8"/>
  <c r="M55" i="8"/>
  <c r="I55" i="8"/>
  <c r="K55" i="8"/>
  <c r="P55" i="8"/>
  <c r="J55" i="8"/>
  <c r="S55" i="8"/>
  <c r="O102" i="72" l="1"/>
  <c r="O20" i="72" s="1"/>
  <c r="O16" i="72" s="1"/>
  <c r="O37" i="9" s="1"/>
  <c r="H20" i="72"/>
  <c r="H16" i="72" s="1"/>
  <c r="H37" i="9" s="1"/>
  <c r="H53" i="8" l="1"/>
  <c r="H14" i="9"/>
  <c r="H149" i="76" s="1"/>
  <c r="H20" i="76" s="1"/>
  <c r="O53" i="8"/>
  <c r="H14" i="8" l="1"/>
  <c r="H16" i="8" s="1"/>
  <c r="H46" i="9"/>
  <c r="I45" i="9" s="1"/>
  <c r="H146" i="21"/>
  <c r="H17" i="21" s="1"/>
  <c r="I59" i="8" l="1"/>
  <c r="I14" i="9"/>
  <c r="I149" i="76" s="1"/>
  <c r="I20" i="76" s="1"/>
  <c r="I14" i="8" l="1"/>
  <c r="I16" i="8" s="1"/>
  <c r="I46" i="9"/>
  <c r="I146" i="21"/>
  <c r="I17" i="21" s="1"/>
  <c r="I47" i="9" l="1"/>
  <c r="I15" i="8" s="1"/>
  <c r="J45" i="9" l="1"/>
  <c r="J59" i="8" s="1"/>
  <c r="J14" i="9" l="1"/>
  <c r="J14" i="8" l="1"/>
  <c r="J16" i="8" s="1"/>
  <c r="J149" i="76"/>
  <c r="J20" i="76" s="1"/>
  <c r="J146" i="21"/>
  <c r="J17" i="21" s="1"/>
  <c r="J46" i="9"/>
  <c r="J47" i="9" s="1"/>
  <c r="J15" i="8" s="1"/>
  <c r="K45" i="9" l="1"/>
  <c r="K59" i="8" s="1"/>
  <c r="K14" i="9" l="1"/>
  <c r="K14" i="8" l="1"/>
  <c r="K16" i="8" s="1"/>
  <c r="K149" i="76"/>
  <c r="K20" i="76" s="1"/>
  <c r="K146" i="21"/>
  <c r="K17" i="21" s="1"/>
  <c r="K46" i="9"/>
  <c r="K47" i="9" s="1"/>
  <c r="K15" i="8" s="1"/>
  <c r="L45" i="9" l="1"/>
  <c r="L14" i="9" s="1"/>
  <c r="L149" i="76" s="1"/>
  <c r="L20" i="76" s="1"/>
  <c r="L59" i="8" l="1"/>
  <c r="L14" i="8"/>
  <c r="L146" i="21"/>
  <c r="L17" i="21" s="1"/>
  <c r="L46" i="9"/>
  <c r="L16" i="8" l="1"/>
  <c r="L47" i="9"/>
  <c r="L15" i="8" s="1"/>
  <c r="M45" i="9" l="1"/>
  <c r="M59" i="8" l="1"/>
  <c r="M14" i="9"/>
  <c r="M149" i="76" s="1"/>
  <c r="M20" i="76" s="1"/>
  <c r="M14" i="8" l="1"/>
  <c r="M16" i="8" s="1"/>
  <c r="M146" i="21"/>
  <c r="M17" i="21" s="1"/>
  <c r="M46" i="9"/>
  <c r="M47" i="9" l="1"/>
  <c r="M15" i="8" s="1"/>
  <c r="N45" i="9" l="1"/>
  <c r="N14" i="9" s="1"/>
  <c r="N149" i="76" s="1"/>
  <c r="N20" i="76" s="1"/>
  <c r="N59" i="8" l="1"/>
  <c r="N14" i="8"/>
  <c r="N46" i="9"/>
  <c r="N146" i="21"/>
  <c r="N17" i="21" s="1"/>
  <c r="N16" i="8" l="1"/>
  <c r="N47" i="9"/>
  <c r="N15" i="8" s="1"/>
  <c r="O45" i="9" l="1"/>
  <c r="O59" i="8" l="1"/>
  <c r="O14" i="9"/>
  <c r="O149" i="76" s="1"/>
  <c r="O20" i="76" s="1"/>
  <c r="O46" i="9" l="1"/>
  <c r="O14" i="8"/>
  <c r="O16" i="8" s="1"/>
  <c r="O146" i="21"/>
  <c r="O17" i="21" s="1"/>
  <c r="O47" i="9" l="1"/>
  <c r="O15" i="8" s="1"/>
  <c r="P45" i="9" l="1"/>
  <c r="P14" i="9" s="1"/>
  <c r="P149" i="76" s="1"/>
  <c r="P20" i="76" s="1"/>
  <c r="P59" i="8" l="1"/>
  <c r="P14" i="8"/>
  <c r="P146" i="21"/>
  <c r="P17" i="21" s="1"/>
  <c r="P46" i="9"/>
  <c r="P16" i="8" l="1"/>
  <c r="P47" i="9"/>
  <c r="P15" i="8" s="1"/>
  <c r="Q45" i="9" l="1"/>
  <c r="Q59" i="8" s="1"/>
  <c r="Q14" i="9" l="1"/>
  <c r="Q146" i="21" l="1"/>
  <c r="Q17" i="21" s="1"/>
  <c r="Q149" i="76"/>
  <c r="Q20" i="76" s="1"/>
  <c r="Q14" i="8"/>
  <c r="Q16" i="8" s="1"/>
  <c r="Q46" i="9"/>
  <c r="Q47" i="9" s="1"/>
  <c r="Q15" i="8" s="1"/>
  <c r="R45" i="9" l="1"/>
  <c r="R14" i="9" s="1"/>
  <c r="R149" i="76" s="1"/>
  <c r="R20" i="76" s="1"/>
  <c r="R59" i="8" l="1"/>
  <c r="R146" i="21"/>
  <c r="R17" i="21" s="1"/>
  <c r="R14" i="8"/>
  <c r="R46" i="9"/>
  <c r="R16" i="8" l="1"/>
  <c r="R47" i="9"/>
  <c r="R15" i="8" s="1"/>
  <c r="S45" i="9" l="1"/>
  <c r="S59" i="8" s="1"/>
  <c r="S14" i="9" l="1"/>
  <c r="S46" i="9" l="1"/>
  <c r="S149" i="76"/>
  <c r="S20" i="76" s="1"/>
  <c r="S14" i="8"/>
  <c r="S16" i="8" s="1"/>
  <c r="S146" i="21"/>
  <c r="S17" i="21" s="1"/>
  <c r="S47" i="9"/>
  <c r="S15" i="8" s="1"/>
  <c r="T45" i="9" l="1"/>
  <c r="T59" i="8" l="1"/>
  <c r="T14" i="9"/>
  <c r="T149" i="76" s="1"/>
  <c r="T20" i="76" s="1"/>
  <c r="T146" i="21" l="1"/>
  <c r="T17" i="21" s="1"/>
  <c r="T14" i="8"/>
  <c r="T16" i="8" s="1"/>
  <c r="T46" i="9"/>
  <c r="T47" i="9" s="1"/>
  <c r="T1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B34" authorId="0" shapeId="0" xr:uid="{00000000-0006-0000-1600-00000100000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<sst xmlns="http://schemas.openxmlformats.org/spreadsheetml/2006/main" count="5654" uniqueCount="681">
  <si>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</si>
  <si>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</si>
  <si>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</si>
  <si>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</si>
  <si>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</si>
  <si>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</si>
  <si>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</si>
  <si>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</si>
  <si>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</si>
  <si>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</si>
  <si>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</si>
  <si>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</si>
  <si>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</si>
  <si>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</si>
  <si>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</si>
  <si>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</si>
  <si>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</si>
  <si>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Date</t>
  </si>
  <si>
    <t>Version</t>
  </si>
  <si>
    <t>Amendment</t>
  </si>
  <si>
    <t>1.0</t>
  </si>
  <si>
    <t>Final publication for RY 2013/14</t>
  </si>
  <si>
    <t>2.0</t>
  </si>
  <si>
    <t>Draft publication for RY 2014/15</t>
  </si>
  <si>
    <t>3.0</t>
  </si>
  <si>
    <t>Final publication for RY 2014/15</t>
  </si>
  <si>
    <t>Data Change Log</t>
  </si>
  <si>
    <t>Index</t>
  </si>
  <si>
    <t>Universal Data</t>
  </si>
  <si>
    <t>Universal data</t>
  </si>
  <si>
    <t>Fixed Data</t>
  </si>
  <si>
    <t>Sheet 1</t>
  </si>
  <si>
    <t>Summary Data</t>
  </si>
  <si>
    <t>Sheet 2</t>
  </si>
  <si>
    <t>Revenue reporting</t>
  </si>
  <si>
    <t>Sheet 3</t>
  </si>
  <si>
    <t>Internal costs - by DCC cost centre</t>
  </si>
  <si>
    <t>Sheet 4</t>
  </si>
  <si>
    <t>Sheet 5</t>
  </si>
  <si>
    <t>Sheet 6</t>
  </si>
  <si>
    <t>Sheet 8</t>
  </si>
  <si>
    <t>Staff Resourcing and Costs</t>
  </si>
  <si>
    <t>Sheet 9</t>
  </si>
  <si>
    <t>Reconciliations of total licensee costs - previous year regulatory reporting</t>
  </si>
  <si>
    <t>Reconciliations of total licensee costs - Licence Application Business Plan</t>
  </si>
  <si>
    <t>Detailed reconciliation of internal costs by DCC cost centre - Licence Application Business Plan</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</si>
  <si>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</si>
  <si>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</si>
  <si>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</si>
  <si>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</si>
  <si>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</si>
  <si>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</si>
  <si>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</si>
  <si>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</si>
  <si>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</si>
  <si>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</si>
  <si>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</si>
  <si>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</si>
  <si>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</si>
  <si>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</si>
  <si>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</si>
  <si>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</si>
  <si>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</si>
  <si>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</si>
  <si>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</si>
  <si>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</si>
  <si>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</si>
  <si>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</si>
  <si>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</si>
  <si>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</si>
  <si>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</si>
  <si>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</si>
  <si>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</si>
  <si>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</si>
  <si>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</si>
  <si>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</si>
  <si>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</si>
  <si>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</si>
  <si>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</si>
  <si>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</si>
  <si>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Regulated revenue</t>
  </si>
  <si>
    <t>External costs</t>
  </si>
  <si>
    <t>DSP costs</t>
  </si>
  <si>
    <t>CSP North costs</t>
  </si>
  <si>
    <t>CSP Central costs</t>
  </si>
  <si>
    <t>CSP South costs</t>
  </si>
  <si>
    <t>Other External costs</t>
  </si>
  <si>
    <t>Internal costs</t>
  </si>
  <si>
    <t>Corporate management</t>
  </si>
  <si>
    <t>Industry</t>
  </si>
  <si>
    <t>Finance</t>
  </si>
  <si>
    <t>Commercial</t>
  </si>
  <si>
    <t>Design &amp; Assurance</t>
  </si>
  <si>
    <t xml:space="preserve">Operations </t>
  </si>
  <si>
    <t>Security</t>
  </si>
  <si>
    <t>Programme</t>
  </si>
  <si>
    <t>New scope</t>
  </si>
  <si>
    <t>Pass-Through costs</t>
  </si>
  <si>
    <t>Baseline Margin</t>
  </si>
  <si>
    <t>Baseline Margin Performance Adjustment</t>
  </si>
  <si>
    <t>External Contract Gain Share</t>
  </si>
  <si>
    <t>Value Added Services Contribution</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</si>
  <si>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</si>
  <si>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</si>
  <si>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</si>
  <si>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</si>
  <si>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</si>
  <si>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</si>
  <si>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</si>
  <si>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</si>
  <si>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</si>
  <si>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</si>
  <si>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</si>
  <si>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</si>
  <si>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</si>
  <si>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</si>
  <si>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</si>
  <si>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t>Centralised Registration Services Revenue</t>
  </si>
  <si>
    <r>
      <t>PTC</t>
    </r>
    <r>
      <rPr>
        <vertAlign val="subscript"/>
        <sz val="10"/>
        <color indexed="8"/>
        <rFont val="Verdana"/>
        <family val="2"/>
      </rPr>
      <t>t</t>
    </r>
  </si>
  <si>
    <t>Licence fee paid by the Licensee</t>
  </si>
  <si>
    <r>
      <t>BM</t>
    </r>
    <r>
      <rPr>
        <vertAlign val="subscript"/>
        <sz val="10"/>
        <color indexed="8"/>
        <rFont val="Verdana"/>
        <family val="2"/>
      </rPr>
      <t>t</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</si>
  <si>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</si>
  <si>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</si>
  <si>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</si>
  <si>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r>
      <t>BMPA</t>
    </r>
    <r>
      <rPr>
        <vertAlign val="subscript"/>
        <sz val="10"/>
        <color indexed="8"/>
        <rFont val="Verdana"/>
        <family val="2"/>
      </rPr>
      <t>t</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</si>
  <si>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</si>
  <si>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</si>
  <si>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</si>
  <si>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</si>
  <si>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</si>
  <si>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</si>
  <si>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</si>
  <si>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</si>
  <si>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</si>
  <si>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</si>
  <si>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</si>
  <si>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</si>
  <si>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</si>
  <si>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</si>
  <si>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</si>
  <si>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</si>
  <si>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</si>
  <si>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</si>
  <si>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</si>
  <si>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</si>
  <si>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</si>
  <si>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</si>
  <si>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</si>
  <si>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</si>
  <si>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</si>
  <si>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</si>
  <si>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</si>
  <si>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</si>
  <si>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</si>
  <si>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</si>
  <si>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</si>
  <si>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</si>
  <si>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t>Time factor (including any recovery)</t>
  </si>
  <si>
    <t>Recovery of previous IMs</t>
  </si>
  <si>
    <t>Implementation Milestone 9b</t>
  </si>
  <si>
    <t>IM9b</t>
  </si>
  <si>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</si>
  <si>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</si>
  <si>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</si>
  <si>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</si>
  <si>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</si>
  <si>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</si>
  <si>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BMOPA</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</si>
  <si>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</si>
  <si>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</si>
  <si>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</si>
  <si>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</si>
  <si>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</si>
  <si>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</si>
  <si>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</si>
  <si>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</si>
  <si>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</si>
  <si>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</si>
  <si>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</si>
  <si>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</si>
  <si>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</si>
  <si>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</si>
  <si>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</si>
  <si>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</si>
  <si>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</si>
  <si>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</si>
  <si>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</si>
  <si>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</si>
  <si>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</si>
  <si>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r>
      <t>ECGS</t>
    </r>
    <r>
      <rPr>
        <vertAlign val="subscript"/>
        <sz val="10"/>
        <color indexed="8"/>
        <rFont val="Verdana"/>
        <family val="2"/>
      </rPr>
      <t>t</t>
    </r>
  </si>
  <si>
    <r>
      <t>VASC</t>
    </r>
    <r>
      <rPr>
        <vertAlign val="subscript"/>
        <sz val="10"/>
        <color indexed="8"/>
        <rFont val="Verdana"/>
        <family val="2"/>
      </rPr>
      <t>t</t>
    </r>
  </si>
  <si>
    <t>Other - please specify</t>
  </si>
  <si>
    <r>
      <t>CVAS</t>
    </r>
    <r>
      <rPr>
        <vertAlign val="subscript"/>
        <sz val="8"/>
        <color indexed="8"/>
        <rFont val="Verdana"/>
        <family val="2"/>
      </rPr>
      <t>k,t</t>
    </r>
  </si>
  <si>
    <r>
      <t>K</t>
    </r>
    <r>
      <rPr>
        <vertAlign val="subscript"/>
        <sz val="10"/>
        <color indexed="8"/>
        <rFont val="Verdana"/>
        <family val="2"/>
      </rPr>
      <t>t</t>
    </r>
  </si>
  <si>
    <t>AR</t>
  </si>
  <si>
    <t>Regulated Revenue</t>
  </si>
  <si>
    <t>RR</t>
  </si>
  <si>
    <t>Bad Debt Contribution</t>
  </si>
  <si>
    <t>BDC</t>
  </si>
  <si>
    <t>Proportion of over recovery that the Authority determines has not been justified by the Licensee</t>
  </si>
  <si>
    <t>Interest rate adjustment</t>
  </si>
  <si>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</si>
  <si>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</si>
  <si>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GL Code</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</si>
  <si>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</si>
  <si>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</si>
  <si>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</si>
  <si>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</si>
  <si>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</si>
  <si>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</si>
  <si>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</si>
  <si>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</si>
  <si>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</si>
  <si>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</si>
  <si>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</si>
  <si>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</si>
  <si>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</si>
  <si>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</si>
  <si>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</si>
  <si>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</si>
  <si>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</si>
  <si>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Spare - please specify</t>
  </si>
  <si>
    <t>SP1</t>
  </si>
  <si>
    <t>SP2</t>
  </si>
  <si>
    <t>SP3</t>
  </si>
  <si>
    <t>NEW SCOPE</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</si>
  <si>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</si>
  <si>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</si>
  <si>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</si>
  <si>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</si>
  <si>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</si>
  <si>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</si>
  <si>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</si>
  <si>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</si>
  <si>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</si>
  <si>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</si>
  <si>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</si>
  <si>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</si>
  <si>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</si>
  <si>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</si>
  <si>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Additional Project - please specify</t>
  </si>
  <si>
    <t>Total</t>
  </si>
  <si>
    <t>Check</t>
  </si>
  <si>
    <t>Spare - Please specify</t>
  </si>
  <si>
    <t>New Scope</t>
  </si>
  <si>
    <t>Comment: [  please specify  ]</t>
  </si>
  <si>
    <t>For data validation --- Do not delete or edit</t>
  </si>
  <si>
    <t>Project - Please specify</t>
  </si>
  <si>
    <t>PJ1</t>
  </si>
  <si>
    <t>PJ2</t>
  </si>
  <si>
    <t>PJ3</t>
  </si>
  <si>
    <t>1. Summary</t>
  </si>
  <si>
    <t>Centralised Registration Service</t>
  </si>
  <si>
    <t>GAAP used</t>
  </si>
  <si>
    <t>Accounting treatment</t>
  </si>
  <si>
    <t>1. Cash-flow statement</t>
  </si>
  <si>
    <t>Cash flows from operating activities</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</si>
  <si>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</si>
  <si>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</si>
  <si>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</si>
  <si>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</si>
  <si>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</si>
  <si>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</si>
  <si>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</si>
  <si>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</si>
  <si>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</si>
  <si>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</si>
  <si>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</si>
  <si>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</si>
  <si>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</si>
  <si>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</si>
  <si>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</si>
  <si>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</si>
  <si>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</si>
  <si>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</si>
  <si>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</si>
  <si>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</si>
  <si>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</si>
  <si>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</si>
  <si>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</si>
  <si>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</si>
  <si>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</si>
  <si>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</si>
  <si>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</si>
  <si>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</si>
  <si>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</si>
  <si>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</si>
  <si>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</si>
  <si>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</si>
  <si>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</si>
  <si>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</si>
  <si>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</si>
  <si>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</si>
  <si>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</si>
  <si>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</si>
  <si>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</si>
  <si>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</si>
  <si>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</si>
  <si>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</si>
  <si>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</si>
  <si>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</si>
  <si>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</si>
  <si>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</si>
  <si>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</si>
  <si>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</si>
  <si>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</si>
  <si>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</si>
  <si>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</si>
  <si>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</si>
  <si>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</si>
  <si>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</si>
  <si>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</si>
  <si>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</si>
  <si>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</si>
  <si>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</si>
  <si>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</si>
  <si>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</si>
  <si>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</si>
  <si>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Cash at start of month</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</si>
  <si>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</si>
  <si>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</si>
  <si>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</si>
  <si>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</si>
  <si>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</si>
  <si>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</si>
  <si>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</si>
  <si>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</si>
  <si>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</si>
  <si>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</si>
  <si>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Q3: Please explain how prudent budgeting arrangements have been applied in managing the licensee's cash balances. Please provide supporting assumptions.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</si>
  <si>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</si>
  <si>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</si>
  <si>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</si>
  <si>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</si>
  <si>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</si>
  <si>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</si>
  <si>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</si>
  <si>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</si>
  <si>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</si>
  <si>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</si>
  <si>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</si>
  <si>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</si>
  <si>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Comms Hub Monthly Asset Charge</t>
  </si>
  <si>
    <t>Comms Hub Maintenance</t>
  </si>
  <si>
    <t xml:space="preserve"> </t>
  </si>
  <si>
    <t>Response:</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</si>
  <si>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</si>
  <si>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</si>
  <si>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</si>
  <si>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</si>
  <si>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</si>
  <si>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</si>
  <si>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</si>
  <si>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</si>
  <si>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</si>
  <si>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</si>
  <si>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</si>
  <si>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</si>
  <si>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</si>
  <si>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</si>
  <si>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</si>
  <si>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</si>
  <si>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</si>
  <si>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</si>
  <si>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</si>
  <si>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</si>
  <si>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</si>
  <si>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</si>
  <si>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</si>
  <si>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</si>
  <si>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EXTERNAL COSTS</t>
  </si>
  <si>
    <t>DSP</t>
  </si>
  <si>
    <t>CSP - North</t>
  </si>
  <si>
    <t>CSP - Central</t>
  </si>
  <si>
    <t>CSP - South</t>
  </si>
  <si>
    <t>Other external costs</t>
  </si>
  <si>
    <t>Baseline</t>
  </si>
  <si>
    <t>PASS-THROUGH COSTS</t>
  </si>
  <si>
    <t xml:space="preserve">2. CURRENT REGULATORY REPORTING YEAR </t>
  </si>
  <si>
    <t>Total Incentive payments</t>
  </si>
  <si>
    <t>1.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</si>
  <si>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</si>
  <si>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</si>
  <si>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</si>
  <si>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</si>
  <si>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</si>
  <si>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</si>
  <si>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</si>
  <si>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</si>
  <si>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</si>
  <si>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</si>
  <si>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</si>
  <si>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</si>
  <si>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</si>
  <si>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</si>
  <si>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</si>
  <si>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</si>
  <si>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</si>
  <si>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</si>
  <si>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</si>
  <si>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</si>
  <si>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</si>
  <si>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</si>
  <si>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</si>
  <si>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</si>
  <si>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</si>
  <si>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</si>
  <si>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</si>
  <si>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</si>
  <si>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</si>
  <si>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</si>
  <si>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</si>
  <si>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</si>
  <si>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</si>
  <si>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</si>
  <si>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</si>
  <si>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</si>
  <si>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</si>
  <si>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</si>
  <si>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</si>
  <si>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</si>
  <si>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</si>
  <si>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</si>
  <si>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</si>
  <si>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</si>
  <si>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</si>
  <si>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</si>
  <si>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</si>
  <si>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</si>
  <si>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</si>
  <si>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</si>
  <si>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</si>
  <si>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</si>
  <si>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</si>
  <si>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</si>
  <si>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</si>
  <si>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 xml:space="preserve">Baseline </t>
  </si>
  <si>
    <t>BASELINE</t>
  </si>
  <si>
    <t xml:space="preserve">1. Summary of Internal Costs </t>
  </si>
  <si>
    <t>Baseline costs – total</t>
  </si>
  <si>
    <t>Baseline costs</t>
  </si>
  <si>
    <t>Rate on Baseline costs</t>
  </si>
  <si>
    <t>Shared Service cost applied to New Scope</t>
  </si>
  <si>
    <t>Shared Service cost applied to Centralised Registration Services (CRS)</t>
  </si>
  <si>
    <t>Baseline costs excluded from Shared Service costs</t>
  </si>
  <si>
    <t>Baseline costs to which Shared Service is applied</t>
  </si>
  <si>
    <t>3. INTERNAL AND EXTERNAL SERVICES</t>
  </si>
  <si>
    <t xml:space="preserve">Total external service costs  </t>
  </si>
  <si>
    <t xml:space="preserve">Total internal service costs  </t>
  </si>
  <si>
    <t>2. SHARED SERVICES VALUE FOR MONEY</t>
  </si>
  <si>
    <t>New Scope Shared Service cost</t>
  </si>
  <si>
    <t>1. SHARED SERVICE COSTS</t>
  </si>
  <si>
    <t>Total Shared Service Costs</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</si>
  <si>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</si>
  <si>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r>
      <t xml:space="preserve">PURPOSE: </t>
    </r>
    <r>
      <rPr>
        <sz val="10"/>
        <color theme="1"/>
        <rFont val="Verdana"/>
        <family val="2"/>
      </rPr>
      <t>this worksheet requires DCC to prepare and report on financial statements</t>
    </r>
  </si>
  <si>
    <t>2. Internal costs by DCC cost centres and New Scope</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</si>
  <si>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</si>
  <si>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</si>
  <si>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</si>
  <si>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</si>
  <si>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</si>
  <si>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</si>
  <si>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</si>
  <si>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PLEASE PROVIDE ASSOCIATED COMMENTARY ON THE RECONCILIATION:</t>
  </si>
  <si>
    <t>Sheets to input LABP reporting. The licensee can provide commentary on reconciliations.</t>
  </si>
  <si>
    <r>
      <t>IM8a</t>
    </r>
    <r>
      <rPr>
        <i/>
        <vertAlign val="subscript"/>
        <sz val="8"/>
        <color indexed="8"/>
        <rFont val="Verdana"/>
        <family val="2"/>
      </rPr>
      <t>t</t>
    </r>
    <r>
      <rPr>
        <i/>
        <sz val="10"/>
        <color indexed="8"/>
        <rFont val="Verdana"/>
        <family val="2"/>
      </rPr>
      <t xml:space="preserve"> = BMIT x (7.5% x TF)</t>
    </r>
  </si>
  <si>
    <t>Shared service cost (excl CRS)</t>
  </si>
  <si>
    <t>Baseline Shared Service cost</t>
  </si>
  <si>
    <t>Total (including shared service cost)</t>
  </si>
  <si>
    <r>
      <t>BASELINE</t>
    </r>
    <r>
      <rPr>
        <b/>
        <sz val="10"/>
        <color rgb="FFFF0000"/>
        <rFont val="Verdana"/>
        <family val="2"/>
      </rPr>
      <t xml:space="preserve"> </t>
    </r>
    <r>
      <rPr>
        <b/>
        <sz val="10"/>
        <color theme="1"/>
        <rFont val="Verdana"/>
        <family val="2"/>
      </rPr>
      <t>(excluding shared service cost)</t>
    </r>
  </si>
  <si>
    <t>BASELINE (excluding shared service cost)</t>
  </si>
  <si>
    <t>Baseline (excluding shared service cost)</t>
  </si>
  <si>
    <t>Shared service cost (Baseline and New Scope)</t>
  </si>
  <si>
    <t>Shared /Internal/External service costs</t>
  </si>
  <si>
    <t>Detailed reconciliation and commentary of internal costs by DCC cost centre - previous year regulatory reporting</t>
  </si>
  <si>
    <t>4.0</t>
  </si>
  <si>
    <t>Draft proposed changes for RY2016/17</t>
  </si>
  <si>
    <r>
      <t>PIBM</t>
    </r>
    <r>
      <rPr>
        <vertAlign val="subscript"/>
        <sz val="7.5"/>
        <color indexed="8"/>
        <rFont val="Verdana"/>
        <family val="2"/>
      </rPr>
      <t>t</t>
    </r>
    <r>
      <rPr>
        <sz val="10"/>
        <color theme="1"/>
        <rFont val="Verdana"/>
        <family val="2"/>
      </rPr>
      <t xml:space="preserve"> applied for reporting</t>
    </r>
  </si>
  <si>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</si>
  <si>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</si>
  <si>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Correction Factor (formula change from 2017 for Penalty Interest Rate)</t>
  </si>
  <si>
    <t>Q2: Please explain the operating liquidity requirements of the licensee's business. What are the factors impacting on peak business cash-flow requirements?</t>
  </si>
  <si>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</si>
  <si>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</si>
  <si>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</si>
  <si>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 xml:space="preserve">Please describe External Services (as defined by the GL code) used by the Licensee in the Regulatory Reporting Year. Where appropriate the Licensee should comment on the application of shared services costs to these costs. </t>
  </si>
  <si>
    <t xml:space="preserve">Please describe Internal Services (as defined by the GL code) used by the Licensee in the Regulatory Reporting Year. Where appropriate the Licensee should comment on the application of shared services costs to these costs. </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</si>
  <si>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</si>
  <si>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</si>
  <si>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t>INTERNAL COSTS (excluding shared service cost)</t>
  </si>
  <si>
    <t>Exceptional items</t>
  </si>
  <si>
    <t>TOTAL SHARED SERVICE COST (for Internal Costs and CRS)</t>
  </si>
  <si>
    <t>Inverted for chart</t>
  </si>
  <si>
    <t>Final publication for RY2016/17</t>
  </si>
  <si>
    <t>5.0</t>
  </si>
  <si>
    <t>Contractors provided by Capita</t>
  </si>
  <si>
    <t>Baseline Margin Project 1 - please specify</t>
  </si>
  <si>
    <t>Baseline Margin Project 2 - please specify</t>
  </si>
  <si>
    <t xml:space="preserve">3. Project Baseline Margins </t>
  </si>
  <si>
    <t>Project 1 Baseline Margin - please specify</t>
  </si>
  <si>
    <t>Project 2 Baseline Margin - please specify</t>
  </si>
  <si>
    <t>Project 3 Baseline Margin - please specify</t>
  </si>
  <si>
    <t>Project 4 Baseline Margin - please specify</t>
  </si>
  <si>
    <t>Project 5 Baseline Margin - please specify</t>
  </si>
  <si>
    <t>Baseline Margin Project 3 - please specify</t>
  </si>
  <si>
    <t>Baseline Margin Project 4 - please specify</t>
  </si>
  <si>
    <t>Baseline Margin Project 5 - please specify</t>
  </si>
  <si>
    <t>1. Baseline Margin Summary</t>
  </si>
  <si>
    <t>BM values given in Licence</t>
  </si>
  <si>
    <t>4. External Contract Gain Share</t>
  </si>
  <si>
    <t>BMPPA</t>
  </si>
  <si>
    <t>Project Performance Adjustment 1</t>
  </si>
  <si>
    <t>Project Performance Adjustment 2</t>
  </si>
  <si>
    <t>Project Performance Adjustment 3</t>
  </si>
  <si>
    <t>Project Performance Adjustment 4</t>
  </si>
  <si>
    <t>Project Performance Adjustment 5</t>
  </si>
  <si>
    <t>PPA1t</t>
  </si>
  <si>
    <t>PPA2t</t>
  </si>
  <si>
    <t>PPA3t</t>
  </si>
  <si>
    <t>PPA4t</t>
  </si>
  <si>
    <t>PPA5t</t>
  </si>
  <si>
    <t>PAA21t</t>
  </si>
  <si>
    <t>PAA22t</t>
  </si>
  <si>
    <t>PAA23t</t>
  </si>
  <si>
    <t>PAA24t</t>
  </si>
  <si>
    <t>PAA25t</t>
  </si>
  <si>
    <t>PAA31t</t>
  </si>
  <si>
    <t>PAA32t</t>
  </si>
  <si>
    <t>PAA33t</t>
  </si>
  <si>
    <t>PAA34t</t>
  </si>
  <si>
    <t>PAA35t</t>
  </si>
  <si>
    <t>PAA41t</t>
  </si>
  <si>
    <t>PAA42t</t>
  </si>
  <si>
    <t>PAA43t</t>
  </si>
  <si>
    <t>PAA44t</t>
  </si>
  <si>
    <t>PAA45t</t>
  </si>
  <si>
    <t>PAA51t</t>
  </si>
  <si>
    <t>PAA52t</t>
  </si>
  <si>
    <t>PAA53t</t>
  </si>
  <si>
    <t>PAA54t</t>
  </si>
  <si>
    <t>PAA55t</t>
  </si>
  <si>
    <t>PAA1At</t>
  </si>
  <si>
    <t>PAA1Bt</t>
  </si>
  <si>
    <t>PAA2Bt</t>
  </si>
  <si>
    <t>PAA3At</t>
  </si>
  <si>
    <t>PAA3Bt</t>
  </si>
  <si>
    <t>PAA4At</t>
  </si>
  <si>
    <t>PAA4Bt</t>
  </si>
  <si>
    <t>PBM1t</t>
  </si>
  <si>
    <t>PBM2t</t>
  </si>
  <si>
    <t>PBM3t</t>
  </si>
  <si>
    <t>PBM4t</t>
  </si>
  <si>
    <t>PBM5t</t>
  </si>
  <si>
    <t>Project Activity - please specify</t>
  </si>
  <si>
    <t>BMIPA</t>
  </si>
  <si>
    <t>2. Baseline Margin Implementation Performance Adjustment</t>
  </si>
  <si>
    <t>3. Baseline Margin Operational Performance Adjustment</t>
  </si>
  <si>
    <t>4. Baseline Margin Project Performance Adjustment</t>
  </si>
  <si>
    <t>Payments to Alt Han Co.</t>
  </si>
  <si>
    <t>Payments by licensee to SECCo Ltd - CIO assessments</t>
  </si>
  <si>
    <t>Payments by licensee to SECCo Ltd - administrative costs</t>
  </si>
  <si>
    <t>Total Costs</t>
  </si>
  <si>
    <r>
      <t>BMIPA</t>
    </r>
    <r>
      <rPr>
        <vertAlign val="subscript"/>
        <sz val="10"/>
        <color theme="1"/>
        <rFont val="Verdana"/>
        <family val="2"/>
      </rPr>
      <t>t</t>
    </r>
  </si>
  <si>
    <r>
      <t>BMOPA</t>
    </r>
    <r>
      <rPr>
        <vertAlign val="subscript"/>
        <sz val="10"/>
        <color theme="1"/>
        <rFont val="Verdana"/>
        <family val="2"/>
      </rPr>
      <t>t</t>
    </r>
  </si>
  <si>
    <r>
      <t>BMPPA</t>
    </r>
    <r>
      <rPr>
        <vertAlign val="subscript"/>
        <sz val="10"/>
        <color theme="1"/>
        <rFont val="Verdana"/>
        <family val="2"/>
      </rPr>
      <t>t</t>
    </r>
  </si>
  <si>
    <r>
      <t>ECGS</t>
    </r>
    <r>
      <rPr>
        <vertAlign val="subscript"/>
        <sz val="10"/>
        <color theme="1"/>
        <rFont val="Verdana"/>
        <family val="2"/>
      </rPr>
      <t>t</t>
    </r>
  </si>
  <si>
    <t>Application year - please specify</t>
  </si>
  <si>
    <t>Application year</t>
  </si>
  <si>
    <t>2. Baseline Margin Core Applications</t>
  </si>
  <si>
    <t>1. PIBM</t>
  </si>
  <si>
    <t>3. Project Baseline Margins Applications</t>
  </si>
  <si>
    <t>CM</t>
  </si>
  <si>
    <t>IN</t>
  </si>
  <si>
    <t>FI</t>
  </si>
  <si>
    <t>CO</t>
  </si>
  <si>
    <t>DA</t>
  </si>
  <si>
    <t>OP</t>
  </si>
  <si>
    <t>SC</t>
  </si>
  <si>
    <t>PM</t>
  </si>
  <si>
    <t>IT</t>
  </si>
  <si>
    <t>OS</t>
  </si>
  <si>
    <t>NS</t>
  </si>
  <si>
    <t>SS</t>
  </si>
  <si>
    <t>Office Sundry</t>
  </si>
  <si>
    <r>
      <t>CRSR</t>
    </r>
    <r>
      <rPr>
        <vertAlign val="subscript"/>
        <sz val="10"/>
        <color theme="1"/>
        <rFont val="Verdana"/>
        <family val="2"/>
      </rPr>
      <t>t</t>
    </r>
  </si>
  <si>
    <t>CRS Total Costs</t>
  </si>
  <si>
    <t>4. External Costs - Summary</t>
  </si>
  <si>
    <t>5. Internal costs - by DCC cost centre</t>
  </si>
  <si>
    <t>6. Baseline Margin and External Contract Gain Share</t>
  </si>
  <si>
    <t>6a. Baseline Margin and External Contract Gain Share Applications</t>
  </si>
  <si>
    <t>7. Baseline Margin Performance Adjustment</t>
  </si>
  <si>
    <t>8. Financial statements</t>
  </si>
  <si>
    <t>9. Cash balances</t>
  </si>
  <si>
    <t>10. Shared/Internal/External Services</t>
  </si>
  <si>
    <t>11. Staff Resourcing and Costs</t>
  </si>
  <si>
    <t>12a. Reconciliations of total licensee costs - previous year regulatory reporting</t>
  </si>
  <si>
    <t>12b. Reconciliations of total licensee costs - Licence Application Business Plan</t>
  </si>
  <si>
    <t>12c. Detailed reconciliation and commentary of internal costs by DCC cost centre - previous year regulatory reporting</t>
  </si>
  <si>
    <t>12d. Detailed reconciliation of internal costs by DCC cost centre - Licence Application Business Plan</t>
  </si>
  <si>
    <t>External Costs - Summary</t>
  </si>
  <si>
    <t>Baseline Margin and External Contract Gain Share</t>
  </si>
  <si>
    <t>Baseline Margin and External Contract Gain Share Applications</t>
  </si>
  <si>
    <t>Cash Balances</t>
  </si>
  <si>
    <t>Financial Statements</t>
  </si>
  <si>
    <t>Sheet 6a</t>
  </si>
  <si>
    <t>Sheet 7</t>
  </si>
  <si>
    <t>Sheet 10</t>
  </si>
  <si>
    <t>Sheet 11</t>
  </si>
  <si>
    <t>Sheet 12a</t>
  </si>
  <si>
    <t>Sheet 12b</t>
  </si>
  <si>
    <t>Sheet 12c</t>
  </si>
  <si>
    <t>Sheet 12d</t>
  </si>
  <si>
    <t>1. DIFFERENCE</t>
  </si>
  <si>
    <t>3. PREVIOUS REGULATORY REPORTING YEAR</t>
  </si>
  <si>
    <t xml:space="preserve">3. CURRENT REGULATORY REPORTING YEAR </t>
  </si>
  <si>
    <t>4. PREVIOUS YEAR REGULATORY REPORTING</t>
  </si>
  <si>
    <t>1. Changes in regulatory reported costs by main GL accounting code</t>
  </si>
  <si>
    <t>2. DIFFERENCE</t>
  </si>
  <si>
    <t>3. LICENCE APPLICATION BUSINESS PLAN</t>
  </si>
  <si>
    <t>S1SP_1</t>
  </si>
  <si>
    <t>S1_CSP_1</t>
  </si>
  <si>
    <t>S1SP_2</t>
  </si>
  <si>
    <t>S1_CSP_2</t>
  </si>
  <si>
    <t>S1SP_3a</t>
  </si>
  <si>
    <t>S1SP_3b</t>
  </si>
  <si>
    <t>S1_DCOa</t>
  </si>
  <si>
    <t>S1_DCOb</t>
  </si>
  <si>
    <t>[Please specify]</t>
  </si>
  <si>
    <t>S1SP_1 costs</t>
  </si>
  <si>
    <t>S1_CSP_1 costs</t>
  </si>
  <si>
    <t>S1_CSP_2 costs</t>
  </si>
  <si>
    <t>S1SP_2 costs</t>
  </si>
  <si>
    <t>S1SP_3a costs</t>
  </si>
  <si>
    <t>S1SP_3b costs</t>
  </si>
  <si>
    <t>S1_DCOa costs</t>
  </si>
  <si>
    <t>S1_DCOb costs</t>
  </si>
  <si>
    <t>2. Baseline Margin Core</t>
  </si>
  <si>
    <t>Total uninflated core</t>
  </si>
  <si>
    <t>Baseline Margin Core</t>
  </si>
  <si>
    <r>
      <t>INT</t>
    </r>
    <r>
      <rPr>
        <vertAlign val="subscript"/>
        <sz val="9"/>
        <color theme="1"/>
        <rFont val="Verdana"/>
        <family val="2"/>
      </rPr>
      <t>t</t>
    </r>
  </si>
  <si>
    <r>
      <t>F</t>
    </r>
    <r>
      <rPr>
        <vertAlign val="subscript"/>
        <sz val="9"/>
        <color theme="1"/>
        <rFont val="Verdana"/>
        <family val="2"/>
      </rPr>
      <t>t</t>
    </r>
  </si>
  <si>
    <t>New Scope costs – total</t>
  </si>
  <si>
    <r>
      <t xml:space="preserve">PURPOSE: </t>
    </r>
    <r>
      <rPr>
        <sz val="10"/>
        <color theme="1"/>
        <rFont val="Verdana"/>
        <family val="2"/>
      </rPr>
      <t>this worksheet is for DCC to report its Internal Costs, both incurred and forecast</t>
    </r>
  </si>
  <si>
    <t>Total Internal Costs</t>
  </si>
  <si>
    <t>Shared Service cost total</t>
  </si>
  <si>
    <t>Internal Costs excluding Shared Service cost</t>
  </si>
  <si>
    <t>3. Internal Costs by main GL code</t>
  </si>
  <si>
    <r>
      <t xml:space="preserve">PURPOSE: </t>
    </r>
    <r>
      <rPr>
        <sz val="10"/>
        <color theme="1"/>
        <rFont val="Verdana"/>
        <family val="2"/>
      </rPr>
      <t>this worksheet is for DCC to report its awarded Baseline Margin and External Contract Gain Share</t>
    </r>
  </si>
  <si>
    <r>
      <t xml:space="preserve">PURPOSE: </t>
    </r>
    <r>
      <rPr>
        <sz val="10"/>
        <color theme="1"/>
        <rFont val="Verdana"/>
        <family val="2"/>
      </rPr>
      <t>this worksheet is for DCC to report its applications for Relevant Adjustments to the Baseline Margin and External Contract Gain Share</t>
    </r>
  </si>
  <si>
    <t>£m (nominal)</t>
  </si>
  <si>
    <t>£m (13/14 prices)</t>
  </si>
  <si>
    <t>£ (nominal)</t>
  </si>
  <si>
    <t>4. External Contract Gain Share Applications</t>
  </si>
  <si>
    <r>
      <t xml:space="preserve">PURPOSE: </t>
    </r>
    <r>
      <rPr>
        <sz val="10"/>
        <color theme="1"/>
        <rFont val="Verdana"/>
        <family val="2"/>
      </rPr>
      <t>this worksheet calculates the Baseline Margin Performance Adjustment, and provides a summary of its component parts</t>
    </r>
  </si>
  <si>
    <t>£m (nominal), net</t>
  </si>
  <si>
    <r>
      <t xml:space="preserve">PURPOSE: </t>
    </r>
    <r>
      <rPr>
        <sz val="10"/>
        <color theme="1"/>
        <rFont val="Verdana"/>
        <family val="2"/>
      </rPr>
      <t>this worksheet requires the Licensee to report Specified Information on Shared/Internal/External services</t>
    </r>
  </si>
  <si>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</si>
  <si>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r>
      <t>BMPPAt = SUM(PPA</t>
    </r>
    <r>
      <rPr>
        <i/>
        <vertAlign val="subscript"/>
        <sz val="10"/>
        <color indexed="8"/>
        <rFont val="Verdana"/>
        <family val="2"/>
      </rPr>
      <t>n,t</t>
    </r>
    <r>
      <rPr>
        <i/>
        <sz val="10"/>
        <color indexed="8"/>
        <rFont val="Verdana"/>
        <family val="2"/>
      </rPr>
      <t>)*(-1)</t>
    </r>
  </si>
  <si>
    <t>Shared Service cost applied to Baseline</t>
  </si>
  <si>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</si>
  <si>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Version Control</t>
  </si>
  <si>
    <t>6.0</t>
  </si>
  <si>
    <t>Draft proposed changes for RY2018/19</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</si>
  <si>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</si>
  <si>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Additional Baseline</t>
  </si>
  <si>
    <t>AB</t>
  </si>
  <si>
    <r>
      <t xml:space="preserve">PURPOSE: </t>
    </r>
    <r>
      <rPr>
        <sz val="10"/>
        <color theme="1"/>
        <rFont val="Verdana"/>
        <family val="2"/>
      </rPr>
      <t>this worksheet is a summary of the External Costs incurred and forecast by the Licensee.</t>
    </r>
  </si>
  <si>
    <t>CRSR (excluding shared service cost)</t>
  </si>
  <si>
    <t>CRS Total Costs (excluding shared service cost)</t>
  </si>
  <si>
    <t>NEW SCOPE (excluding shared service cost)</t>
  </si>
  <si>
    <t>New scope (excluding shared service cost)</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</si>
  <si>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</si>
  <si>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</si>
  <si>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Final publication for RY2018/19</t>
  </si>
  <si>
    <t>Cash payments - total</t>
  </si>
  <si>
    <r>
      <t>PURPOSE:</t>
    </r>
    <r>
      <rPr>
        <sz val="10"/>
        <color theme="1"/>
        <rFont val="Verdana"/>
        <family val="2"/>
      </rPr>
      <t xml:space="preserve"> this worksheet requires the Licensee to report, on a monthly basis, cash balances for the current Regulatory Reporting Year and the forthcoming Regulatory Reporting Year</t>
    </r>
  </si>
  <si>
    <t>ECOS</t>
  </si>
  <si>
    <t>ECoS costs</t>
  </si>
  <si>
    <t>Source: ONS, RPI All Items Index: Jan 1987=100</t>
  </si>
  <si>
    <t>https://www.ons.gov.uk/economy/inflationandpriceindices/timeseries/chaw/mm23</t>
  </si>
  <si>
    <t>Draft proposed changes for RY2020/21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</si>
</sst>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7">
    <font>
      <sz val="10"/>
      <color theme="1"/>
      <name val="Verdana"/>
      <family val="2"/>
    </font>
    <font>
      <sz val="11"/>
      <color theme="1"/>
      <name val="Calibri"/>
      <family val="2"/>
      <scheme val="minor"/>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s>
  <fills count="12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9" tint="0.39997558519241921"/>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5">
    <xf numFmtId="0" fontId="0" fillId="0" borderId="0"/>
    <xf numFmtId="0" fontId="6" fillId="5" borderId="1" applyNumberFormat="0" applyFont="0" applyAlignment="0">
      <alignment vertical="center"/>
    </xf>
    <xf numFmtId="0" fontId="6" fillId="2" borderId="1" applyNumberFormat="0" applyFont="0" applyAlignment="0">
      <alignment vertical="center"/>
    </xf>
    <xf numFmtId="0" fontId="6" fillId="3" borderId="1" applyNumberFormat="0" applyFont="0" applyAlignment="0">
      <alignment vertical="center"/>
    </xf>
    <xf numFmtId="0" fontId="6" fillId="4" borderId="1" applyNumberFormat="0" applyFont="0" applyAlignment="0">
      <alignment vertical="center"/>
    </xf>
    <xf numFmtId="0" fontId="25" fillId="0" borderId="0" applyNumberForma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29" fillId="0" borderId="0">
      <alignment vertical="top"/>
    </xf>
    <xf numFmtId="177" fontId="29" fillId="0" borderId="0">
      <alignment vertical="top"/>
    </xf>
    <xf numFmtId="178" fontId="29" fillId="0" borderId="0"/>
    <xf numFmtId="178" fontId="29" fillId="0" borderId="0"/>
    <xf numFmtId="168" fontId="30"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178" fontId="30" fillId="0" borderId="0"/>
    <xf numFmtId="177" fontId="29" fillId="0" borderId="0"/>
    <xf numFmtId="0" fontId="29" fillId="0" borderId="0"/>
    <xf numFmtId="177" fontId="30"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177" fontId="30" fillId="0" borderId="0"/>
    <xf numFmtId="0" fontId="29" fillId="0" borderId="0"/>
    <xf numFmtId="0" fontId="29" fillId="0" borderId="0"/>
    <xf numFmtId="0" fontId="30" fillId="0" borderId="0"/>
    <xf numFmtId="0" fontId="30" fillId="0" borderId="0"/>
    <xf numFmtId="0" fontId="29" fillId="0" borderId="0"/>
    <xf numFmtId="178" fontId="30" fillId="0" borderId="0"/>
    <xf numFmtId="0" fontId="30" fillId="0" borderId="0"/>
    <xf numFmtId="177" fontId="30" fillId="0" borderId="0"/>
    <xf numFmtId="0" fontId="29" fillId="0" borderId="0"/>
    <xf numFmtId="178" fontId="29" fillId="0" borderId="0"/>
    <xf numFmtId="0" fontId="29" fillId="0" borderId="0"/>
    <xf numFmtId="0" fontId="29" fillId="0" borderId="0"/>
    <xf numFmtId="18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178" fontId="30" fillId="0" borderId="0"/>
    <xf numFmtId="0" fontId="30" fillId="0" borderId="0"/>
    <xf numFmtId="0" fontId="29" fillId="0" borderId="0"/>
    <xf numFmtId="177" fontId="29" fillId="0" borderId="0" applyBorder="0"/>
    <xf numFmtId="177" fontId="31" fillId="0" borderId="0" applyNumberFormat="0" applyFont="0" applyFill="0" applyBorder="0" applyAlignment="0" applyProtection="0"/>
    <xf numFmtId="165" fontId="29" fillId="0" borderId="0" applyFont="0" applyFill="0" applyBorder="0" applyAlignment="0" applyProtection="0"/>
    <xf numFmtId="177" fontId="32" fillId="0" borderId="0" applyNumberFormat="0" applyFill="0" applyBorder="0" applyAlignment="0" applyProtection="0">
      <alignment vertical="top"/>
      <protection locked="0"/>
    </xf>
    <xf numFmtId="167"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33" fillId="0" borderId="0">
      <alignment horizontal="right" vertical="center"/>
    </xf>
    <xf numFmtId="0" fontId="34" fillId="0" borderId="0"/>
    <xf numFmtId="0" fontId="34" fillId="0" borderId="0"/>
    <xf numFmtId="0" fontId="34" fillId="0" borderId="0"/>
    <xf numFmtId="0" fontId="34" fillId="0" borderId="0"/>
    <xf numFmtId="0" fontId="34" fillId="0" borderId="0"/>
    <xf numFmtId="0" fontId="29" fillId="0" borderId="0"/>
    <xf numFmtId="0" fontId="29" fillId="0" borderId="0"/>
    <xf numFmtId="177"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38" fontId="35" fillId="0" borderId="0" applyFont="0" applyFill="0" applyBorder="0" applyAlignment="0" applyProtection="0"/>
    <xf numFmtId="38" fontId="35" fillId="0" borderId="0" applyFont="0" applyFill="0" applyBorder="0" applyAlignment="0" applyProtection="0"/>
    <xf numFmtId="177" fontId="34" fillId="0" borderId="0"/>
    <xf numFmtId="177" fontId="29" fillId="0" borderId="0" applyFont="0" applyFill="0" applyBorder="0" applyAlignment="0" applyProtection="0"/>
    <xf numFmtId="177" fontId="34" fillId="0" borderId="0"/>
    <xf numFmtId="177"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34" fillId="0" borderId="0"/>
    <xf numFmtId="177" fontId="29" fillId="0" borderId="0"/>
    <xf numFmtId="177" fontId="29"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35" fillId="0" borderId="0" applyFont="0" applyFill="0" applyBorder="0" applyAlignment="0" applyProtection="0"/>
    <xf numFmtId="182" fontId="29" fillId="0" borderId="0" applyFont="0" applyFill="0" applyBorder="0" applyAlignment="0" applyProtection="0"/>
    <xf numFmtId="177" fontId="36" fillId="0" borderId="0" applyFont="0" applyFill="0" applyBorder="0" applyAlignment="0" applyProtection="0"/>
    <xf numFmtId="182" fontId="29" fillId="0" borderId="0" applyFont="0" applyFill="0" applyBorder="0" applyAlignment="0" applyProtection="0"/>
    <xf numFmtId="177" fontId="29" fillId="0" borderId="0"/>
    <xf numFmtId="177" fontId="29" fillId="0" borderId="0"/>
    <xf numFmtId="0" fontId="29" fillId="0" borderId="0"/>
    <xf numFmtId="177" fontId="34" fillId="0" borderId="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83" fontId="29" fillId="0" borderId="0" applyFont="0" applyFill="0" applyBorder="0" applyAlignment="0" applyProtection="0"/>
    <xf numFmtId="177" fontId="36" fillId="0" borderId="0" applyFont="0" applyFill="0" applyBorder="0" applyAlignment="0" applyProtection="0"/>
    <xf numFmtId="184" fontId="29"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39" fontId="29" fillId="0" borderId="0" applyFont="0" applyFill="0" applyBorder="0" applyAlignment="0" applyProtection="0"/>
    <xf numFmtId="177" fontId="36" fillId="0" borderId="0" applyFont="0" applyFill="0" applyBorder="0" applyAlignment="0" applyProtection="0"/>
    <xf numFmtId="39" fontId="29" fillId="0" borderId="0" applyFont="0" applyFill="0" applyBorder="0" applyAlignment="0" applyProtection="0"/>
    <xf numFmtId="177"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34" fillId="0" borderId="0"/>
    <xf numFmtId="177" fontId="32" fillId="0" borderId="0"/>
    <xf numFmtId="177" fontId="32" fillId="0" borderId="0"/>
    <xf numFmtId="38" fontId="35" fillId="0" borderId="0" applyAlignment="0" applyProtection="0"/>
    <xf numFmtId="38" fontId="35" fillId="0" borderId="0" applyFont="0" applyBorder="0" applyAlignment="0" applyProtection="0"/>
    <xf numFmtId="185" fontId="29" fillId="0" borderId="0" applyFont="0" applyFill="0" applyBorder="0" applyProtection="0">
      <alignment vertical="top"/>
    </xf>
    <xf numFmtId="38" fontId="35" fillId="0" borderId="0" applyFont="0" applyFill="0" applyBorder="0" applyAlignment="0" applyProtection="0"/>
    <xf numFmtId="38" fontId="35"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7" fontId="34"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34" fillId="0" borderId="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38" fontId="37" fillId="0" borderId="0" applyAlignment="0" applyProtection="0"/>
    <xf numFmtId="0" fontId="29" fillId="0" borderId="0" applyFont="0" applyFill="0" applyBorder="0" applyAlignment="0" applyProtection="0"/>
    <xf numFmtId="185" fontId="29" fillId="0" borderId="0" applyFont="0" applyFill="0" applyBorder="0" applyProtection="0">
      <alignment vertical="top"/>
    </xf>
    <xf numFmtId="38" fontId="37" fillId="0" borderId="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177" fontId="29" fillId="0" borderId="0"/>
    <xf numFmtId="186" fontId="29" fillId="0" borderId="0" applyFont="0" applyFill="0" applyBorder="0" applyAlignment="0" applyProtection="0"/>
    <xf numFmtId="177" fontId="29" fillId="0" borderId="0"/>
    <xf numFmtId="38" fontId="35" fillId="0" borderId="0" applyFont="0" applyFill="0" applyBorder="0" applyAlignment="0" applyProtection="0"/>
    <xf numFmtId="38" fontId="35" fillId="0" borderId="0" applyFont="0" applyFill="0" applyBorder="0" applyAlignment="0" applyProtection="0"/>
    <xf numFmtId="187" fontId="29" fillId="0" borderId="0" applyFont="0" applyFill="0" applyBorder="0" applyAlignment="0" applyProtection="0"/>
    <xf numFmtId="177" fontId="36" fillId="0" borderId="0" applyFont="0" applyFill="0" applyBorder="0" applyAlignment="0" applyProtection="0"/>
    <xf numFmtId="188" fontId="29" fillId="0" borderId="0" applyFont="0" applyFill="0" applyBorder="0" applyAlignment="0" applyProtection="0"/>
    <xf numFmtId="187"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77" fontId="36" fillId="0" borderId="0" applyFont="0" applyFill="0" applyBorder="0" applyAlignment="0" applyProtection="0"/>
    <xf numFmtId="190" fontId="29" fillId="0" borderId="0" applyFont="0" applyFill="0" applyBorder="0" applyAlignment="0" applyProtection="0"/>
    <xf numFmtId="189" fontId="29" fillId="0" borderId="0" applyFont="0" applyFill="0" applyBorder="0" applyAlignment="0" applyProtection="0"/>
    <xf numFmtId="190" fontId="29" fillId="0" borderId="0" applyFont="0" applyFill="0" applyBorder="0" applyAlignment="0" applyProtection="0"/>
    <xf numFmtId="177" fontId="38" fillId="0" borderId="0"/>
    <xf numFmtId="177" fontId="38" fillId="0" borderId="0"/>
    <xf numFmtId="177" fontId="38" fillId="0" borderId="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34" fillId="0" borderId="0"/>
    <xf numFmtId="0"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77" fontId="39" fillId="0" borderId="0" applyNumberFormat="0" applyFill="0" applyBorder="0" applyProtection="0">
      <alignment horizontal="left"/>
    </xf>
    <xf numFmtId="177" fontId="40" fillId="0" borderId="0" applyNumberFormat="0" applyFill="0" applyBorder="0" applyProtection="0">
      <alignment horizontal="centerContinuous"/>
    </xf>
    <xf numFmtId="0" fontId="29" fillId="0" borderId="0" applyFont="0" applyFill="0" applyBorder="0" applyAlignment="0" applyProtection="0"/>
    <xf numFmtId="178"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38" fillId="0" borderId="0"/>
    <xf numFmtId="177" fontId="38" fillId="0" borderId="0"/>
    <xf numFmtId="191" fontId="41" fillId="0" borderId="0"/>
    <xf numFmtId="177" fontId="32" fillId="0" borderId="0"/>
    <xf numFmtId="177" fontId="32" fillId="0" borderId="0"/>
    <xf numFmtId="177" fontId="38" fillId="0" borderId="0"/>
    <xf numFmtId="177" fontId="38" fillId="0" borderId="0"/>
    <xf numFmtId="177" fontId="38" fillId="0" borderId="0"/>
    <xf numFmtId="0" fontId="29" fillId="0" borderId="0" applyFont="0" applyFill="0" applyBorder="0" applyAlignment="0" applyProtection="0"/>
    <xf numFmtId="177" fontId="29" fillId="0" borderId="0"/>
    <xf numFmtId="177" fontId="34" fillId="0" borderId="0"/>
    <xf numFmtId="191" fontId="41"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92" fontId="42" fillId="0" borderId="0" applyFont="0" applyFill="0" applyBorder="0" applyAlignment="0" applyProtection="0"/>
    <xf numFmtId="193" fontId="32" fillId="0" borderId="0" applyFont="0" applyFill="0" applyBorder="0" applyAlignment="0" applyProtection="0"/>
    <xf numFmtId="194" fontId="43" fillId="0" borderId="0"/>
    <xf numFmtId="195" fontId="32" fillId="0" borderId="0" applyFont="0" applyFill="0" applyBorder="0" applyAlignment="0" applyProtection="0"/>
    <xf numFmtId="196" fontId="42" fillId="0" borderId="0" applyFont="0" applyFill="0" applyBorder="0" applyAlignment="0" applyProtection="0"/>
    <xf numFmtId="0" fontId="30" fillId="0" borderId="0"/>
    <xf numFmtId="0" fontId="29" fillId="0" borderId="0"/>
    <xf numFmtId="178" fontId="29" fillId="0" borderId="0"/>
    <xf numFmtId="178" fontId="29" fillId="0" borderId="0"/>
    <xf numFmtId="179"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29" fillId="0" borderId="0"/>
    <xf numFmtId="0" fontId="30" fillId="0" borderId="0"/>
    <xf numFmtId="0" fontId="30" fillId="0" borderId="0"/>
    <xf numFmtId="0" fontId="30" fillId="0" borderId="0"/>
    <xf numFmtId="0" fontId="29" fillId="0" borderId="0"/>
    <xf numFmtId="0" fontId="30" fillId="0" borderId="0"/>
    <xf numFmtId="178" fontId="29" fillId="0" borderId="0"/>
    <xf numFmtId="178" fontId="29" fillId="0" borderId="0"/>
    <xf numFmtId="0" fontId="29" fillId="0" borderId="0"/>
    <xf numFmtId="178"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177" fontId="29" fillId="0" borderId="0"/>
    <xf numFmtId="197" fontId="29" fillId="0" borderId="0" applyBorder="0"/>
    <xf numFmtId="0" fontId="29" fillId="0" borderId="0"/>
    <xf numFmtId="0" fontId="29" fillId="0" borderId="0"/>
    <xf numFmtId="177" fontId="29" fillId="0" borderId="0" applyBorder="0"/>
    <xf numFmtId="197" fontId="29" fillId="0" borderId="0" applyBorder="0"/>
    <xf numFmtId="191" fontId="41" fillId="0" borderId="0"/>
    <xf numFmtId="198" fontId="43" fillId="0" borderId="0"/>
    <xf numFmtId="198" fontId="44" fillId="0" borderId="0"/>
    <xf numFmtId="199" fontId="43" fillId="0" borderId="0"/>
    <xf numFmtId="200" fontId="45" fillId="0" borderId="0" applyFont="0" applyFill="0" applyBorder="0" applyAlignment="0" applyProtection="0">
      <protection locked="0"/>
    </xf>
    <xf numFmtId="201" fontId="46" fillId="0" borderId="0"/>
    <xf numFmtId="177" fontId="44" fillId="0" borderId="0"/>
    <xf numFmtId="201" fontId="47" fillId="0" borderId="0"/>
    <xf numFmtId="178" fontId="48" fillId="12"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178" fontId="48" fillId="12"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179" fontId="50" fillId="13"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179" fontId="50" fillId="15"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79" fontId="50" fillId="18"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179" fontId="50" fillId="23"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179" fontId="50" fillId="25" borderId="0" applyNumberFormat="0" applyBorder="0" applyAlignment="0" applyProtection="0"/>
    <xf numFmtId="202" fontId="43" fillId="0" borderId="0"/>
    <xf numFmtId="203" fontId="44" fillId="0" borderId="0"/>
    <xf numFmtId="202" fontId="51" fillId="0" borderId="0"/>
    <xf numFmtId="0" fontId="29" fillId="0" borderId="0"/>
    <xf numFmtId="0" fontId="29" fillId="0" borderId="0"/>
    <xf numFmtId="204" fontId="43" fillId="0" borderId="0"/>
    <xf numFmtId="178" fontId="48" fillId="26"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6"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79" fontId="50" fillId="16"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179" fontId="50" fillId="29"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179" fontId="50" fillId="31"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179" fontId="54" fillId="33"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179" fontId="54" fillId="16"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179" fontId="54" fillId="29"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179" fontId="54" fillId="36" borderId="0" applyNumberFormat="0" applyBorder="0" applyAlignment="0" applyProtection="0"/>
    <xf numFmtId="0" fontId="36" fillId="0" borderId="0"/>
    <xf numFmtId="178" fontId="49" fillId="37" borderId="0" applyNumberFormat="0" applyBorder="0" applyAlignment="0" applyProtection="0"/>
    <xf numFmtId="0" fontId="49" fillId="37" borderId="0" applyNumberFormat="0" applyBorder="0" applyAlignment="0" applyProtection="0"/>
    <xf numFmtId="178" fontId="49" fillId="38" borderId="0" applyNumberFormat="0" applyBorder="0" applyAlignment="0" applyProtection="0"/>
    <xf numFmtId="0" fontId="49" fillId="38" borderId="0" applyNumberFormat="0" applyBorder="0" applyAlignment="0" applyProtection="0"/>
    <xf numFmtId="178" fontId="53" fillId="39"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179" fontId="54" fillId="41"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43" borderId="0" applyNumberFormat="0" applyBorder="0" applyAlignment="0" applyProtection="0"/>
    <xf numFmtId="0" fontId="49" fillId="43" borderId="0" applyNumberFormat="0" applyBorder="0" applyAlignment="0" applyProtection="0"/>
    <xf numFmtId="178" fontId="53" fillId="44"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179" fontId="54" fillId="46" borderId="0" applyNumberFormat="0" applyBorder="0" applyAlignment="0" applyProtection="0"/>
    <xf numFmtId="178" fontId="49" fillId="47" borderId="0" applyNumberFormat="0" applyBorder="0" applyAlignment="0" applyProtection="0"/>
    <xf numFmtId="0" fontId="49" fillId="47" borderId="0" applyNumberFormat="0" applyBorder="0" applyAlignment="0" applyProtection="0"/>
    <xf numFmtId="178" fontId="49" fillId="48" borderId="0" applyNumberFormat="0" applyBorder="0" applyAlignment="0" applyProtection="0"/>
    <xf numFmtId="0" fontId="49" fillId="48" borderId="0" applyNumberFormat="0" applyBorder="0" applyAlignment="0" applyProtection="0"/>
    <xf numFmtId="178" fontId="53" fillId="49"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179" fontId="54" fillId="28"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51" borderId="0" applyNumberFormat="0" applyBorder="0" applyAlignment="0" applyProtection="0"/>
    <xf numFmtId="0" fontId="49" fillId="51" borderId="0" applyNumberFormat="0" applyBorder="0" applyAlignment="0" applyProtection="0"/>
    <xf numFmtId="178" fontId="53" fillId="4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49" fillId="54" borderId="0" applyNumberFormat="0" applyBorder="0" applyAlignment="0" applyProtection="0"/>
    <xf numFmtId="0" fontId="49" fillId="54" borderId="0" applyNumberFormat="0" applyBorder="0" applyAlignment="0" applyProtection="0"/>
    <xf numFmtId="178" fontId="49" fillId="55" borderId="0" applyNumberFormat="0" applyBorder="0" applyAlignment="0" applyProtection="0"/>
    <xf numFmtId="0" fontId="49" fillId="55" borderId="0" applyNumberFormat="0" applyBorder="0" applyAlignment="0" applyProtection="0"/>
    <xf numFmtId="178" fontId="53" fillId="39"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49" fillId="57" borderId="0" applyNumberFormat="0" applyBorder="0" applyAlignment="0" applyProtection="0"/>
    <xf numFmtId="0" fontId="49" fillId="57" borderId="0" applyNumberFormat="0" applyBorder="0" applyAlignment="0" applyProtection="0"/>
    <xf numFmtId="178" fontId="49" fillId="58" borderId="0" applyNumberFormat="0" applyBorder="0" applyAlignment="0" applyProtection="0"/>
    <xf numFmtId="0" fontId="49" fillId="58" borderId="0" applyNumberFormat="0" applyBorder="0" applyAlignment="0" applyProtection="0"/>
    <xf numFmtId="178" fontId="53" fillId="59"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179" fontId="54" fillId="61" borderId="0" applyNumberFormat="0" applyBorder="0" applyAlignment="0" applyProtection="0"/>
    <xf numFmtId="205" fontId="55" fillId="0" borderId="8">
      <alignment horizontal="centerContinuous"/>
    </xf>
    <xf numFmtId="206" fontId="56" fillId="63" borderId="18">
      <alignment horizontal="center" vertical="center"/>
    </xf>
    <xf numFmtId="197" fontId="45" fillId="0" borderId="0" applyFont="0" applyFill="0" applyBorder="0" applyAlignment="0" applyProtection="0"/>
    <xf numFmtId="177" fontId="45" fillId="0" borderId="0" applyFont="0" applyFill="0" applyBorder="0" applyAlignment="0" applyProtection="0"/>
    <xf numFmtId="191" fontId="57" fillId="0" borderId="0" applyNumberFormat="0" applyFont="0" applyFill="0" applyBorder="0" applyProtection="0">
      <alignment horizontal="center"/>
    </xf>
    <xf numFmtId="207" fontId="58" fillId="0" borderId="0">
      <alignment horizontal="left"/>
    </xf>
    <xf numFmtId="0" fontId="46" fillId="0" borderId="0"/>
    <xf numFmtId="208" fontId="59" fillId="0" borderId="0" applyFont="0" applyFill="0" applyBorder="0" applyAlignment="0" applyProtection="0"/>
    <xf numFmtId="177" fontId="45" fillId="0" borderId="0" applyFont="0" applyFill="0" applyBorder="0" applyAlignment="0" applyProtection="0"/>
    <xf numFmtId="178" fontId="60" fillId="57"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8" fontId="60" fillId="57"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179" fontId="64" fillId="15" borderId="0" applyNumberFormat="0" applyBorder="0" applyAlignment="0" applyProtection="0"/>
    <xf numFmtId="209" fontId="65" fillId="64" borderId="16" applyNumberFormat="0" applyBorder="0" applyAlignment="0">
      <alignment horizontal="centerContinuous" vertical="center"/>
      <protection hidden="1"/>
    </xf>
    <xf numFmtId="1" fontId="66" fillId="65" borderId="11" applyNumberFormat="0" applyBorder="0" applyAlignment="0">
      <alignment horizontal="center" vertical="top" wrapText="1"/>
      <protection hidden="1"/>
    </xf>
    <xf numFmtId="210" fontId="29" fillId="0" borderId="0" applyFont="0" applyFill="0" applyBorder="0" applyAlignment="0" applyProtection="0"/>
    <xf numFmtId="182" fontId="29" fillId="0" borderId="0" applyNumberFormat="0" applyFont="0" applyAlignment="0" applyProtection="0"/>
    <xf numFmtId="177" fontId="67" fillId="66" borderId="0">
      <alignment horizontal="left"/>
    </xf>
    <xf numFmtId="211" fontId="68" fillId="0" borderId="0" applyFill="0" applyBorder="0" applyAlignment="0" applyProtection="0"/>
    <xf numFmtId="2" fontId="69" fillId="67" borderId="12" applyProtection="0">
      <alignment horizontal="left"/>
      <protection locked="0"/>
    </xf>
    <xf numFmtId="177" fontId="56" fillId="63" borderId="0" applyNumberFormat="0" applyFont="0" applyAlignment="0">
      <alignment horizontal="center"/>
    </xf>
    <xf numFmtId="212" fontId="70" fillId="63" borderId="0" applyFont="0" applyFill="0" applyBorder="0" applyAlignment="0" applyProtection="0"/>
    <xf numFmtId="177" fontId="71" fillId="0" borderId="0" applyNumberFormat="0" applyFill="0" applyBorder="0" applyAlignment="0" applyProtection="0"/>
    <xf numFmtId="177" fontId="72" fillId="0" borderId="8" applyNumberFormat="0" applyFill="0" applyAlignment="0" applyProtection="0"/>
    <xf numFmtId="177" fontId="43" fillId="0" borderId="0"/>
    <xf numFmtId="213" fontId="73" fillId="2" borderId="0" applyFont="0" applyFill="0" applyBorder="0" applyAlignment="0" applyProtection="0"/>
    <xf numFmtId="214" fontId="36" fillId="0" borderId="0" applyAlignment="0" applyProtection="0"/>
    <xf numFmtId="49" fontId="41" fillId="0" borderId="0" applyNumberFormat="0" applyAlignment="0" applyProtection="0">
      <alignment horizontal="left"/>
    </xf>
    <xf numFmtId="49" fontId="74" fillId="0" borderId="19" applyNumberFormat="0" applyAlignment="0" applyProtection="0">
      <alignment horizontal="left" wrapText="1"/>
    </xf>
    <xf numFmtId="49" fontId="75" fillId="0" borderId="0" applyAlignment="0" applyProtection="0">
      <alignment horizontal="left"/>
    </xf>
    <xf numFmtId="215" fontId="32" fillId="0" borderId="0" applyFont="0" applyFill="0" applyBorder="0" applyAlignment="0" applyProtection="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7" fillId="0" borderId="0"/>
    <xf numFmtId="216" fontId="36" fillId="0" borderId="0"/>
    <xf numFmtId="217" fontId="36" fillId="0" borderId="0"/>
    <xf numFmtId="218" fontId="36" fillId="0" borderId="0"/>
    <xf numFmtId="216" fontId="36" fillId="0" borderId="9"/>
    <xf numFmtId="217" fontId="36" fillId="0" borderId="9"/>
    <xf numFmtId="217" fontId="36" fillId="0" borderId="9"/>
    <xf numFmtId="218" fontId="36" fillId="0" borderId="9"/>
    <xf numFmtId="218" fontId="36" fillId="0" borderId="9"/>
    <xf numFmtId="216" fontId="36" fillId="0" borderId="9"/>
    <xf numFmtId="216" fontId="36" fillId="0" borderId="9"/>
    <xf numFmtId="216" fontId="36" fillId="0" borderId="0"/>
    <xf numFmtId="219" fontId="36" fillId="0" borderId="0"/>
    <xf numFmtId="177" fontId="45" fillId="0" borderId="0" applyFill="0" applyBorder="0" applyAlignment="0"/>
    <xf numFmtId="220" fontId="36" fillId="0" borderId="0"/>
    <xf numFmtId="221" fontId="36" fillId="0" borderId="0"/>
    <xf numFmtId="219" fontId="36" fillId="0" borderId="9"/>
    <xf numFmtId="220" fontId="36" fillId="0" borderId="9"/>
    <xf numFmtId="220" fontId="36" fillId="0" borderId="9"/>
    <xf numFmtId="221" fontId="36" fillId="0" borderId="9"/>
    <xf numFmtId="221" fontId="36" fillId="0" borderId="9"/>
    <xf numFmtId="219" fontId="36" fillId="0" borderId="9"/>
    <xf numFmtId="219" fontId="36" fillId="0" borderId="9"/>
    <xf numFmtId="219" fontId="36" fillId="0" borderId="0"/>
    <xf numFmtId="222" fontId="36" fillId="0" borderId="0">
      <alignment horizontal="right"/>
      <protection locked="0"/>
    </xf>
    <xf numFmtId="223" fontId="36" fillId="0" borderId="0">
      <alignment horizontal="right"/>
      <protection locked="0"/>
    </xf>
    <xf numFmtId="224" fontId="36" fillId="0" borderId="0"/>
    <xf numFmtId="225" fontId="36" fillId="0" borderId="0"/>
    <xf numFmtId="226" fontId="36" fillId="0" borderId="0"/>
    <xf numFmtId="224" fontId="36" fillId="0" borderId="9"/>
    <xf numFmtId="225" fontId="36" fillId="0" borderId="9"/>
    <xf numFmtId="225" fontId="36" fillId="0" borderId="9"/>
    <xf numFmtId="226" fontId="36" fillId="0" borderId="9"/>
    <xf numFmtId="226" fontId="36" fillId="0" borderId="9"/>
    <xf numFmtId="224" fontId="36" fillId="0" borderId="9"/>
    <xf numFmtId="224" fontId="36" fillId="0" borderId="9"/>
    <xf numFmtId="224" fontId="36" fillId="0" borderId="0"/>
    <xf numFmtId="227" fontId="29" fillId="68" borderId="0"/>
    <xf numFmtId="177" fontId="29" fillId="0" borderId="0">
      <alignment vertical="center"/>
    </xf>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179" fontId="81" fillId="26" borderId="21" applyNumberFormat="0" applyAlignment="0" applyProtection="0"/>
    <xf numFmtId="179" fontId="81" fillId="26" borderId="21" applyNumberFormat="0" applyAlignment="0" applyProtection="0"/>
    <xf numFmtId="38" fontId="82" fillId="0" borderId="0" applyNumberFormat="0" applyFill="0" applyBorder="0" applyAlignment="0" applyProtection="0"/>
    <xf numFmtId="178" fontId="83" fillId="52"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178" fontId="83" fillId="52"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179" fontId="84" fillId="71" borderId="22" applyNumberFormat="0" applyAlignment="0" applyProtection="0"/>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7" fontId="56" fillId="0" borderId="8">
      <alignment horizontal="center"/>
    </xf>
    <xf numFmtId="37" fontId="56" fillId="0" borderId="0">
      <alignment horizontal="center" vertical="center" wrapText="1"/>
    </xf>
    <xf numFmtId="1" fontId="85" fillId="0" borderId="23">
      <alignment vertical="top"/>
    </xf>
    <xf numFmtId="175" fontId="86" fillId="0" borderId="0" applyBorder="0">
      <alignment horizontal="right"/>
    </xf>
    <xf numFmtId="175" fontId="86" fillId="0" borderId="5" applyAlignment="0">
      <alignment horizontal="right"/>
    </xf>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38" fontId="29" fillId="0" borderId="0" applyFont="0" applyFill="0" applyBorder="0" applyAlignment="0" applyProtection="0"/>
    <xf numFmtId="191" fontId="45" fillId="0" borderId="0" applyFont="0" applyFill="0" applyBorder="0" applyAlignment="0" applyProtection="0">
      <protection locked="0"/>
    </xf>
    <xf numFmtId="40" fontId="45" fillId="0" borderId="0" applyFont="0" applyFill="0" applyBorder="0" applyAlignment="0" applyProtection="0">
      <protection locked="0"/>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94" fontId="43" fillId="0" borderId="0"/>
    <xf numFmtId="229" fontId="46" fillId="0" borderId="0"/>
    <xf numFmtId="177" fontId="87" fillId="0" borderId="0" applyFont="0" applyFill="0" applyBorder="0" applyAlignment="0" applyProtection="0">
      <alignment horizontal="right"/>
    </xf>
    <xf numFmtId="230" fontId="87" fillId="0" borderId="0" applyFont="0" applyFill="0" applyBorder="0" applyAlignment="0" applyProtection="0"/>
    <xf numFmtId="177" fontId="87" fillId="0" borderId="0" applyFont="0" applyFill="0" applyBorder="0" applyAlignment="0" applyProtection="0">
      <alignment horizontal="right"/>
    </xf>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29" fontId="30" fillId="0" borderId="0" applyFont="0" applyFill="0" applyBorder="0" applyAlignment="0" applyProtection="0"/>
    <xf numFmtId="168" fontId="30" fillId="0" borderId="0" applyFont="0" applyFill="0" applyBorder="0" applyAlignment="0" applyProtection="0"/>
    <xf numFmtId="182" fontId="30" fillId="0" borderId="0" applyFont="0" applyFill="0" applyBorder="0" applyAlignment="0" applyProtection="0"/>
    <xf numFmtId="168" fontId="30" fillId="0" borderId="0" applyFont="0" applyFill="0" applyBorder="0" applyAlignment="0" applyProtection="0"/>
    <xf numFmtId="177" fontId="30" fillId="0" borderId="0" applyFont="0" applyFill="0" applyBorder="0" applyAlignment="0" applyProtection="0"/>
    <xf numFmtId="177" fontId="30" fillId="0" borderId="0" applyFont="0" applyFill="0" applyBorder="0" applyAlignment="0" applyProtection="0"/>
    <xf numFmtId="231" fontId="30" fillId="0" borderId="0" applyFont="0" applyFill="0" applyBorder="0" applyAlignment="0" applyProtection="0"/>
    <xf numFmtId="232" fontId="30" fillId="0" borderId="0" applyFont="0" applyFill="0" applyBorder="0" applyAlignment="0" applyProtection="0"/>
    <xf numFmtId="232" fontId="30" fillId="0" borderId="0" applyFont="0" applyFill="0" applyBorder="0" applyAlignment="0" applyProtection="0"/>
    <xf numFmtId="175" fontId="30" fillId="0" borderId="0" applyFont="0" applyFill="0" applyBorder="0" applyAlignment="0" applyProtection="0"/>
    <xf numFmtId="233"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5"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36" fontId="29" fillId="0" borderId="0" applyFont="0" applyFill="0" applyBorder="0" applyAlignment="0" applyProtection="0"/>
    <xf numFmtId="167" fontId="48"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8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7" fontId="29" fillId="0" borderId="0" applyFont="0" applyFill="0" applyBorder="0" applyAlignment="0" applyProtection="0"/>
    <xf numFmtId="38" fontId="32" fillId="0" borderId="0" applyFill="0" applyBorder="0" applyProtection="0">
      <alignment horizontal="center"/>
    </xf>
    <xf numFmtId="177" fontId="89" fillId="0" borderId="0">
      <protection locked="0"/>
    </xf>
    <xf numFmtId="238" fontId="29" fillId="0" borderId="0" applyBorder="0"/>
    <xf numFmtId="239" fontId="41" fillId="0" borderId="0" applyBorder="0"/>
    <xf numFmtId="176" fontId="90" fillId="72" borderId="0" applyBorder="0">
      <alignment vertical="center"/>
    </xf>
    <xf numFmtId="240" fontId="29" fillId="0" borderId="0" applyFill="0" applyBorder="0">
      <alignment horizontal="left"/>
    </xf>
    <xf numFmtId="177" fontId="91" fillId="0" borderId="0" applyNumberFormat="0" applyAlignment="0">
      <alignment horizontal="left"/>
    </xf>
    <xf numFmtId="37" fontId="29" fillId="73" borderId="0" applyFont="0" applyBorder="0" applyAlignment="0" applyProtection="0"/>
    <xf numFmtId="182" fontId="38" fillId="73" borderId="0" applyFont="0" applyBorder="0" applyAlignment="0" applyProtection="0"/>
    <xf numFmtId="39" fontId="38" fillId="73" borderId="0" applyFont="0" applyBorder="0" applyAlignment="0" applyProtection="0"/>
    <xf numFmtId="173" fontId="92" fillId="0" borderId="0"/>
    <xf numFmtId="241" fontId="45" fillId="0" borderId="0" applyFont="0" applyFill="0" applyBorder="0" applyAlignment="0" applyProtection="0">
      <protection locked="0"/>
    </xf>
    <xf numFmtId="242" fontId="45" fillId="0" borderId="0" applyFont="0" applyFill="0" applyBorder="0" applyAlignment="0" applyProtection="0">
      <protection locked="0"/>
    </xf>
    <xf numFmtId="243" fontId="29" fillId="0" borderId="0">
      <alignment horizontal="right"/>
    </xf>
    <xf numFmtId="177" fontId="87" fillId="0" borderId="0" applyFont="0" applyFill="0" applyBorder="0" applyAlignment="0" applyProtection="0">
      <alignment horizontal="right"/>
    </xf>
    <xf numFmtId="166" fontId="28" fillId="0" borderId="0" applyFont="0" applyFill="0" applyBorder="0" applyAlignment="0" applyProtection="0"/>
    <xf numFmtId="244" fontId="29" fillId="0" borderId="0" applyFont="0" applyFill="0" applyBorder="0" applyAlignment="0" applyProtection="0"/>
    <xf numFmtId="177" fontId="87" fillId="0" borderId="0" applyFont="0" applyFill="0" applyBorder="0" applyAlignment="0" applyProtection="0">
      <alignment horizontal="right"/>
    </xf>
    <xf numFmtId="166" fontId="49" fillId="0" borderId="0" applyFont="0" applyFill="0" applyBorder="0" applyAlignment="0" applyProtection="0"/>
    <xf numFmtId="240" fontId="2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45" fontId="29" fillId="0" borderId="0" applyFont="0" applyFill="0" applyBorder="0" applyAlignment="0" applyProtection="0"/>
    <xf numFmtId="177" fontId="29" fillId="0" borderId="0" applyFont="0" applyFill="0" applyBorder="0" applyAlignment="0" applyProtection="0"/>
    <xf numFmtId="49" fontId="93" fillId="74" borderId="0" applyAlignment="0" applyProtection="0">
      <alignment vertical="center"/>
    </xf>
    <xf numFmtId="246" fontId="94" fillId="68" borderId="12">
      <alignment horizontal="right"/>
    </xf>
    <xf numFmtId="247" fontId="32" fillId="0" borderId="0" applyFont="0" applyFill="0" applyBorder="0" applyAlignment="0" applyProtection="0"/>
    <xf numFmtId="216" fontId="36" fillId="2" borderId="24">
      <protection locked="0"/>
    </xf>
    <xf numFmtId="217" fontId="36" fillId="2" borderId="24">
      <protection locked="0"/>
    </xf>
    <xf numFmtId="218" fontId="36" fillId="2" borderId="24">
      <protection locked="0"/>
    </xf>
    <xf numFmtId="216" fontId="36" fillId="2" borderId="24">
      <protection locked="0"/>
    </xf>
    <xf numFmtId="219" fontId="36" fillId="2" borderId="24">
      <protection locked="0"/>
    </xf>
    <xf numFmtId="220" fontId="36" fillId="2" borderId="24">
      <protection locked="0"/>
    </xf>
    <xf numFmtId="221" fontId="36" fillId="2" borderId="24">
      <protection locked="0"/>
    </xf>
    <xf numFmtId="219" fontId="36" fillId="2" borderId="24">
      <protection locked="0"/>
    </xf>
    <xf numFmtId="222" fontId="36" fillId="3" borderId="24">
      <alignment horizontal="right"/>
      <protection locked="0"/>
    </xf>
    <xf numFmtId="223" fontId="36" fillId="3" borderId="24">
      <alignment horizontal="right"/>
      <protection locked="0"/>
    </xf>
    <xf numFmtId="0" fontId="36" fillId="75" borderId="24">
      <alignment horizontal="left"/>
      <protection locked="0"/>
    </xf>
    <xf numFmtId="49" fontId="36" fillId="76" borderId="24">
      <alignment horizontal="left" vertical="top" wrapText="1"/>
      <protection locked="0"/>
    </xf>
    <xf numFmtId="224" fontId="36" fillId="2" borderId="24">
      <protection locked="0"/>
    </xf>
    <xf numFmtId="225" fontId="36" fillId="2" borderId="24">
      <protection locked="0"/>
    </xf>
    <xf numFmtId="226" fontId="36" fillId="2" borderId="24">
      <protection locked="0"/>
    </xf>
    <xf numFmtId="224" fontId="36" fillId="2" borderId="24">
      <protection locked="0"/>
    </xf>
    <xf numFmtId="49" fontId="36" fillId="76" borderId="24">
      <alignment horizontal="left"/>
      <protection locked="0"/>
    </xf>
    <xf numFmtId="248" fontId="36" fillId="2" borderId="24">
      <alignment horizontal="left" indent="1"/>
      <protection locked="0"/>
    </xf>
    <xf numFmtId="249" fontId="29" fillId="2" borderId="25"/>
    <xf numFmtId="249" fontId="29" fillId="2" borderId="25"/>
    <xf numFmtId="249" fontId="29" fillId="2" borderId="25"/>
    <xf numFmtId="249" fontId="29" fillId="2" borderId="25"/>
    <xf numFmtId="249" fontId="29" fillId="2" borderId="25"/>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177" fontId="87" fillId="0" borderId="0" applyFont="0" applyFill="0" applyBorder="0" applyAlignment="0" applyProtection="0"/>
    <xf numFmtId="251" fontId="29" fillId="0" borderId="0" applyFont="0" applyFill="0" applyBorder="0" applyAlignment="0" applyProtection="0"/>
    <xf numFmtId="177" fontId="87" fillId="0" borderId="0" applyFont="0" applyFill="0" applyBorder="0" applyAlignment="0" applyProtection="0"/>
    <xf numFmtId="177" fontId="86" fillId="67" borderId="0">
      <alignment horizontal="left"/>
    </xf>
    <xf numFmtId="250" fontId="29" fillId="0" borderId="0" applyFill="0" applyBorder="0"/>
    <xf numFmtId="14" fontId="29" fillId="0" borderId="0"/>
    <xf numFmtId="252" fontId="29" fillId="0" borderId="0" applyFont="0" applyFill="0" applyBorder="0" applyAlignment="0" applyProtection="0"/>
    <xf numFmtId="253" fontId="29" fillId="0" borderId="0" applyFont="0" applyFill="0" applyBorder="0" applyProtection="0">
      <alignment vertical="top"/>
    </xf>
    <xf numFmtId="253" fontId="29" fillId="0" borderId="0" applyFont="0" applyFill="0" applyBorder="0" applyProtection="0">
      <alignment vertical="top"/>
    </xf>
    <xf numFmtId="253" fontId="29" fillId="0" borderId="0" applyFont="0" applyFill="0" applyBorder="0" applyProtection="0">
      <alignment vertical="top"/>
    </xf>
    <xf numFmtId="254" fontId="29" fillId="0" borderId="0" applyFont="0" applyFill="0" applyBorder="0" applyAlignment="0" applyProtection="0"/>
    <xf numFmtId="253" fontId="29" fillId="0" borderId="0" applyFont="0" applyFill="0" applyBorder="0" applyProtection="0">
      <alignment vertical="top"/>
    </xf>
    <xf numFmtId="254" fontId="29" fillId="0" borderId="0" applyFont="0" applyFill="0" applyBorder="0" applyAlignment="0" applyProtection="0"/>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199" fontId="46" fillId="0" borderId="0">
      <alignment horizontal="right"/>
    </xf>
    <xf numFmtId="194" fontId="46" fillId="0" borderId="0">
      <alignment horizontal="right"/>
      <protection locked="0"/>
    </xf>
    <xf numFmtId="194" fontId="46" fillId="0" borderId="0"/>
    <xf numFmtId="256" fontId="46" fillId="0" borderId="0">
      <alignment horizontal="right"/>
      <protection locked="0"/>
    </xf>
    <xf numFmtId="194" fontId="47" fillId="0" borderId="0"/>
    <xf numFmtId="257" fontId="41" fillId="77" borderId="0" applyAlignment="0" applyProtection="0">
      <alignment horizontal="right"/>
    </xf>
    <xf numFmtId="258" fontId="29" fillId="0" borderId="0" applyFont="0" applyFill="0" applyBorder="0" applyAlignment="0" applyProtection="0"/>
    <xf numFmtId="259" fontId="29" fillId="0" borderId="0" applyFont="0" applyFill="0" applyBorder="0" applyAlignment="0" applyProtection="0"/>
    <xf numFmtId="191" fontId="57" fillId="68" borderId="0" applyNumberFormat="0" applyFont="0" applyBorder="0" applyAlignment="0" applyProtection="0"/>
    <xf numFmtId="242" fontId="32" fillId="0" borderId="0" applyFill="0" applyBorder="0" applyProtection="0">
      <alignment horizontal="center"/>
    </xf>
    <xf numFmtId="241" fontId="32" fillId="0" borderId="0">
      <alignment horizontal="center"/>
    </xf>
    <xf numFmtId="242" fontId="32" fillId="0" borderId="0" applyFill="0" applyBorder="0" applyProtection="0">
      <alignment horizontal="center"/>
    </xf>
    <xf numFmtId="240" fontId="95" fillId="0" borderId="0">
      <alignment horizontal="center"/>
    </xf>
    <xf numFmtId="177" fontId="87" fillId="0" borderId="26" applyNumberFormat="0" applyFont="0" applyFill="0" applyAlignment="0" applyProtection="0"/>
    <xf numFmtId="197" fontId="96" fillId="0" borderId="9"/>
    <xf numFmtId="198" fontId="46" fillId="0" borderId="0"/>
    <xf numFmtId="38" fontId="35" fillId="0" borderId="0" applyFont="0" applyFill="0" applyBorder="0" applyAlignment="0" applyProtection="0"/>
    <xf numFmtId="177" fontId="97" fillId="0" borderId="0" applyFont="0" applyFill="0" applyBorder="0" applyAlignment="0" applyProtection="0"/>
    <xf numFmtId="178" fontId="98" fillId="78" borderId="0" applyNumberFormat="0" applyBorder="0" applyAlignment="0" applyProtection="0"/>
    <xf numFmtId="178" fontId="98" fillId="79" borderId="0" applyNumberFormat="0" applyBorder="0" applyAlignment="0" applyProtection="0"/>
    <xf numFmtId="178" fontId="98" fillId="80" borderId="0" applyNumberFormat="0" applyBorder="0" applyAlignment="0" applyProtection="0"/>
    <xf numFmtId="177" fontId="99" fillId="0" borderId="0" applyNumberFormat="0" applyAlignment="0">
      <alignment horizontal="left"/>
    </xf>
    <xf numFmtId="260" fontId="94" fillId="0" borderId="0"/>
    <xf numFmtId="261" fontId="94" fillId="0" borderId="0"/>
    <xf numFmtId="262" fontId="94" fillId="0" borderId="0"/>
    <xf numFmtId="263" fontId="94" fillId="0" borderId="0"/>
    <xf numFmtId="264" fontId="94" fillId="0" borderId="0"/>
    <xf numFmtId="265" fontId="94" fillId="0" borderId="0"/>
    <xf numFmtId="178" fontId="35" fillId="0" borderId="0" applyFont="0" applyFill="0" applyBorder="0" applyAlignment="0" applyProtection="0"/>
    <xf numFmtId="179" fontId="29" fillId="0" borderId="0" applyFont="0" applyFill="0" applyBorder="0" applyAlignment="0" applyProtection="0"/>
    <xf numFmtId="179" fontId="29" fillId="0" borderId="0" applyFont="0" applyFill="0" applyBorder="0" applyAlignment="0" applyProtection="0"/>
    <xf numFmtId="266" fontId="29" fillId="0" borderId="0" applyFont="0" applyFill="0" applyBorder="0" applyAlignment="0" applyProtection="0"/>
    <xf numFmtId="267" fontId="29" fillId="0" borderId="0" applyFont="0" applyFill="0" applyBorder="0" applyAlignment="0" applyProtection="0"/>
    <xf numFmtId="268" fontId="29" fillId="0" borderId="0" applyFont="0" applyFill="0" applyBorder="0" applyAlignment="0" applyProtection="0"/>
    <xf numFmtId="177" fontId="29" fillId="0" borderId="0" applyFon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9" fontId="103" fillId="0" borderId="0" applyNumberFormat="0" applyFill="0" applyBorder="0" applyAlignment="0" applyProtection="0"/>
    <xf numFmtId="0" fontId="32" fillId="71" borderId="0" applyNumberFormat="0" applyFont="0" applyBorder="0" applyAlignment="0" applyProtection="0"/>
    <xf numFmtId="0" fontId="32" fillId="71" borderId="0" applyNumberFormat="0" applyFont="0" applyBorder="0" applyAlignment="0" applyProtection="0"/>
    <xf numFmtId="0" fontId="104" fillId="0" borderId="0" applyNumberFormat="0" applyFill="0" applyBorder="0" applyAlignment="0" applyProtection="0"/>
    <xf numFmtId="269" fontId="105" fillId="0" borderId="0" applyFill="0" applyBorder="0"/>
    <xf numFmtId="15" fontId="48" fillId="0" borderId="0" applyFill="0" applyBorder="0" applyProtection="0">
      <alignment horizontal="center"/>
    </xf>
    <xf numFmtId="0" fontId="32" fillId="15" borderId="0" applyNumberFormat="0" applyFont="0" applyBorder="0" applyAlignment="0" applyProtection="0"/>
    <xf numFmtId="0" fontId="32" fillId="15" borderId="0" applyNumberFormat="0" applyFont="0" applyBorder="0" applyAlignment="0" applyProtection="0"/>
    <xf numFmtId="270" fontId="106" fillId="0" borderId="0" applyFill="0" applyBorder="0" applyProtection="0"/>
    <xf numFmtId="271" fontId="107" fillId="26" borderId="7" applyAlignment="0" applyProtection="0"/>
    <xf numFmtId="271" fontId="107" fillId="26" borderId="7" applyAlignment="0" applyProtection="0"/>
    <xf numFmtId="272" fontId="108" fillId="0" borderId="0" applyNumberFormat="0" applyFill="0" applyBorder="0" applyAlignment="0" applyProtection="0"/>
    <xf numFmtId="272" fontId="109" fillId="0" borderId="0" applyNumberFormat="0" applyFill="0" applyBorder="0" applyAlignment="0" applyProtection="0"/>
    <xf numFmtId="15" fontId="104" fillId="2" borderId="24">
      <alignment horizontal="center"/>
      <protection locked="0"/>
    </xf>
    <xf numFmtId="273" fontId="104" fillId="2" borderId="24" applyAlignment="0">
      <protection locked="0"/>
    </xf>
    <xf numFmtId="274" fontId="104" fillId="2" borderId="24" applyAlignment="0">
      <protection locked="0"/>
    </xf>
    <xf numFmtId="274"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6" fontId="48" fillId="0" borderId="0" applyFill="0" applyBorder="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29" borderId="0" applyNumberFormat="0" applyFont="0" applyBorder="0" applyAlignment="0" applyProtection="0"/>
    <xf numFmtId="0" fontId="32" fillId="29" borderId="0" applyNumberFormat="0" applyFont="0" applyBorder="0" applyAlignment="0" applyProtection="0"/>
    <xf numFmtId="165" fontId="29" fillId="0" borderId="0" applyFont="0" applyFill="0" applyBorder="0" applyAlignment="0" applyProtection="0"/>
    <xf numFmtId="167" fontId="29" fillId="0" borderId="0" applyFont="0" applyFill="0" applyBorder="0" applyAlignment="0" applyProtection="0"/>
    <xf numFmtId="277" fontId="29" fillId="0" borderId="0" applyFont="0" applyFill="0" applyBorder="0" applyAlignment="0" applyProtection="0"/>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1" fontId="110" fillId="81" borderId="15" applyNumberFormat="0" applyBorder="0" applyAlignment="0">
      <alignment horizontal="centerContinuous" vertical="center"/>
      <protection locked="0"/>
    </xf>
    <xf numFmtId="177" fontId="89" fillId="0" borderId="0">
      <protection locked="0"/>
    </xf>
    <xf numFmtId="240" fontId="111" fillId="0" borderId="0"/>
    <xf numFmtId="240" fontId="111" fillId="0" borderId="0"/>
    <xf numFmtId="177" fontId="112" fillId="0" borderId="0"/>
    <xf numFmtId="177" fontId="113" fillId="0" borderId="0" applyFill="0" applyBorder="0" applyProtection="0">
      <alignment horizontal="left"/>
    </xf>
    <xf numFmtId="4" fontId="114" fillId="0" borderId="0">
      <protection locked="0"/>
    </xf>
    <xf numFmtId="0" fontId="93" fillId="14" borderId="0" applyAlignment="0" applyProtection="0">
      <alignment horizontal="right" vertical="center"/>
    </xf>
    <xf numFmtId="173" fontId="115" fillId="0" borderId="0"/>
    <xf numFmtId="261" fontId="94" fillId="0" borderId="29"/>
    <xf numFmtId="279" fontId="94" fillId="68" borderId="12">
      <alignment horizontal="right"/>
    </xf>
    <xf numFmtId="280" fontId="29" fillId="0" borderId="0" applyFont="0" applyFill="0" applyBorder="0" applyAlignment="0" applyProtection="0"/>
    <xf numFmtId="281" fontId="116" fillId="0" borderId="0" applyFont="0" applyFill="0" applyBorder="0" applyAlignment="0" applyProtection="0"/>
    <xf numFmtId="282" fontId="29" fillId="0" borderId="0" applyFont="0" applyFill="0" applyBorder="0" applyAlignment="0" applyProtection="0"/>
    <xf numFmtId="283" fontId="116"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9" fontId="118" fillId="18" borderId="0" applyNumberFormat="0" applyBorder="0" applyAlignment="0" applyProtection="0"/>
    <xf numFmtId="2" fontId="119" fillId="67" borderId="12" applyProtection="0">
      <alignment horizontal="left"/>
      <protection locked="0"/>
    </xf>
    <xf numFmtId="38" fontId="41" fillId="68" borderId="0" applyNumberForma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284" fontId="86" fillId="11" borderId="1" applyNumberFormat="0" applyFont="0" applyAlignment="0"/>
    <xf numFmtId="177" fontId="87" fillId="0" borderId="0" applyFont="0" applyFill="0" applyBorder="0" applyAlignment="0" applyProtection="0">
      <alignment horizontal="right"/>
    </xf>
    <xf numFmtId="177" fontId="120" fillId="0" borderId="0" applyProtection="0">
      <alignment horizontal="right"/>
    </xf>
    <xf numFmtId="177" fontId="70" fillId="0" borderId="30" applyNumberFormat="0" applyAlignment="0" applyProtection="0">
      <alignment horizontal="left" vertical="center"/>
    </xf>
    <xf numFmtId="177" fontId="70" fillId="0" borderId="7">
      <alignment horizontal="left" vertical="center"/>
    </xf>
    <xf numFmtId="2" fontId="66" fillId="65" borderId="0" applyAlignment="0">
      <alignment horizontal="right"/>
      <protection locked="0"/>
    </xf>
    <xf numFmtId="178"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178"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179" fontId="123" fillId="0" borderId="32"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179" fontId="126" fillId="0" borderId="34"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179" fontId="129" fillId="0" borderId="36" applyNumberFormat="0" applyFill="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9" fontId="129" fillId="0" borderId="0" applyNumberFormat="0" applyFill="0" applyBorder="0" applyAlignment="0" applyProtection="0"/>
    <xf numFmtId="177" fontId="32" fillId="0" borderId="0">
      <protection locked="0"/>
    </xf>
    <xf numFmtId="177" fontId="32" fillId="0" borderId="0">
      <protection locked="0"/>
    </xf>
    <xf numFmtId="285" fontId="130" fillId="0" borderId="0">
      <alignment horizontal="right"/>
    </xf>
    <xf numFmtId="286" fontId="52" fillId="0" borderId="0" applyAlignment="0">
      <alignment horizontal="right"/>
      <protection hidden="1"/>
    </xf>
    <xf numFmtId="177" fontId="104" fillId="0" borderId="37" applyNumberFormat="0" applyFill="0" applyAlignment="0" applyProtection="0"/>
    <xf numFmtId="191" fontId="131" fillId="0" borderId="0" applyNumberFormat="0" applyBorder="0" applyAlignment="0" applyProtection="0">
      <alignment horizontal="right" wrapText="1"/>
    </xf>
    <xf numFmtId="0" fontId="2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79"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79" fontId="139" fillId="0" borderId="0" applyNumberFormat="0" applyFill="0" applyBorder="0" applyAlignment="0" applyProtection="0">
      <alignment vertical="top"/>
      <protection locked="0"/>
    </xf>
    <xf numFmtId="177" fontId="140" fillId="0" borderId="0">
      <alignment wrapText="1"/>
    </xf>
    <xf numFmtId="10" fontId="41" fillId="11" borderId="1" applyNumberFormat="0" applyBorder="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179" fontId="143" fillId="25" borderId="21" applyNumberFormat="0" applyAlignment="0" applyProtection="0"/>
    <xf numFmtId="179" fontId="143" fillId="25" borderId="21" applyNumberFormat="0" applyAlignment="0" applyProtection="0"/>
    <xf numFmtId="0" fontId="41" fillId="0" borderId="0" applyNumberFormat="0" applyFill="0" applyBorder="0" applyAlignment="0">
      <protection locked="0"/>
    </xf>
    <xf numFmtId="178" fontId="144" fillId="19" borderId="0"/>
    <xf numFmtId="227" fontId="56" fillId="83" borderId="0">
      <protection locked="0"/>
    </xf>
    <xf numFmtId="287" fontId="32" fillId="0" borderId="0"/>
    <xf numFmtId="0" fontId="145" fillId="0" borderId="0"/>
    <xf numFmtId="38" fontId="146" fillId="0" borderId="0"/>
    <xf numFmtId="38" fontId="147" fillId="0" borderId="0"/>
    <xf numFmtId="38" fontId="148" fillId="0" borderId="0"/>
    <xf numFmtId="38" fontId="149" fillId="0" borderId="0"/>
    <xf numFmtId="0" fontId="59" fillId="0" borderId="0"/>
    <xf numFmtId="0" fontId="59" fillId="0" borderId="0"/>
    <xf numFmtId="0" fontId="59" fillId="0" borderId="0"/>
    <xf numFmtId="0" fontId="36" fillId="0" borderId="0"/>
    <xf numFmtId="0" fontId="150" fillId="0" borderId="0"/>
    <xf numFmtId="0" fontId="151" fillId="0" borderId="0">
      <alignment horizontal="center"/>
    </xf>
    <xf numFmtId="288" fontId="152" fillId="0" borderId="0" applyFont="0" applyFill="0" applyBorder="0" applyAlignment="0" applyProtection="0"/>
    <xf numFmtId="177" fontId="29" fillId="0" borderId="0" applyNumberFormat="0" applyFont="0" applyFill="0" applyBorder="0" applyProtection="0">
      <alignment horizontal="left" vertical="center"/>
    </xf>
    <xf numFmtId="176" fontId="153" fillId="84" borderId="0"/>
    <xf numFmtId="176" fontId="154" fillId="85" borderId="0"/>
    <xf numFmtId="176" fontId="90" fillId="10" borderId="0"/>
    <xf numFmtId="176" fontId="155" fillId="0" borderId="0" applyFill="0" applyBorder="0">
      <alignment vertical="center"/>
    </xf>
    <xf numFmtId="177" fontId="41" fillId="68" borderId="0"/>
    <xf numFmtId="38" fontId="156" fillId="0" borderId="0" applyNumberFormat="0" applyFill="0" applyBorder="0" applyAlignment="0" applyProtection="0"/>
    <xf numFmtId="178" fontId="117" fillId="0" borderId="38"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178" fontId="117" fillId="0" borderId="38"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179" fontId="159" fillId="0" borderId="39" applyNumberFormat="0" applyFill="0" applyAlignment="0" applyProtection="0"/>
    <xf numFmtId="0" fontId="93" fillId="86" borderId="0" applyAlignment="0" applyProtection="0">
      <alignment horizontal="right" vertical="center"/>
    </xf>
    <xf numFmtId="186" fontId="42" fillId="0" borderId="0" applyFont="0" applyFill="0" applyBorder="0" applyAlignment="0" applyProtection="0">
      <alignment horizontal="right"/>
    </xf>
    <xf numFmtId="289"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290"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40" fontId="160" fillId="0" borderId="0">
      <alignment horizontal="right"/>
    </xf>
    <xf numFmtId="37" fontId="161" fillId="0" borderId="0"/>
    <xf numFmtId="177" fontId="162" fillId="0" borderId="0">
      <alignment vertical="center"/>
    </xf>
    <xf numFmtId="177" fontId="29" fillId="0" borderId="0" applyNumberFormat="0" applyFill="0" applyBorder="0" applyAlignment="0" applyProtection="0"/>
    <xf numFmtId="16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1" fontId="29" fillId="0" borderId="0" applyFont="0" applyFill="0" applyBorder="0" applyAlignment="0" applyProtection="0"/>
    <xf numFmtId="292" fontId="94" fillId="0" borderId="0">
      <alignment horizontal="right"/>
    </xf>
    <xf numFmtId="177" fontId="163" fillId="0" borderId="5"/>
    <xf numFmtId="293" fontId="35" fillId="0" borderId="0" applyFont="0" applyFill="0" applyBorder="0" applyAlignment="0" applyProtection="0"/>
    <xf numFmtId="294" fontId="35"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5" fontId="41" fillId="11" borderId="0">
      <alignment horizontal="center"/>
    </xf>
    <xf numFmtId="296" fontId="32" fillId="0" borderId="0" applyFill="0" applyBorder="0" applyProtection="0">
      <alignment horizontal="center"/>
    </xf>
    <xf numFmtId="297" fontId="32" fillId="0" borderId="0" applyFont="0" applyFill="0" applyBorder="0" applyAlignment="0" applyProtection="0">
      <alignment horizontal="centerContinuous"/>
      <protection locked="0"/>
    </xf>
    <xf numFmtId="49" fontId="164" fillId="74" borderId="0" applyAlignment="0" applyProtection="0">
      <alignment horizontal="centerContinuous" vertical="center"/>
    </xf>
    <xf numFmtId="298" fontId="41" fillId="0" borderId="0" applyFont="0" applyFill="0" applyBorder="0" applyAlignment="0" applyProtection="0">
      <alignment horizontal="right"/>
    </xf>
    <xf numFmtId="0" fontId="73" fillId="0" borderId="0">
      <alignment horizontal="right"/>
    </xf>
    <xf numFmtId="178" fontId="117"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178" fontId="117"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179" fontId="166" fillId="87" borderId="0" applyNumberFormat="0" applyBorder="0" applyAlignment="0" applyProtection="0"/>
    <xf numFmtId="37" fontId="167" fillId="0" borderId="0"/>
    <xf numFmtId="285" fontId="168" fillId="0" borderId="0"/>
    <xf numFmtId="0" fontId="29" fillId="0" borderId="0"/>
    <xf numFmtId="299" fontId="45" fillId="0" borderId="0"/>
    <xf numFmtId="299" fontId="45" fillId="0" borderId="8"/>
    <xf numFmtId="299" fontId="45" fillId="0" borderId="41"/>
    <xf numFmtId="299" fontId="45" fillId="0" borderId="0"/>
    <xf numFmtId="300" fontId="46" fillId="0" borderId="0"/>
    <xf numFmtId="301" fontId="46" fillId="0" borderId="0"/>
    <xf numFmtId="302" fontId="46" fillId="0" borderId="0"/>
    <xf numFmtId="303" fontId="41" fillId="0" borderId="0"/>
    <xf numFmtId="304" fontId="41" fillId="0" borderId="0"/>
    <xf numFmtId="38" fontId="29" fillId="0" borderId="0" applyFont="0" applyFill="0" applyBorder="0" applyAlignment="0" applyProtection="0"/>
    <xf numFmtId="0" fontId="18" fillId="0" borderId="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28"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178" fontId="49" fillId="0" borderId="0" applyFill="0" applyBorder="0" applyAlignment="0" applyProtection="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30" fillId="0" borderId="0" applyFont="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30" fillId="0" borderId="0"/>
    <xf numFmtId="178" fontId="49"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18" fillId="0" borderId="0"/>
    <xf numFmtId="178" fontId="18" fillId="0" borderId="0"/>
    <xf numFmtId="178"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xf numFmtId="178" fontId="4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49" fillId="0" borderId="0"/>
    <xf numFmtId="0" fontId="49" fillId="0" borderId="0"/>
    <xf numFmtId="0" fontId="49" fillId="0" borderId="0"/>
    <xf numFmtId="0" fontId="4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29" fillId="0" borderId="0"/>
    <xf numFmtId="177"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18" fillId="0" borderId="0"/>
    <xf numFmtId="0" fontId="2"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0" fontId="29" fillId="0" borderId="0"/>
    <xf numFmtId="0" fontId="30" fillId="0" borderId="0" applyFont="0" applyFill="0" applyBorder="0" applyAlignment="0" applyProtection="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30" fillId="0" borderId="0"/>
    <xf numFmtId="0" fontId="30" fillId="0" borderId="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30"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8"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88" fillId="0" borderId="0"/>
    <xf numFmtId="178" fontId="88"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88" fillId="0" borderId="0"/>
    <xf numFmtId="178" fontId="88" fillId="0" borderId="0"/>
    <xf numFmtId="178" fontId="88" fillId="0" borderId="0"/>
    <xf numFmtId="178" fontId="88" fillId="0" borderId="0"/>
    <xf numFmtId="178" fontId="88" fillId="0" borderId="0"/>
    <xf numFmtId="0" fontId="29" fillId="0" borderId="0"/>
    <xf numFmtId="0" fontId="29" fillId="0" borderId="0"/>
    <xf numFmtId="0" fontId="29" fillId="0" borderId="0"/>
    <xf numFmtId="178" fontId="88" fillId="0" borderId="0"/>
    <xf numFmtId="178" fontId="49" fillId="0" borderId="0" applyFill="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alignment vertical="top"/>
    </xf>
    <xf numFmtId="178" fontId="29"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179" fontId="4"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30"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18" fillId="0" borderId="0"/>
    <xf numFmtId="0" fontId="18" fillId="0" borderId="0"/>
    <xf numFmtId="0" fontId="4" fillId="0" borderId="0"/>
    <xf numFmtId="179" fontId="4"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88" fillId="0" borderId="0"/>
    <xf numFmtId="0" fontId="29" fillId="0" borderId="0"/>
    <xf numFmtId="177" fontId="2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68" fontId="18" fillId="0" borderId="0"/>
    <xf numFmtId="168" fontId="2" fillId="0" borderId="0"/>
    <xf numFmtId="168" fontId="2" fillId="0" borderId="0"/>
    <xf numFmtId="168" fontId="2" fillId="0" borderId="0"/>
    <xf numFmtId="168" fontId="2" fillId="0" borderId="0"/>
    <xf numFmtId="168" fontId="2"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18" fillId="0" borderId="0"/>
    <xf numFmtId="0" fontId="28" fillId="0" borderId="0" applyFill="0" applyBorder="0" applyAlignment="0" applyProtection="0"/>
    <xf numFmtId="0" fontId="28"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 fillId="0" borderId="0"/>
    <xf numFmtId="0" fontId="29" fillId="0" borderId="0"/>
    <xf numFmtId="0" fontId="29" fillId="0" borderId="0"/>
    <xf numFmtId="0" fontId="18" fillId="0" borderId="0"/>
    <xf numFmtId="0" fontId="29"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8" fillId="0" borderId="0"/>
    <xf numFmtId="0" fontId="29" fillId="0" borderId="0" applyNumberFormat="0" applyFont="0" applyFill="0" applyBorder="0" applyAlignment="0" applyProtection="0"/>
    <xf numFmtId="0" fontId="48" fillId="0" borderId="0"/>
    <xf numFmtId="0" fontId="48" fillId="0" borderId="0"/>
    <xf numFmtId="0" fontId="48" fillId="0" borderId="0"/>
    <xf numFmtId="0" fontId="88" fillId="0" borderId="0"/>
    <xf numFmtId="0" fontId="28" fillId="0" borderId="0"/>
    <xf numFmtId="0" fontId="29" fillId="0" borderId="0" applyNumberFormat="0" applyFont="0" applyFill="0" applyBorder="0" applyAlignment="0" applyProtection="0"/>
    <xf numFmtId="0" fontId="28" fillId="0" borderId="0"/>
    <xf numFmtId="0" fontId="30" fillId="0" borderId="0"/>
    <xf numFmtId="0" fontId="30" fillId="0" borderId="0"/>
    <xf numFmtId="0" fontId="30" fillId="0" borderId="0"/>
    <xf numFmtId="0" fontId="30" fillId="0" borderId="0"/>
    <xf numFmtId="0" fontId="30" fillId="0" borderId="0"/>
    <xf numFmtId="0" fontId="18" fillId="0" borderId="0"/>
    <xf numFmtId="0" fontId="18" fillId="0" borderId="0"/>
    <xf numFmtId="0" fontId="18" fillId="0" borderId="0"/>
    <xf numFmtId="0" fontId="18" fillId="0" borderId="0"/>
    <xf numFmtId="0" fontId="29" fillId="0" borderId="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178"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8"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30" fillId="0" borderId="0">
      <alignment vertical="top"/>
    </xf>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305" fontId="43" fillId="0" borderId="41"/>
    <xf numFmtId="178" fontId="104" fillId="0" borderId="0" applyFill="0" applyBorder="0">
      <protection locked="0"/>
    </xf>
    <xf numFmtId="177" fontId="29" fillId="0" borderId="0"/>
    <xf numFmtId="177" fontId="170" fillId="0" borderId="0"/>
    <xf numFmtId="177" fontId="171" fillId="0" borderId="0"/>
    <xf numFmtId="177" fontId="172" fillId="0" borderId="0"/>
    <xf numFmtId="177" fontId="173" fillId="0" borderId="0"/>
    <xf numFmtId="177" fontId="38" fillId="0" borderId="0"/>
    <xf numFmtId="38" fontId="174" fillId="0" borderId="0"/>
    <xf numFmtId="178" fontId="41" fillId="57" borderId="20"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179" fontId="29" fillId="19" borderId="42" applyNumberFormat="0" applyFont="0" applyAlignment="0" applyProtection="0"/>
    <xf numFmtId="179" fontId="29" fillId="19" borderId="42" applyNumberFormat="0" applyFont="0" applyAlignment="0" applyProtection="0"/>
    <xf numFmtId="0" fontId="175" fillId="77" borderId="0" applyAlignment="0" applyProtection="0">
      <alignment horizontal="left" vertical="top" wrapText="1"/>
    </xf>
    <xf numFmtId="272" fontId="29" fillId="2" borderId="43" applyFont="0" applyFill="0" applyBorder="0" applyAlignment="0" applyProtection="0">
      <protection locked="0"/>
    </xf>
    <xf numFmtId="37" fontId="29" fillId="0" borderId="0"/>
    <xf numFmtId="306" fontId="37" fillId="67" borderId="44" applyNumberFormat="0">
      <alignment vertical="center"/>
    </xf>
    <xf numFmtId="306" fontId="37" fillId="88" borderId="44" applyNumberFormat="0">
      <alignment vertical="center"/>
    </xf>
    <xf numFmtId="306" fontId="37" fillId="63" borderId="44" applyNumberFormat="0">
      <alignment vertical="center"/>
    </xf>
    <xf numFmtId="306" fontId="37" fillId="76" borderId="44" applyNumberFormat="0">
      <alignment vertical="center"/>
    </xf>
    <xf numFmtId="306" fontId="37" fillId="89" borderId="44" applyNumberFormat="0">
      <alignment vertical="center"/>
    </xf>
    <xf numFmtId="306" fontId="37" fillId="68" borderId="44" applyNumberFormat="0">
      <alignment vertical="center"/>
    </xf>
    <xf numFmtId="306" fontId="37" fillId="90" borderId="44" applyNumberFormat="0">
      <alignment vertical="center"/>
    </xf>
    <xf numFmtId="306" fontId="37" fillId="73" borderId="44" applyNumberFormat="0">
      <alignment vertical="center"/>
    </xf>
    <xf numFmtId="306" fontId="37" fillId="91" borderId="44" applyNumberFormat="0">
      <alignment vertical="center"/>
    </xf>
    <xf numFmtId="306" fontId="37" fillId="92" borderId="44" applyNumberFormat="0">
      <alignment vertical="center"/>
    </xf>
    <xf numFmtId="306" fontId="176" fillId="2" borderId="44">
      <protection locked="0"/>
    </xf>
    <xf numFmtId="306" fontId="176" fillId="3" borderId="44">
      <protection locked="0"/>
    </xf>
    <xf numFmtId="306" fontId="177" fillId="3" borderId="45" applyNumberFormat="0" applyFont="0" applyFill="0" applyAlignment="0" applyProtection="0">
      <protection locked="0"/>
    </xf>
    <xf numFmtId="306" fontId="73" fillId="0" borderId="0" applyNumberFormat="0" applyFill="0">
      <alignment horizontal="left" vertical="top"/>
    </xf>
    <xf numFmtId="0" fontId="178" fillId="93" borderId="0" applyNumberFormat="0">
      <alignment horizontal="left" vertical="center" indent="1"/>
    </xf>
    <xf numFmtId="0" fontId="179" fillId="94" borderId="0" applyNumberFormat="0">
      <alignment vertical="center"/>
    </xf>
    <xf numFmtId="0" fontId="70" fillId="68" borderId="0">
      <alignment vertical="center"/>
    </xf>
    <xf numFmtId="0" fontId="180" fillId="0" borderId="46">
      <alignment vertical="center"/>
    </xf>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95" borderId="0">
      <alignment horizontal="right"/>
    </xf>
    <xf numFmtId="0" fontId="181" fillId="0" borderId="0">
      <alignment horizontal="left"/>
    </xf>
    <xf numFmtId="3" fontId="182" fillId="0" borderId="0" applyFill="0" applyBorder="0" applyAlignment="0" applyProtection="0"/>
    <xf numFmtId="177" fontId="183" fillId="38" borderId="47" applyNumberFormat="0" applyBorder="0" applyAlignment="0">
      <alignment horizontal="center"/>
      <protection hidden="1"/>
    </xf>
    <xf numFmtId="177" fontId="184" fillId="0" borderId="47" applyNumberFormat="0" applyBorder="0" applyAlignment="0">
      <alignment horizontal="center"/>
      <protection locked="0"/>
    </xf>
    <xf numFmtId="2" fontId="185" fillId="67" borderId="12">
      <alignment horizontal="left"/>
    </xf>
    <xf numFmtId="178" fontId="186" fillId="69"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179" fontId="187" fillId="26" borderId="48" applyNumberFormat="0" applyAlignment="0" applyProtection="0"/>
    <xf numFmtId="179" fontId="187" fillId="26" borderId="48" applyNumberFormat="0" applyAlignment="0" applyProtection="0"/>
    <xf numFmtId="40" fontId="48" fillId="22" borderId="0">
      <alignment horizontal="right"/>
    </xf>
    <xf numFmtId="177" fontId="188" fillId="96" borderId="0">
      <alignment horizontal="center"/>
    </xf>
    <xf numFmtId="177" fontId="189" fillId="97" borderId="0"/>
    <xf numFmtId="177" fontId="190" fillId="22" borderId="0" applyBorder="0">
      <alignment horizontal="centerContinuous"/>
    </xf>
    <xf numFmtId="177" fontId="191" fillId="97" borderId="0" applyBorder="0">
      <alignment horizontal="centerContinuous"/>
    </xf>
    <xf numFmtId="307" fontId="29" fillId="0" borderId="0"/>
    <xf numFmtId="307" fontId="29" fillId="0" borderId="0"/>
    <xf numFmtId="307" fontId="29" fillId="0" borderId="0"/>
    <xf numFmtId="307" fontId="29" fillId="0" borderId="0"/>
    <xf numFmtId="308" fontId="29" fillId="0" borderId="0"/>
    <xf numFmtId="308" fontId="29" fillId="0" borderId="0"/>
    <xf numFmtId="308" fontId="29" fillId="0" borderId="0"/>
    <xf numFmtId="308" fontId="29" fillId="0" borderId="0"/>
    <xf numFmtId="308" fontId="29" fillId="0" borderId="0"/>
    <xf numFmtId="307" fontId="29" fillId="0" borderId="0"/>
    <xf numFmtId="177" fontId="32" fillId="98" borderId="0" applyNumberFormat="0" applyFont="0" applyBorder="0" applyAlignment="0"/>
    <xf numFmtId="1" fontId="192" fillId="0" borderId="0" applyProtection="0">
      <alignment horizontal="right" vertical="center"/>
    </xf>
    <xf numFmtId="182" fontId="193" fillId="0" borderId="0">
      <alignment horizontal="left"/>
    </xf>
    <xf numFmtId="309" fontId="94" fillId="0" borderId="0"/>
    <xf numFmtId="310" fontId="94" fillId="0" borderId="0"/>
    <xf numFmtId="243" fontId="29" fillId="0" borderId="0" applyFont="0" applyFill="0" applyBorder="0" applyAlignment="0" applyProtection="0"/>
    <xf numFmtId="311" fontId="2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29" fillId="0" borderId="0" applyFont="0" applyFill="0" applyBorder="0" applyAlignment="0" applyProtection="0"/>
    <xf numFmtId="9" fontId="2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10" fontId="154" fillId="0" borderId="0" applyFont="0" applyFill="0" applyBorder="0" applyAlignment="0" applyProtection="0">
      <alignment vertical="center"/>
    </xf>
    <xf numFmtId="9" fontId="88"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0" fontId="154" fillId="0" borderId="0" applyFont="0" applyFill="0" applyBorder="0" applyAlignment="0" applyProtection="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2" fontId="46"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13" fontId="56" fillId="73" borderId="0" applyBorder="0" applyAlignment="0">
      <protection locked="0"/>
    </xf>
    <xf numFmtId="9" fontId="46" fillId="0" borderId="0"/>
    <xf numFmtId="170" fontId="46" fillId="0" borderId="0"/>
    <xf numFmtId="10" fontId="46" fillId="0" borderId="0"/>
    <xf numFmtId="314" fontId="29" fillId="0" borderId="0" applyFont="0" applyFill="0" applyBorder="0" applyAlignment="0" applyProtection="0"/>
    <xf numFmtId="315" fontId="43" fillId="0" borderId="0"/>
    <xf numFmtId="316" fontId="43" fillId="0" borderId="0"/>
    <xf numFmtId="316" fontId="46" fillId="0" borderId="0"/>
    <xf numFmtId="317" fontId="29" fillId="0" borderId="0" applyBorder="0">
      <alignment horizontal="right"/>
    </xf>
    <xf numFmtId="318" fontId="41" fillId="0" borderId="0" applyBorder="0"/>
    <xf numFmtId="10" fontId="29" fillId="67" borderId="0"/>
    <xf numFmtId="177" fontId="29" fillId="0" borderId="0">
      <protection locked="0"/>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19"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308" fontId="18" fillId="99" borderId="1">
      <alignment vertical="center"/>
    </xf>
    <xf numFmtId="32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0" fontId="29" fillId="24" borderId="49" applyNumberFormat="0" applyProtection="0">
      <alignment horizontal="left" vertical="center" indent="1"/>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20" fontId="2" fillId="90" borderId="1">
      <alignment vertical="center"/>
    </xf>
    <xf numFmtId="308"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99" borderId="1">
      <alignment vertical="center"/>
    </xf>
    <xf numFmtId="321"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2" fillId="99" borderId="1">
      <alignment vertical="center"/>
    </xf>
    <xf numFmtId="321" fontId="2"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2" fontId="94" fillId="0" borderId="0">
      <alignment horizontal="right"/>
    </xf>
    <xf numFmtId="40" fontId="29" fillId="0" borderId="0"/>
    <xf numFmtId="1" fontId="194" fillId="68" borderId="0">
      <alignment horizontal="center"/>
    </xf>
    <xf numFmtId="177"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77" fontId="195" fillId="0" borderId="5">
      <alignment horizontal="center"/>
    </xf>
    <xf numFmtId="3" fontId="35" fillId="0" borderId="0" applyFont="0" applyFill="0" applyBorder="0" applyAlignment="0" applyProtection="0"/>
    <xf numFmtId="177" fontId="35" fillId="100" borderId="0" applyNumberFormat="0" applyFont="0" applyBorder="0" applyAlignment="0" applyProtection="0"/>
    <xf numFmtId="323" fontId="94" fillId="68" borderId="0"/>
    <xf numFmtId="324" fontId="196" fillId="68" borderId="0" applyFill="0"/>
    <xf numFmtId="177" fontId="197" fillId="0" borderId="0">
      <alignment horizontal="left" indent="7"/>
    </xf>
    <xf numFmtId="177" fontId="196" fillId="0" borderId="0" applyFill="0">
      <alignment horizontal="left" indent="7"/>
    </xf>
    <xf numFmtId="324" fontId="56" fillId="0" borderId="50">
      <alignment horizontal="right"/>
    </xf>
    <xf numFmtId="177" fontId="56" fillId="0" borderId="51" applyNumberFormat="0" applyFont="0" applyBorder="0">
      <alignment horizontal="right"/>
    </xf>
    <xf numFmtId="177" fontId="198" fillId="0" borderId="0" applyFill="0"/>
    <xf numFmtId="177" fontId="56" fillId="0" borderId="0" applyFill="0"/>
    <xf numFmtId="324" fontId="199" fillId="0" borderId="50" applyFill="0"/>
    <xf numFmtId="177" fontId="29" fillId="0" borderId="0" applyNumberFormat="0" applyFont="0" applyBorder="0" applyAlignment="0"/>
    <xf numFmtId="177" fontId="200" fillId="0" borderId="0" applyFill="0">
      <alignment horizontal="left" indent="1"/>
    </xf>
    <xf numFmtId="177" fontId="199" fillId="0" borderId="0">
      <alignment horizontal="left" indent="1"/>
    </xf>
    <xf numFmtId="324" fontId="56" fillId="0" borderId="50" applyFill="0"/>
    <xf numFmtId="177" fontId="29" fillId="0" borderId="0" applyNumberFormat="0" applyFont="0" applyFill="0" applyBorder="0" applyAlignment="0"/>
    <xf numFmtId="177" fontId="198" fillId="0" borderId="0" applyFill="0">
      <alignment horizontal="left" indent="2"/>
    </xf>
    <xf numFmtId="177" fontId="56" fillId="0" borderId="0" applyFill="0">
      <alignment horizontal="left" indent="2"/>
    </xf>
    <xf numFmtId="324" fontId="199" fillId="0" borderId="50" applyFill="0"/>
    <xf numFmtId="177" fontId="29" fillId="0" borderId="0" applyNumberFormat="0" applyFont="0" applyBorder="0" applyAlignment="0"/>
    <xf numFmtId="177" fontId="200" fillId="0" borderId="0">
      <alignment horizontal="left" indent="3"/>
    </xf>
    <xf numFmtId="177" fontId="199" fillId="0" borderId="0" applyFill="0">
      <alignment horizontal="left" indent="3"/>
    </xf>
    <xf numFmtId="324" fontId="56" fillId="0" borderId="50" applyFill="0"/>
    <xf numFmtId="177" fontId="29" fillId="0" borderId="0" applyNumberFormat="0" applyFont="0" applyBorder="0" applyAlignment="0"/>
    <xf numFmtId="177" fontId="198" fillId="0" borderId="0">
      <alignment horizontal="left" indent="4"/>
    </xf>
    <xf numFmtId="177" fontId="56" fillId="0" borderId="0" applyFill="0">
      <alignment horizontal="left" indent="4"/>
    </xf>
    <xf numFmtId="324" fontId="199" fillId="0" borderId="50" applyFill="0"/>
    <xf numFmtId="177" fontId="29" fillId="0" borderId="0" applyNumberFormat="0" applyFont="0" applyBorder="0" applyAlignment="0"/>
    <xf numFmtId="177" fontId="200" fillId="0" borderId="0">
      <alignment horizontal="left" indent="5"/>
    </xf>
    <xf numFmtId="177" fontId="199" fillId="0" borderId="0" applyFill="0">
      <alignment horizontal="left" indent="5"/>
    </xf>
    <xf numFmtId="324" fontId="56" fillId="0" borderId="50" applyFill="0"/>
    <xf numFmtId="177" fontId="29" fillId="0" borderId="0" applyNumberFormat="0" applyFont="0" applyFill="0" applyBorder="0" applyAlignment="0"/>
    <xf numFmtId="177" fontId="56" fillId="0" borderId="0" applyFill="0">
      <alignment horizontal="left" indent="6"/>
    </xf>
    <xf numFmtId="325" fontId="94" fillId="68" borderId="12">
      <alignment horizontal="right"/>
    </xf>
    <xf numFmtId="178" fontId="201" fillId="0" borderId="0"/>
    <xf numFmtId="14" fontId="202" fillId="0" borderId="0" applyNumberFormat="0" applyFill="0" applyBorder="0" applyAlignment="0" applyProtection="0">
      <alignment horizontal="left"/>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2" borderId="51">
      <alignment vertical="center"/>
    </xf>
    <xf numFmtId="321" fontId="2"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102" borderId="51">
      <alignment vertical="center"/>
    </xf>
    <xf numFmtId="321" fontId="2"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6" fontId="2" fillId="0" borderId="0">
      <protection locked="0"/>
    </xf>
    <xf numFmtId="328" fontId="203"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5" fillId="0" borderId="53">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107" fillId="2"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107" fillId="2"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208" fillId="2"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8" fillId="2" borderId="49" applyNumberFormat="0" applyProtection="0">
      <alignment vertical="center"/>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9" fillId="2"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9" fillId="2" borderId="49" applyNumberFormat="0" applyProtection="0">
      <alignment horizontal="left" vertical="center"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209" fillId="105" borderId="0" applyNumberFormat="0" applyProtection="0">
      <alignment horizontal="left" vertical="center" indent="1"/>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209" fillId="106"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209" fillId="10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209" fillId="89"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209" fillId="89"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209" fillId="83"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209" fillId="83"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209" fillId="76"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209" fillId="7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209" fillId="90"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209" fillId="90"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209" fillId="3"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209" fillId="3"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209" fillId="91"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209" fillId="91"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209" fillId="108"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209" fillId="108"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209" fillId="95"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209" fillId="95" borderId="49" applyNumberFormat="0" applyProtection="0">
      <alignment horizontal="right" vertical="center"/>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107" fillId="110" borderId="55"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63" borderId="0"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105" borderId="0" applyNumberFormat="0" applyProtection="0">
      <alignment horizontal="left" vertical="center" indent="1"/>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209" fillId="63"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209" fillId="63" borderId="49" applyNumberFormat="0" applyProtection="0">
      <alignment horizontal="right" vertical="center"/>
    </xf>
    <xf numFmtId="4" fontId="41" fillId="12" borderId="54" applyNumberFormat="0" applyProtection="0">
      <alignment horizontal="left" vertical="center" indent="1"/>
    </xf>
    <xf numFmtId="4" fontId="48" fillId="12" borderId="0"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4" borderId="54" applyNumberFormat="0" applyProtection="0">
      <alignment horizontal="left" vertical="center" indent="1"/>
    </xf>
    <xf numFmtId="4" fontId="48" fillId="14" borderId="0"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209" fillId="111"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09" fillId="111" borderId="49" applyNumberFormat="0" applyProtection="0">
      <alignment vertical="center"/>
    </xf>
    <xf numFmtId="4" fontId="207" fillId="11" borderId="1"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2" fillId="111"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107" fillId="63" borderId="58"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107" fillId="63" borderId="58" applyNumberFormat="0" applyProtection="0">
      <alignment horizontal="left" vertical="center"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209" fillId="111"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209" fillId="111"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212" fillId="111"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12" fillId="111" borderId="49" applyNumberFormat="0" applyProtection="0">
      <alignment horizontal="right" vertical="center"/>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107" fillId="63"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107" fillId="63" borderId="49" applyNumberFormat="0" applyProtection="0">
      <alignment horizontal="left" vertical="center"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4" fillId="113" borderId="58" applyNumberFormat="0" applyProtection="0">
      <alignment horizontal="left" vertical="center" indent="1"/>
    </xf>
    <xf numFmtId="178"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177" fontId="41" fillId="114" borderId="1"/>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7" fillId="111" borderId="49" applyNumberFormat="0" applyProtection="0">
      <alignment horizontal="right" vertical="center"/>
    </xf>
    <xf numFmtId="38" fontId="218" fillId="0" borderId="59">
      <alignment horizontal="center"/>
    </xf>
    <xf numFmtId="177" fontId="219" fillId="115" borderId="0"/>
    <xf numFmtId="177" fontId="70" fillId="0" borderId="0"/>
    <xf numFmtId="38" fontId="35" fillId="0" borderId="0" applyFont="0" applyFill="0" applyBorder="0" applyAlignment="0" applyProtection="0"/>
    <xf numFmtId="40" fontId="145" fillId="0" borderId="0" applyFont="0" applyFill="0" applyBorder="0" applyAlignment="0" applyProtection="0"/>
    <xf numFmtId="305" fontId="43" fillId="116" borderId="0" applyFont="0"/>
    <xf numFmtId="177" fontId="220" fillId="0" borderId="0"/>
    <xf numFmtId="178"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 fontId="29" fillId="0" borderId="0"/>
    <xf numFmtId="177" fontId="35" fillId="0" borderId="0">
      <alignment textRotation="90"/>
    </xf>
    <xf numFmtId="0" fontId="93" fillId="74" borderId="0" applyAlignment="0" applyProtection="0">
      <alignment horizontal="right" vertical="center"/>
    </xf>
    <xf numFmtId="180" fontId="47" fillId="0" borderId="0">
      <alignment vertical="center"/>
    </xf>
    <xf numFmtId="178" fontId="29" fillId="117" borderId="0"/>
    <xf numFmtId="329" fontId="48" fillId="0" borderId="0" applyFill="0" applyBorder="0" applyAlignment="0"/>
    <xf numFmtId="178"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29" fillId="0" borderId="0" applyFont="0" applyFill="0" applyBorder="0" applyAlignment="0" applyProtection="0"/>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38" fontId="29" fillId="0" borderId="0" applyFont="0" applyFill="0" applyBorder="0" applyAlignment="0" applyProtection="0"/>
    <xf numFmtId="177" fontId="29" fillId="0" borderId="0">
      <alignment vertical="top"/>
    </xf>
    <xf numFmtId="177" fontId="223" fillId="67" borderId="0" applyNumberFormat="0" applyProtection="0">
      <alignment horizontal="center" vertical="center"/>
    </xf>
    <xf numFmtId="4" fontId="48" fillId="67" borderId="0" applyProtection="0">
      <alignment horizontal="center" vertical="center"/>
    </xf>
    <xf numFmtId="177" fontId="224" fillId="67" borderId="0" applyNumberFormat="0" applyProtection="0">
      <alignment horizontal="center" vertical="center"/>
    </xf>
    <xf numFmtId="4" fontId="196" fillId="67" borderId="0" applyProtection="0">
      <alignment horizontal="center" vertical="center"/>
    </xf>
    <xf numFmtId="177" fontId="225" fillId="118" borderId="0" applyNumberFormat="0" applyProtection="0">
      <alignment horizontal="center" vertical="center"/>
    </xf>
    <xf numFmtId="4" fontId="216" fillId="118" borderId="0" applyProtection="0">
      <alignment horizontal="center" vertical="center"/>
    </xf>
    <xf numFmtId="177" fontId="222" fillId="67" borderId="0" applyNumberFormat="0" applyProtection="0">
      <alignment horizontal="center" vertical="center"/>
    </xf>
    <xf numFmtId="4" fontId="226" fillId="67" borderId="0" applyProtection="0">
      <alignment horizontal="center" vertical="center"/>
    </xf>
    <xf numFmtId="177" fontId="227" fillId="119" borderId="0" applyNumberFormat="0" applyProtection="0">
      <alignment horizontal="center" vertical="center"/>
    </xf>
    <xf numFmtId="4" fontId="52" fillId="119" borderId="0" applyProtection="0">
      <alignment horizontal="center" vertical="center"/>
    </xf>
    <xf numFmtId="177" fontId="206" fillId="67" borderId="0" applyNumberFormat="0" applyProtection="0">
      <alignment horizontal="center" vertical="center" wrapText="1"/>
    </xf>
    <xf numFmtId="177" fontId="199" fillId="67" borderId="0" applyNumberFormat="0" applyProtection="0">
      <alignment horizontal="center" vertical="center" wrapText="1"/>
    </xf>
    <xf numFmtId="177" fontId="140" fillId="118" borderId="0" applyNumberFormat="0" applyProtection="0">
      <alignment horizontal="center" vertical="center" wrapText="1"/>
    </xf>
    <xf numFmtId="177" fontId="228" fillId="67" borderId="0" applyNumberFormat="0" applyProtection="0">
      <alignment horizontal="center" vertical="center" wrapText="1"/>
    </xf>
    <xf numFmtId="177" fontId="206" fillId="67" borderId="0" applyNumberFormat="0" applyProtection="0">
      <alignment horizontal="center" vertical="center" wrapText="1"/>
    </xf>
    <xf numFmtId="4" fontId="229" fillId="67" borderId="0" applyProtection="0">
      <alignment horizontal="center" vertical="top" wrapText="1"/>
    </xf>
    <xf numFmtId="177" fontId="199" fillId="67" borderId="0" applyNumberFormat="0" applyProtection="0">
      <alignment horizontal="center" vertical="center" wrapText="1"/>
    </xf>
    <xf numFmtId="4" fontId="230" fillId="67" borderId="0" applyProtection="0">
      <alignment horizontal="center" vertical="top" wrapText="1"/>
    </xf>
    <xf numFmtId="177" fontId="140" fillId="118" borderId="0" applyNumberFormat="0" applyProtection="0">
      <alignment horizontal="center" vertical="center" wrapText="1"/>
    </xf>
    <xf numFmtId="4" fontId="231" fillId="118" borderId="0" applyProtection="0">
      <alignment horizontal="center" vertical="top" wrapText="1"/>
    </xf>
    <xf numFmtId="177" fontId="228" fillId="67" borderId="0" applyNumberFormat="0" applyProtection="0">
      <alignment horizontal="center" vertical="center" wrapText="1"/>
    </xf>
    <xf numFmtId="4" fontId="232" fillId="67" borderId="0" applyProtection="0">
      <alignment horizontal="center" vertical="top" wrapText="1"/>
    </xf>
    <xf numFmtId="177" fontId="189" fillId="119" borderId="0" applyNumberFormat="0" applyProtection="0">
      <alignment horizontal="center" vertical="center" wrapText="1"/>
    </xf>
    <xf numFmtId="4" fontId="233" fillId="119" borderId="0" applyProtection="0">
      <alignment horizontal="center" vertical="top" wrapText="1"/>
    </xf>
    <xf numFmtId="177" fontId="206" fillId="106" borderId="0" applyNumberFormat="0" applyProtection="0">
      <alignment horizontal="center" vertical="center" wrapText="1"/>
    </xf>
    <xf numFmtId="4" fontId="229" fillId="106" borderId="0" applyProtection="0">
      <alignment horizontal="center" vertical="top" wrapText="1"/>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7" fontId="234" fillId="0" borderId="0"/>
    <xf numFmtId="177" fontId="235" fillId="63" borderId="0"/>
    <xf numFmtId="177" fontId="236" fillId="0" borderId="0">
      <alignment horizontal="left" vertical="center"/>
    </xf>
    <xf numFmtId="173" fontId="70" fillId="0" borderId="0"/>
    <xf numFmtId="177" fontId="105" fillId="0" borderId="0"/>
    <xf numFmtId="177" fontId="70" fillId="0" borderId="0">
      <alignment horizontal="center"/>
    </xf>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40" fontId="29" fillId="0" borderId="0" applyBorder="0">
      <alignment horizontal="right"/>
    </xf>
    <xf numFmtId="37" fontId="56" fillId="0" borderId="9" applyNumberFormat="0"/>
    <xf numFmtId="40" fontId="237" fillId="0" borderId="0" applyBorder="0">
      <alignment horizontal="right"/>
    </xf>
    <xf numFmtId="178" fontId="238" fillId="0" borderId="60"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29" fillId="68" borderId="1">
      <protection locked="0"/>
    </xf>
    <xf numFmtId="0" fontId="229" fillId="68" borderId="1">
      <protection locked="0"/>
    </xf>
    <xf numFmtId="177" fontId="239" fillId="0" borderId="0" applyBorder="0" applyProtection="0">
      <alignment vertical="center"/>
    </xf>
    <xf numFmtId="177" fontId="239" fillId="0" borderId="8" applyBorder="0" applyProtection="0">
      <alignment horizontal="right" vertical="center"/>
    </xf>
    <xf numFmtId="177" fontId="240" fillId="120" borderId="0" applyBorder="0" applyProtection="0">
      <alignment horizontal="centerContinuous" vertical="center"/>
    </xf>
    <xf numFmtId="177" fontId="240" fillId="119" borderId="8" applyBorder="0" applyProtection="0">
      <alignment horizontal="centerContinuous" vertical="center"/>
    </xf>
    <xf numFmtId="177" fontId="241" fillId="0" borderId="0"/>
    <xf numFmtId="177" fontId="171" fillId="0" borderId="0"/>
    <xf numFmtId="177" fontId="242" fillId="0" borderId="0" applyFill="0" applyBorder="0" applyProtection="0">
      <alignment horizontal="left"/>
    </xf>
    <xf numFmtId="177" fontId="113" fillId="0" borderId="11" applyFill="0" applyBorder="0" applyProtection="0">
      <alignment horizontal="left" vertical="top"/>
    </xf>
    <xf numFmtId="177" fontId="243" fillId="0" borderId="0">
      <alignment horizontal="centerContinuous"/>
    </xf>
    <xf numFmtId="49" fontId="244" fillId="0" borderId="0"/>
    <xf numFmtId="49" fontId="32" fillId="0" borderId="0" applyFont="0" applyFill="0" applyBorder="0" applyAlignment="0" applyProtection="0"/>
    <xf numFmtId="177" fontId="245" fillId="0" borderId="0"/>
    <xf numFmtId="49" fontId="32" fillId="0" borderId="0" applyFont="0" applyFill="0" applyBorder="0" applyAlignment="0" applyProtection="0"/>
    <xf numFmtId="177" fontId="246" fillId="0" borderId="0"/>
    <xf numFmtId="0" fontId="86" fillId="77" borderId="0" applyAlignment="0" applyProtection="0"/>
    <xf numFmtId="0" fontId="41" fillId="77" borderId="0" applyAlignment="0" applyProtection="0">
      <alignment horizontal="left"/>
    </xf>
    <xf numFmtId="0" fontId="41" fillId="77" borderId="0" applyAlignment="0" applyProtection="0">
      <alignment horizontal="left" indent="1"/>
    </xf>
    <xf numFmtId="0" fontId="41" fillId="77" borderId="0" applyAlignment="0" applyProtection="0">
      <alignment horizontal="left" vertical="center" indent="2"/>
    </xf>
    <xf numFmtId="330" fontId="70" fillId="0" borderId="0" applyFont="0" applyFill="0" applyBorder="0" applyAlignment="0" applyProtection="0"/>
    <xf numFmtId="0" fontId="247" fillId="0" borderId="0">
      <alignment horizontal="center"/>
    </xf>
    <xf numFmtId="15" fontId="247" fillId="0" borderId="0">
      <alignment horizontal="center"/>
    </xf>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48" fillId="0" borderId="0" applyNumberFormat="0" applyFill="0" applyBorder="0" applyAlignment="0" applyProtection="0"/>
    <xf numFmtId="0" fontId="29" fillId="0" borderId="0" applyNumberFormat="0" applyFont="0" applyFill="0" applyBorder="0" applyAlignment="0" applyProtection="0"/>
    <xf numFmtId="177" fontId="249" fillId="11" borderId="0">
      <alignment horizontal="right"/>
    </xf>
    <xf numFmtId="175" fontId="184" fillId="0" borderId="0"/>
    <xf numFmtId="177" fontId="250" fillId="0" borderId="0"/>
    <xf numFmtId="331" fontId="251" fillId="0" borderId="0"/>
    <xf numFmtId="182" fontId="29" fillId="0" borderId="9" applyNumberFormat="0" applyFont="0" applyFill="0" applyAlignment="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52" fillId="0" borderId="62" applyNumberFormat="0" applyFill="0" applyAlignment="0" applyProtection="0"/>
    <xf numFmtId="179" fontId="252" fillId="0" borderId="62" applyNumberFormat="0" applyFill="0" applyAlignment="0" applyProtection="0"/>
    <xf numFmtId="0" fontId="29" fillId="0" borderId="0" applyNumberFormat="0" applyFont="0" applyFill="0" applyBorder="0" applyAlignment="0" applyProtection="0"/>
    <xf numFmtId="37" fontId="56" fillId="0" borderId="63" applyNumberFormat="0" applyFill="0"/>
    <xf numFmtId="303" fontId="85" fillId="0" borderId="64" applyAlignment="0"/>
    <xf numFmtId="304" fontId="85" fillId="0" borderId="64" applyAlignment="0"/>
    <xf numFmtId="175" fontId="39" fillId="0" borderId="64"/>
    <xf numFmtId="332" fontId="42" fillId="0" borderId="0" applyFont="0" applyFill="0" applyBorder="0" applyAlignment="0" applyProtection="0">
      <alignment horizontal="right"/>
    </xf>
    <xf numFmtId="177" fontId="253" fillId="0" borderId="0">
      <alignment horizontal="fill"/>
    </xf>
    <xf numFmtId="37" fontId="41" fillId="2" borderId="0" applyNumberFormat="0" applyBorder="0" applyAlignment="0" applyProtection="0"/>
    <xf numFmtId="37" fontId="41" fillId="0" borderId="0"/>
    <xf numFmtId="37" fontId="41" fillId="68" borderId="0" applyNumberFormat="0" applyBorder="0" applyAlignment="0" applyProtection="0"/>
    <xf numFmtId="3" fontId="131" fillId="0" borderId="37" applyProtection="0"/>
    <xf numFmtId="4" fontId="39" fillId="0" borderId="0">
      <protection locked="0"/>
    </xf>
    <xf numFmtId="333" fontId="194" fillId="68" borderId="11" applyBorder="0">
      <alignment horizontal="right" vertical="center"/>
      <protection locked="0"/>
    </xf>
    <xf numFmtId="177" fontId="29" fillId="0" borderId="0">
      <alignment vertical="top"/>
    </xf>
    <xf numFmtId="177" fontId="254" fillId="0" borderId="0" applyFont="0" applyFill="0" applyBorder="0" applyAlignment="0" applyProtection="0"/>
    <xf numFmtId="232" fontId="116" fillId="0" borderId="0" applyFont="0" applyFill="0" applyBorder="0" applyAlignment="0" applyProtection="0"/>
    <xf numFmtId="334" fontId="116" fillId="0" borderId="0" applyFont="0" applyFill="0" applyBorder="0" applyAlignment="0" applyProtection="0"/>
    <xf numFmtId="335" fontId="116" fillId="0" borderId="0" applyFont="0" applyFill="0" applyBorder="0" applyAlignment="0" applyProtection="0"/>
    <xf numFmtId="191" fontId="41" fillId="0" borderId="0"/>
    <xf numFmtId="177" fontId="255" fillId="0" borderId="0"/>
    <xf numFmtId="164" fontId="29" fillId="0" borderId="0" applyFont="0" applyFill="0" applyBorder="0" applyAlignment="0" applyProtection="0"/>
    <xf numFmtId="166" fontId="29" fillId="0" borderId="0" applyFont="0" applyFill="0" applyBorder="0" applyAlignment="0" applyProtection="0"/>
    <xf numFmtId="178" fontId="256"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56" fillId="0" borderId="0" applyNumberFormat="0" applyFill="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9" fontId="18" fillId="0" borderId="0" applyFont="0" applyFill="0" applyBorder="0" applyAlignment="0" applyProtection="0"/>
    <xf numFmtId="167" fontId="18" fillId="0" borderId="0" applyFont="0" applyFill="0" applyBorder="0" applyAlignment="0" applyProtection="0"/>
    <xf numFmtId="171" fontId="18" fillId="122" borderId="1"/>
  </cellStyleXfs>
  <cellXfs count="332">
    <xf numFmtId="0" fontId="0" fillId="0" borderId="0" xfId="0"/>
    <xf numFmtId="0" fontId="3" fillId="6" borderId="2" xfId="0" applyFont="1" applyFill="1" applyBorder="1" applyAlignment="1">
      <alignment vertical="center"/>
    </xf>
    <xf numFmtId="0" fontId="8" fillId="6" borderId="2" xfId="0" applyFont="1" applyFill="1" applyBorder="1" applyAlignment="1">
      <alignment vertical="center"/>
    </xf>
    <xf numFmtId="0" fontId="7" fillId="6" borderId="0" xfId="0" applyFont="1" applyFill="1" applyBorder="1" applyAlignment="1">
      <alignment vertical="center"/>
    </xf>
    <xf numFmtId="0" fontId="7" fillId="6" borderId="3" xfId="0" applyFont="1" applyFill="1" applyBorder="1" applyAlignment="1">
      <alignment vertical="center"/>
    </xf>
    <xf numFmtId="0" fontId="6" fillId="6" borderId="0" xfId="0" applyFont="1" applyFill="1" applyBorder="1" applyAlignment="1">
      <alignment vertical="center"/>
    </xf>
    <xf numFmtId="0" fontId="4" fillId="6" borderId="0" xfId="0" applyFont="1" applyFill="1" applyBorder="1" applyAlignment="1">
      <alignment vertical="center"/>
    </xf>
    <xf numFmtId="0" fontId="6" fillId="6" borderId="3" xfId="0" applyFont="1" applyFill="1" applyBorder="1" applyAlignment="1">
      <alignment vertical="center"/>
    </xf>
    <xf numFmtId="0" fontId="7" fillId="6" borderId="2" xfId="0" applyFont="1" applyFill="1" applyBorder="1" applyAlignment="1">
      <alignment vertical="center"/>
    </xf>
    <xf numFmtId="0" fontId="0" fillId="6" borderId="0" xfId="0" applyFont="1" applyFill="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6" xfId="0" applyFont="1" applyFill="1" applyBorder="1" applyAlignment="1">
      <alignment vertical="center"/>
    </xf>
    <xf numFmtId="0" fontId="0" fillId="6" borderId="0" xfId="0" applyFill="1"/>
    <xf numFmtId="0" fontId="19" fillId="0" borderId="0" xfId="0" applyFont="1"/>
    <xf numFmtId="0" fontId="0" fillId="0" borderId="0" xfId="0" applyFont="1"/>
    <xf numFmtId="0" fontId="0" fillId="0" borderId="0" xfId="0" applyAlignment="1">
      <alignment horizontal="center"/>
    </xf>
    <xf numFmtId="0" fontId="20" fillId="9" borderId="7" xfId="0" applyFont="1" applyFill="1" applyBorder="1"/>
    <xf numFmtId="0" fontId="20" fillId="0" borderId="8" xfId="0" applyFont="1" applyBorder="1"/>
    <xf numFmtId="0" fontId="0" fillId="0" borderId="8" xfId="0" applyBorder="1"/>
    <xf numFmtId="0" fontId="0" fillId="0" borderId="0" xfId="0"/>
    <xf numFmtId="0" fontId="0" fillId="0" borderId="0" xfId="0" applyFill="1"/>
    <xf numFmtId="0" fontId="0" fillId="0" borderId="0" xfId="0" applyAlignment="1">
      <alignment horizontal="left" indent="1"/>
    </xf>
    <xf numFmtId="0" fontId="6" fillId="2" borderId="1" xfId="2">
      <alignment vertical="center"/>
    </xf>
    <xf numFmtId="14" fontId="4" fillId="2" borderId="1" xfId="2" applyNumberFormat="1" applyFont="1" applyAlignment="1">
      <alignment horizontal="center"/>
    </xf>
    <xf numFmtId="14" fontId="4" fillId="2" borderId="1" xfId="2" applyNumberFormat="1" applyFont="1" applyAlignment="1"/>
    <xf numFmtId="0" fontId="18" fillId="4" borderId="1" xfId="4" applyFont="1" applyAlignment="1"/>
    <xf numFmtId="0" fontId="21" fillId="0" borderId="0" xfId="0" applyFont="1"/>
    <xf numFmtId="169" fontId="4" fillId="2" borderId="1" xfId="2" applyNumberFormat="1" applyFont="1" applyAlignment="1">
      <alignment vertical="center"/>
    </xf>
    <xf numFmtId="169" fontId="4" fillId="4" borderId="1" xfId="4" applyNumberFormat="1" applyFont="1" applyAlignment="1">
      <alignment vertical="center"/>
    </xf>
    <xf numFmtId="169" fontId="4" fillId="2" borderId="1" xfId="2" applyNumberFormat="1" applyFont="1" applyAlignment="1">
      <alignment horizontal="left" vertical="center" indent="1"/>
    </xf>
    <xf numFmtId="0" fontId="20" fillId="0" borderId="0" xfId="0" applyFont="1" applyBorder="1"/>
    <xf numFmtId="0" fontId="0" fillId="0" borderId="0" xfId="0" applyFont="1" applyAlignment="1">
      <alignment horizontal="left" indent="1"/>
    </xf>
    <xf numFmtId="0" fontId="20" fillId="0" borderId="0" xfId="0" applyFont="1" applyFill="1" applyBorder="1"/>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horizontal="center" vertical="center"/>
    </xf>
    <xf numFmtId="0" fontId="19" fillId="6" borderId="0" xfId="0" applyFont="1" applyFill="1" applyAlignment="1">
      <alignment vertical="center"/>
    </xf>
    <xf numFmtId="0" fontId="0" fillId="6" borderId="0" xfId="0" applyFill="1" applyAlignment="1">
      <alignment vertical="center" wrapText="1"/>
    </xf>
    <xf numFmtId="0" fontId="19" fillId="6" borderId="0" xfId="0" applyFont="1" applyFill="1" applyAlignment="1">
      <alignment vertical="center" wrapText="1"/>
    </xf>
    <xf numFmtId="0" fontId="0" fillId="0" borderId="0" xfId="0"/>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9" fontId="4" fillId="2" borderId="1" xfId="2" applyNumberFormat="1" applyFont="1" applyAlignment="1">
      <alignment horizontal="left" vertical="center"/>
    </xf>
    <xf numFmtId="0" fontId="18" fillId="2" borderId="1" xfId="2" applyFont="1" applyAlignment="1"/>
    <xf numFmtId="0" fontId="0" fillId="0" borderId="0" xfId="0" applyAlignment="1">
      <alignment horizontal="left"/>
    </xf>
    <xf numFmtId="0" fontId="0" fillId="0" borderId="0" xfId="0" applyFont="1" applyAlignment="1">
      <alignment horizontal="left"/>
    </xf>
    <xf numFmtId="0" fontId="19" fillId="6" borderId="0" xfId="0" applyFont="1" applyFill="1"/>
    <xf numFmtId="0" fontId="0" fillId="0" borderId="0" xfId="0" applyAlignment="1">
      <alignment horizontal="right"/>
    </xf>
    <xf numFmtId="0" fontId="0" fillId="6" borderId="0" xfId="0" applyFill="1" applyAlignment="1">
      <alignment horizontal="center"/>
    </xf>
    <xf numFmtId="0" fontId="22" fillId="0" borderId="0" xfId="0" applyFont="1"/>
    <xf numFmtId="169" fontId="5" fillId="2" borderId="1" xfId="2" applyNumberFormat="1" applyFont="1" applyAlignment="1">
      <alignment horizontal="left" vertical="center"/>
    </xf>
    <xf numFmtId="169" fontId="4" fillId="2" borderId="1" xfId="2" applyNumberFormat="1" applyFont="1" applyAlignment="1">
      <alignment horizontal="center" vertical="center"/>
    </xf>
    <xf numFmtId="0" fontId="0" fillId="6" borderId="0" xfId="0" applyFill="1" applyAlignment="1">
      <alignment vertical="top"/>
    </xf>
    <xf numFmtId="0" fontId="0" fillId="10" borderId="1" xfId="0" applyFill="1" applyBorder="1" applyAlignment="1">
      <alignment horizontal="center"/>
    </xf>
    <xf numFmtId="0" fontId="0" fillId="6" borderId="0" xfId="0" applyFill="1" applyBorder="1" applyAlignment="1">
      <alignment horizontal="center" vertical="center" wrapText="1"/>
    </xf>
    <xf numFmtId="0" fontId="19" fillId="6" borderId="8" xfId="0" applyFont="1" applyFill="1" applyBorder="1" applyAlignment="1">
      <alignment horizontal="center" vertical="center" wrapText="1"/>
    </xf>
    <xf numFmtId="0" fontId="20" fillId="6" borderId="0" xfId="0" applyFont="1" applyFill="1"/>
    <xf numFmtId="0" fontId="19" fillId="0" borderId="8" xfId="0" applyFont="1" applyBorder="1"/>
    <xf numFmtId="0" fontId="0" fillId="0" borderId="9" xfId="0" applyBorder="1"/>
    <xf numFmtId="0" fontId="0" fillId="0" borderId="0" xfId="0" applyBorder="1"/>
    <xf numFmtId="0" fontId="19" fillId="0" borderId="0" xfId="0" applyFont="1" applyBorder="1"/>
    <xf numFmtId="0" fontId="18" fillId="10" borderId="1" xfId="2" applyFont="1" applyFill="1" applyAlignment="1"/>
    <xf numFmtId="0" fontId="18" fillId="10" borderId="1" xfId="1" applyFont="1" applyFill="1" applyAlignment="1"/>
    <xf numFmtId="169" fontId="18"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4" fillId="2"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0" fillId="0" borderId="0" xfId="0"/>
    <xf numFmtId="169" fontId="4" fillId="6" borderId="0" xfId="2" applyNumberFormat="1" applyFont="1" applyFill="1" applyBorder="1" applyAlignment="1">
      <alignment horizontal="left" vertical="center"/>
    </xf>
    <xf numFmtId="0" fontId="0" fillId="6" borderId="0" xfId="0" applyFont="1" applyFill="1"/>
    <xf numFmtId="0" fontId="23"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9" fillId="6" borderId="0" xfId="0" applyFont="1" applyFill="1" applyAlignment="1">
      <alignment horizontal="left"/>
    </xf>
    <xf numFmtId="0" fontId="18" fillId="5" borderId="1" xfId="1" applyFont="1" applyAlignment="1">
      <alignment horizontal="center"/>
    </xf>
    <xf numFmtId="0" fontId="18" fillId="5" borderId="1" xfId="1" applyFont="1" applyAlignment="1"/>
    <xf numFmtId="0" fontId="18" fillId="5" borderId="1" xfId="1" applyFont="1" applyAlignment="1">
      <alignment horizontal="right"/>
    </xf>
    <xf numFmtId="0" fontId="6" fillId="5" borderId="1" xfId="1" applyFont="1" applyAlignment="1">
      <alignment vertical="center"/>
    </xf>
    <xf numFmtId="167" fontId="6" fillId="4" borderId="1" xfId="4" applyNumberFormat="1" applyFont="1" applyAlignment="1">
      <alignment vertical="center"/>
    </xf>
    <xf numFmtId="0" fontId="6" fillId="3" borderId="1" xfId="3" applyFont="1" applyAlignment="1">
      <alignment vertical="center"/>
    </xf>
    <xf numFmtId="0" fontId="2" fillId="0" borderId="0" xfId="0" applyFont="1"/>
    <xf numFmtId="10" fontId="18" fillId="4" borderId="1" xfId="4" applyNumberFormat="1" applyFont="1" applyAlignment="1"/>
    <xf numFmtId="0" fontId="19" fillId="0" borderId="0" xfId="0" applyFont="1" applyFill="1"/>
    <xf numFmtId="0" fontId="19" fillId="0" borderId="0" xfId="0" applyFont="1" applyAlignment="1">
      <alignment horizontal="left"/>
    </xf>
    <xf numFmtId="169" fontId="4" fillId="0" borderId="0" xfId="2" applyNumberFormat="1" applyFont="1" applyFill="1" applyBorder="1" applyAlignment="1">
      <alignment horizontal="left" vertical="center" indent="1"/>
    </xf>
    <xf numFmtId="0" fontId="20" fillId="0" borderId="0" xfId="0" applyFont="1" applyAlignment="1">
      <alignment horizontal="center"/>
    </xf>
    <xf numFmtId="171" fontId="18" fillId="10" borderId="1" xfId="1" applyNumberFormat="1" applyFont="1" applyFill="1" applyAlignment="1"/>
    <xf numFmtId="171" fontId="0" fillId="0" borderId="0" xfId="0" applyNumberFormat="1"/>
    <xf numFmtId="171" fontId="4" fillId="10" borderId="1" xfId="1" applyNumberFormat="1" applyFont="1" applyFill="1" applyAlignment="1">
      <alignment vertical="center"/>
    </xf>
    <xf numFmtId="171" fontId="4" fillId="2" borderId="1" xfId="2" applyNumberFormat="1" applyFont="1" applyAlignment="1">
      <alignment vertical="center"/>
    </xf>
    <xf numFmtId="171" fontId="4" fillId="4" borderId="1" xfId="4" applyNumberFormat="1" applyFont="1" applyAlignment="1">
      <alignment vertical="center"/>
    </xf>
    <xf numFmtId="171" fontId="18" fillId="3" borderId="1" xfId="3" applyNumberFormat="1" applyFont="1" applyAlignment="1"/>
    <xf numFmtId="171" fontId="18" fillId="4" borderId="1" xfId="4" applyNumberFormat="1" applyFont="1" applyAlignment="1"/>
    <xf numFmtId="171" fontId="4" fillId="5" borderId="1" xfId="1" applyNumberFormat="1" applyFont="1" applyAlignment="1">
      <alignment vertical="center"/>
    </xf>
    <xf numFmtId="171" fontId="4" fillId="2" borderId="1" xfId="2" applyNumberFormat="1" applyFont="1" applyAlignment="1">
      <alignment horizontal="right" vertical="center"/>
    </xf>
    <xf numFmtId="171" fontId="18" fillId="10" borderId="1" xfId="1" applyNumberFormat="1" applyFont="1" applyFill="1" applyAlignment="1">
      <alignment vertical="center"/>
    </xf>
    <xf numFmtId="171" fontId="0" fillId="6" borderId="0" xfId="0" applyNumberFormat="1" applyFill="1" applyAlignment="1">
      <alignment vertical="center"/>
    </xf>
    <xf numFmtId="171" fontId="19" fillId="6" borderId="0" xfId="0" applyNumberFormat="1" applyFont="1" applyFill="1" applyAlignment="1">
      <alignment vertical="center"/>
    </xf>
    <xf numFmtId="171" fontId="4" fillId="6" borderId="0" xfId="0" applyNumberFormat="1" applyFont="1" applyFill="1" applyBorder="1" applyAlignment="1">
      <alignment vertical="center"/>
    </xf>
    <xf numFmtId="171" fontId="18" fillId="5" borderId="1" xfId="1" applyNumberFormat="1" applyFont="1" applyAlignment="1">
      <alignment vertical="center"/>
    </xf>
    <xf numFmtId="171" fontId="0" fillId="6" borderId="0" xfId="0" applyNumberFormat="1" applyFill="1"/>
    <xf numFmtId="172" fontId="4" fillId="10" borderId="1" xfId="1" applyNumberFormat="1" applyFont="1" applyFill="1" applyAlignment="1">
      <alignment vertical="center"/>
    </xf>
    <xf numFmtId="172" fontId="0" fillId="6" borderId="0" xfId="0" applyNumberFormat="1" applyFill="1"/>
    <xf numFmtId="172" fontId="4" fillId="2" borderId="1" xfId="2" applyNumberFormat="1" applyFont="1" applyAlignment="1">
      <alignment vertical="center"/>
    </xf>
    <xf numFmtId="171" fontId="4" fillId="2" borderId="1" xfId="2" applyNumberFormat="1" applyFont="1" applyBorder="1" applyAlignment="1">
      <alignment vertical="center"/>
    </xf>
    <xf numFmtId="171" fontId="18" fillId="2" borderId="1" xfId="2" applyNumberFormat="1" applyFont="1" applyBorder="1" applyAlignment="1"/>
    <xf numFmtId="171" fontId="0" fillId="0" borderId="0" xfId="0" applyNumberFormat="1" applyFont="1"/>
    <xf numFmtId="171" fontId="0" fillId="0" borderId="0" xfId="0" applyNumberFormat="1" applyAlignment="1">
      <alignment horizontal="center"/>
    </xf>
    <xf numFmtId="171" fontId="0" fillId="0" borderId="8" xfId="0" applyNumberFormat="1" applyBorder="1"/>
    <xf numFmtId="171" fontId="0" fillId="0" borderId="0" xfId="0" applyNumberFormat="1" applyBorder="1"/>
    <xf numFmtId="171" fontId="0" fillId="0" borderId="9" xfId="0" applyNumberFormat="1" applyBorder="1"/>
    <xf numFmtId="0" fontId="24" fillId="0" borderId="0" xfId="0" applyFont="1"/>
    <xf numFmtId="0" fontId="4" fillId="0" borderId="0" xfId="0" applyFont="1"/>
    <xf numFmtId="0" fontId="5" fillId="0" borderId="0" xfId="0" applyFont="1"/>
    <xf numFmtId="171" fontId="18" fillId="2" borderId="1" xfId="2" applyNumberFormat="1" applyFont="1" applyAlignment="1"/>
    <xf numFmtId="0" fontId="4" fillId="0" borderId="8" xfId="0" applyFont="1" applyBorder="1"/>
    <xf numFmtId="0" fontId="4" fillId="0" borderId="0" xfId="0" applyFont="1" applyBorder="1"/>
    <xf numFmtId="0" fontId="4" fillId="0" borderId="0" xfId="0" applyFont="1" applyAlignment="1">
      <alignment horizontal="center"/>
    </xf>
    <xf numFmtId="0" fontId="4" fillId="0" borderId="0" xfId="0" applyFont="1" applyFill="1"/>
    <xf numFmtId="170" fontId="18" fillId="3" borderId="1" xfId="3" applyNumberFormat="1" applyFont="1" applyAlignment="1"/>
    <xf numFmtId="0" fontId="0" fillId="0" borderId="0" xfId="0" applyFill="1" applyAlignment="1">
      <alignment vertical="top"/>
    </xf>
    <xf numFmtId="0" fontId="0" fillId="0" borderId="0" xfId="0"/>
    <xf numFmtId="171" fontId="18"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9" fillId="6" borderId="0" xfId="0" applyFont="1" applyFill="1" applyAlignment="1">
      <alignment horizontal="left" indent="1"/>
    </xf>
    <xf numFmtId="0" fontId="19" fillId="0" borderId="0" xfId="0" applyFont="1" applyAlignment="1">
      <alignment horizontal="left" indent="1"/>
    </xf>
    <xf numFmtId="0" fontId="0" fillId="0" borderId="0" xfId="0"/>
    <xf numFmtId="171" fontId="5" fillId="10" borderId="1" xfId="1" applyNumberFormat="1" applyFont="1" applyFill="1" applyAlignment="1">
      <alignment vertical="center"/>
    </xf>
    <xf numFmtId="171" fontId="5" fillId="5" borderId="1" xfId="1" applyNumberFormat="1" applyFont="1" applyAlignment="1">
      <alignment vertical="center"/>
    </xf>
    <xf numFmtId="0" fontId="0" fillId="0" borderId="0" xfId="0"/>
    <xf numFmtId="0" fontId="18" fillId="3" borderId="1" xfId="3" applyFont="1" applyAlignment="1"/>
    <xf numFmtId="0" fontId="18" fillId="3" borderId="1" xfId="3" applyFont="1" applyAlignment="1">
      <alignment horizontal="right"/>
    </xf>
    <xf numFmtId="0" fontId="4" fillId="2" borderId="1" xfId="2" applyFont="1" applyAlignment="1">
      <alignment horizontal="center" vertical="center"/>
    </xf>
    <xf numFmtId="168" fontId="4" fillId="2" borderId="1" xfId="2" applyNumberFormat="1" applyFont="1" applyAlignment="1">
      <alignment horizontal="center" vertical="center"/>
    </xf>
    <xf numFmtId="173" fontId="18" fillId="2" borderId="1" xfId="2" applyNumberFormat="1" applyFont="1" applyAlignment="1"/>
    <xf numFmtId="173" fontId="18" fillId="10" borderId="1" xfId="1" applyNumberFormat="1" applyFont="1" applyFill="1" applyAlignment="1"/>
    <xf numFmtId="0" fontId="0" fillId="0" borderId="0" xfId="0" applyFont="1" applyFill="1"/>
    <xf numFmtId="171" fontId="4" fillId="5" borderId="1" xfId="1" applyNumberFormat="1" applyFont="1" applyAlignment="1">
      <alignment vertical="top"/>
    </xf>
    <xf numFmtId="0" fontId="19" fillId="0" borderId="0" xfId="0" applyFont="1" applyFill="1" applyBorder="1"/>
    <xf numFmtId="0" fontId="0" fillId="0" borderId="0" xfId="0"/>
    <xf numFmtId="0" fontId="19" fillId="0" borderId="0" xfId="0" applyFont="1" applyFill="1" applyAlignment="1">
      <alignment horizontal="left"/>
    </xf>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169" fontId="4" fillId="2" borderId="1" xfId="2" applyNumberFormat="1" applyFont="1" applyBorder="1" applyAlignment="1">
      <alignment horizontal="left" vertical="center" indent="1"/>
    </xf>
    <xf numFmtId="0" fontId="0" fillId="0" borderId="13" xfId="0" applyBorder="1"/>
    <xf numFmtId="0" fontId="0" fillId="0" borderId="14" xfId="0" applyBorder="1"/>
    <xf numFmtId="0" fontId="19" fillId="0" borderId="15" xfId="0" applyFont="1" applyBorder="1"/>
    <xf numFmtId="0" fontId="0" fillId="0" borderId="0" xfId="0"/>
    <xf numFmtId="0" fontId="0" fillId="0" borderId="0" xfId="0"/>
    <xf numFmtId="171" fontId="0" fillId="5" borderId="1" xfId="1" applyNumberFormat="1" applyFont="1" applyAlignment="1"/>
    <xf numFmtId="0" fontId="25" fillId="2" borderId="1" xfId="5" quotePrefix="1" applyFill="1" applyBorder="1" applyAlignment="1">
      <alignment horizontal="center" vertical="center"/>
    </xf>
    <xf numFmtId="0" fontId="0" fillId="0" borderId="0" xfId="0" applyFill="1" applyBorder="1"/>
    <xf numFmtId="168" fontId="25" fillId="2" borderId="1" xfId="5" quotePrefix="1" applyNumberFormat="1" applyFill="1" applyBorder="1" applyAlignment="1">
      <alignment horizontal="center" vertical="center"/>
    </xf>
    <xf numFmtId="0" fontId="27" fillId="0" borderId="0" xfId="0" applyFont="1" applyFill="1"/>
    <xf numFmtId="174" fontId="4" fillId="3" borderId="1" xfId="3" applyNumberFormat="1" applyFont="1" applyAlignment="1">
      <alignment vertical="center"/>
    </xf>
    <xf numFmtId="174" fontId="4" fillId="10" borderId="1" xfId="1" applyNumberFormat="1" applyFont="1" applyFill="1" applyAlignment="1">
      <alignment vertical="center"/>
    </xf>
    <xf numFmtId="0" fontId="20" fillId="0" borderId="0" xfId="0" applyFont="1"/>
    <xf numFmtId="0" fontId="28" fillId="6" borderId="0" xfId="6" applyFill="1"/>
    <xf numFmtId="0" fontId="5" fillId="6" borderId="1" xfId="6" applyFont="1" applyFill="1" applyBorder="1" applyAlignment="1" applyProtection="1">
      <alignment horizontal="center"/>
    </xf>
    <xf numFmtId="171" fontId="4" fillId="2" borderId="1" xfId="2" applyNumberFormat="1" applyFont="1" applyAlignment="1">
      <alignment horizontal="center" vertical="center"/>
    </xf>
    <xf numFmtId="171" fontId="0" fillId="2" borderId="1" xfId="2" applyNumberFormat="1" applyFont="1" applyAlignment="1">
      <alignment horizontal="center"/>
    </xf>
    <xf numFmtId="171" fontId="4" fillId="121" borderId="1" xfId="2" applyNumberFormat="1" applyFont="1" applyFill="1" applyBorder="1" applyAlignment="1">
      <alignment vertical="center"/>
    </xf>
    <xf numFmtId="170" fontId="4" fillId="2" borderId="1" xfId="48782" applyNumberFormat="1" applyFont="1" applyFill="1" applyBorder="1" applyAlignment="1">
      <alignment vertical="center"/>
    </xf>
    <xf numFmtId="167" fontId="4" fillId="10" borderId="1" xfId="48783" applyFont="1" applyFill="1" applyBorder="1" applyAlignment="1">
      <alignment vertical="center"/>
    </xf>
    <xf numFmtId="167" fontId="0" fillId="6" borderId="0" xfId="48783" applyFont="1" applyFill="1"/>
    <xf numFmtId="167" fontId="4" fillId="2" borderId="1" xfId="48783" applyFont="1" applyFill="1" applyBorder="1" applyAlignment="1">
      <alignment vertical="center"/>
    </xf>
    <xf numFmtId="336" fontId="0" fillId="0" borderId="0" xfId="0" applyNumberFormat="1"/>
    <xf numFmtId="0" fontId="267" fillId="0" borderId="0" xfId="0" applyFont="1"/>
    <xf numFmtId="336" fontId="267" fillId="0" borderId="0" xfId="0" applyNumberFormat="1" applyFont="1"/>
    <xf numFmtId="171" fontId="20" fillId="0" borderId="0" xfId="0" applyNumberFormat="1" applyFont="1"/>
    <xf numFmtId="0" fontId="22" fillId="6" borderId="0" xfId="0" applyFont="1" applyFill="1"/>
    <xf numFmtId="171" fontId="0" fillId="0" borderId="0" xfId="0" applyNumberFormat="1" applyFill="1"/>
    <xf numFmtId="0" fontId="0" fillId="6" borderId="0" xfId="0" applyFill="1" applyAlignment="1">
      <alignment wrapText="1"/>
    </xf>
    <xf numFmtId="0" fontId="19" fillId="6" borderId="0" xfId="0" applyFont="1" applyFill="1" applyAlignment="1"/>
    <xf numFmtId="0" fontId="19" fillId="6" borderId="65" xfId="0" applyFont="1" applyFill="1" applyBorder="1"/>
    <xf numFmtId="175" fontId="19" fillId="6" borderId="65" xfId="0" applyNumberFormat="1" applyFont="1" applyFill="1" applyBorder="1"/>
    <xf numFmtId="0" fontId="28" fillId="6" borderId="0" xfId="5087" applyFill="1"/>
    <xf numFmtId="0" fontId="259" fillId="6" borderId="0" xfId="0" applyFont="1" applyFill="1"/>
    <xf numFmtId="0" fontId="0" fillId="6" borderId="5" xfId="0" applyFill="1" applyBorder="1"/>
    <xf numFmtId="0" fontId="258" fillId="6" borderId="0" xfId="0" applyFont="1" applyFill="1" applyAlignment="1">
      <alignment horizontal="right" wrapText="1"/>
    </xf>
    <xf numFmtId="0" fontId="258" fillId="6" borderId="5" xfId="0" applyFont="1" applyFill="1" applyBorder="1" applyAlignment="1">
      <alignment horizontal="right" wrapText="1"/>
    </xf>
    <xf numFmtId="0" fontId="258" fillId="6" borderId="5" xfId="0" applyFont="1" applyFill="1" applyBorder="1" applyAlignment="1">
      <alignment horizontal="right"/>
    </xf>
    <xf numFmtId="0" fontId="0" fillId="6" borderId="5" xfId="0" applyFont="1" applyFill="1" applyBorder="1" applyAlignment="1">
      <alignment horizontal="right"/>
    </xf>
    <xf numFmtId="0" fontId="258" fillId="6" borderId="0" xfId="0" applyFont="1" applyFill="1" applyBorder="1"/>
    <xf numFmtId="0" fontId="258" fillId="6" borderId="0" xfId="0" applyFont="1" applyFill="1"/>
    <xf numFmtId="0" fontId="258" fillId="6" borderId="0" xfId="0" applyFont="1" applyFill="1" applyAlignment="1">
      <alignment horizontal="center"/>
    </xf>
    <xf numFmtId="0" fontId="260" fillId="6" borderId="0" xfId="0" applyFont="1" applyFill="1"/>
    <xf numFmtId="0" fontId="260" fillId="6" borderId="0" xfId="0" applyFont="1" applyFill="1" applyAlignment="1">
      <alignment horizontal="center"/>
    </xf>
    <xf numFmtId="0" fontId="257" fillId="6" borderId="0" xfId="4496" applyFont="1" applyFill="1" applyAlignment="1" applyProtection="1"/>
    <xf numFmtId="0" fontId="258" fillId="6" borderId="0" xfId="4496" applyFont="1" applyFill="1" applyAlignment="1" applyProtection="1"/>
    <xf numFmtId="0" fontId="259" fillId="6" borderId="0" xfId="0" applyFont="1" applyFill="1" applyAlignment="1">
      <alignment horizontal="left"/>
    </xf>
    <xf numFmtId="0" fontId="20" fillId="9" borderId="7" xfId="0" applyFont="1" applyFill="1" applyBorder="1" applyAlignment="1">
      <alignment wrapText="1"/>
    </xf>
    <xf numFmtId="0" fontId="0" fillId="0" borderId="0" xfId="0" applyFont="1" applyFill="1" applyBorder="1" applyAlignment="1">
      <alignment wrapText="1"/>
    </xf>
    <xf numFmtId="0" fontId="19" fillId="0" borderId="0" xfId="0" applyFont="1" applyAlignment="1"/>
    <xf numFmtId="0" fontId="3"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169" fontId="270" fillId="0" borderId="0" xfId="2" applyNumberFormat="1" applyFont="1" applyFill="1" applyBorder="1" applyAlignment="1">
      <alignment horizontal="left" vertical="center" indent="1"/>
    </xf>
    <xf numFmtId="0" fontId="270" fillId="0" borderId="0" xfId="0" applyFont="1" applyAlignment="1">
      <alignment horizontal="center"/>
    </xf>
    <xf numFmtId="0" fontId="270" fillId="0" borderId="0" xfId="0" applyFont="1"/>
    <xf numFmtId="0" fontId="27" fillId="0" borderId="0" xfId="0" applyFont="1"/>
    <xf numFmtId="171" fontId="270" fillId="2" borderId="1" xfId="2" applyNumberFormat="1" applyFont="1" applyAlignment="1">
      <alignment vertical="center"/>
    </xf>
    <xf numFmtId="0" fontId="0" fillId="0" borderId="0" xfId="0" applyFill="1" applyAlignment="1">
      <alignment horizontal="left" indent="1"/>
    </xf>
    <xf numFmtId="0" fontId="7" fillId="6" borderId="66" xfId="0" applyFont="1" applyFill="1" applyBorder="1" applyAlignment="1">
      <alignment vertical="center"/>
    </xf>
    <xf numFmtId="0" fontId="7" fillId="6" borderId="67" xfId="0" applyFont="1" applyFill="1" applyBorder="1" applyAlignment="1">
      <alignment vertical="center"/>
    </xf>
    <xf numFmtId="0" fontId="7" fillId="6" borderId="68" xfId="0" applyFont="1" applyFill="1" applyBorder="1" applyAlignment="1">
      <alignment vertical="center"/>
    </xf>
    <xf numFmtId="169" fontId="4" fillId="2" borderId="1" xfId="2" applyNumberFormat="1" applyFont="1" applyBorder="1" applyAlignment="1">
      <alignment horizontal="center" vertical="center"/>
    </xf>
    <xf numFmtId="0" fontId="4" fillId="0" borderId="0" xfId="0" applyFont="1" applyAlignment="1">
      <alignment horizontal="left"/>
    </xf>
    <xf numFmtId="0" fontId="0" fillId="0" borderId="69" xfId="0" applyBorder="1"/>
    <xf numFmtId="169" fontId="4" fillId="2" borderId="1" xfId="2" applyNumberFormat="1" applyFont="1" applyBorder="1" applyAlignment="1">
      <alignment horizontal="left" vertical="center"/>
    </xf>
    <xf numFmtId="0" fontId="0" fillId="0" borderId="0" xfId="0" applyBorder="1" applyAlignment="1">
      <alignment horizontal="center"/>
    </xf>
    <xf numFmtId="171" fontId="0" fillId="0" borderId="69" xfId="0" applyNumberFormat="1" applyBorder="1"/>
    <xf numFmtId="0" fontId="0" fillId="0" borderId="0" xfId="0" applyAlignment="1">
      <alignment horizontal="center" vertical="center"/>
    </xf>
    <xf numFmtId="0" fontId="271" fillId="0" borderId="0" xfId="0" applyFont="1"/>
    <xf numFmtId="0" fontId="4" fillId="0" borderId="0" xfId="0" applyFont="1" applyAlignment="1">
      <alignment horizontal="left" indent="1"/>
    </xf>
    <xf numFmtId="0" fontId="0" fillId="0" borderId="0" xfId="0" applyFont="1" applyFill="1" applyBorder="1" applyAlignment="1">
      <alignment horizontal="left" indent="1"/>
    </xf>
    <xf numFmtId="0" fontId="0" fillId="6" borderId="0" xfId="0" applyFill="1" applyAlignment="1">
      <alignment horizontal="left"/>
    </xf>
    <xf numFmtId="0" fontId="0" fillId="0" borderId="8" xfId="0" applyBorder="1" applyAlignment="1">
      <alignment horizontal="left"/>
    </xf>
    <xf numFmtId="0" fontId="0" fillId="0" borderId="0" xfId="0" applyBorder="1" applyAlignment="1">
      <alignment horizontal="left"/>
    </xf>
    <xf numFmtId="169" fontId="4" fillId="0" borderId="0" xfId="2" applyNumberFormat="1" applyFont="1" applyFill="1" applyBorder="1" applyAlignment="1">
      <alignment horizontal="left" vertical="center"/>
    </xf>
    <xf numFmtId="0" fontId="0" fillId="0" borderId="9" xfId="0" applyBorder="1" applyAlignment="1">
      <alignment horizontal="left"/>
    </xf>
    <xf numFmtId="169" fontId="4" fillId="0" borderId="69" xfId="2" applyNumberFormat="1" applyFont="1" applyFill="1" applyBorder="1" applyAlignment="1">
      <alignment horizontal="left" vertical="center"/>
    </xf>
    <xf numFmtId="0" fontId="4" fillId="0" borderId="12" xfId="0" applyFont="1" applyBorder="1" applyAlignment="1">
      <alignment horizontal="center"/>
    </xf>
    <xf numFmtId="0" fontId="4" fillId="0" borderId="0" xfId="0" applyFont="1" applyBorder="1" applyAlignment="1">
      <alignment horizontal="center"/>
    </xf>
    <xf numFmtId="0" fontId="272" fillId="123" borderId="1" xfId="0" applyFont="1" applyFill="1" applyBorder="1" applyAlignment="1">
      <alignment vertical="center"/>
    </xf>
    <xf numFmtId="0" fontId="6" fillId="99" borderId="1" xfId="0" applyFont="1" applyFill="1" applyBorder="1" applyAlignment="1">
      <alignment vertical="center"/>
    </xf>
    <xf numFmtId="0" fontId="6" fillId="124" borderId="1" xfId="0" applyFont="1" applyFill="1" applyBorder="1" applyAlignment="1">
      <alignment vertical="center"/>
    </xf>
    <xf numFmtId="0" fontId="6" fillId="125" borderId="1" xfId="0" applyFont="1" applyFill="1" applyBorder="1" applyAlignment="1">
      <alignment vertical="center"/>
    </xf>
    <xf numFmtId="0" fontId="6" fillId="126" borderId="1" xfId="0" applyFont="1" applyFill="1" applyBorder="1" applyAlignment="1">
      <alignment vertical="center"/>
    </xf>
    <xf numFmtId="0" fontId="0" fillId="0" borderId="0" xfId="0" applyFont="1" applyAlignment="1">
      <alignment vertical="top"/>
    </xf>
    <xf numFmtId="0" fontId="273" fillId="0" borderId="0" xfId="0" applyFont="1"/>
    <xf numFmtId="171" fontId="273" fillId="0" borderId="0" xfId="0" applyNumberFormat="1" applyFont="1"/>
    <xf numFmtId="171" fontId="4" fillId="10" borderId="17" xfId="1" applyNumberFormat="1" applyFont="1" applyFill="1" applyBorder="1" applyAlignment="1">
      <alignment vertical="center"/>
    </xf>
    <xf numFmtId="0" fontId="10" fillId="9" borderId="7" xfId="0" quotePrefix="1" applyFont="1" applyFill="1" applyBorder="1"/>
    <xf numFmtId="171" fontId="18" fillId="10" borderId="1" xfId="2" applyNumberFormat="1" applyFont="1" applyFill="1" applyAlignment="1"/>
    <xf numFmtId="0" fontId="0" fillId="0" borderId="0" xfId="0" applyFont="1" applyBorder="1" applyAlignment="1">
      <alignment horizontal="center"/>
    </xf>
    <xf numFmtId="171" fontId="4" fillId="127" borderId="1" xfId="2" applyNumberFormat="1" applyFont="1" applyFill="1" applyAlignment="1">
      <alignment vertical="center"/>
    </xf>
    <xf numFmtId="337" fontId="18" fillId="10" borderId="1" xfId="2" applyNumberFormat="1" applyFont="1" applyFill="1" applyAlignment="1"/>
    <xf numFmtId="171" fontId="4" fillId="10" borderId="1" xfId="2" applyNumberFormat="1" applyFont="1" applyFill="1" applyAlignment="1">
      <alignment vertical="center"/>
    </xf>
    <xf numFmtId="169" fontId="19" fillId="0" borderId="0" xfId="0" applyNumberFormat="1" applyFont="1"/>
    <xf numFmtId="0" fontId="20" fillId="9" borderId="8" xfId="0" applyFont="1" applyFill="1" applyBorder="1"/>
    <xf numFmtId="0" fontId="20" fillId="9" borderId="69" xfId="0" applyFont="1" applyFill="1" applyBorder="1"/>
    <xf numFmtId="0" fontId="3" fillId="6" borderId="0" xfId="0" applyFont="1" applyFill="1" applyBorder="1" applyAlignment="1">
      <alignment horizontal="left" vertical="center" wrapText="1"/>
    </xf>
    <xf numFmtId="0" fontId="4" fillId="6" borderId="0" xfId="0" applyFont="1" applyFill="1"/>
    <xf numFmtId="0" fontId="27" fillId="6" borderId="0" xfId="0" applyFont="1" applyFill="1"/>
    <xf numFmtId="0" fontId="4" fillId="6" borderId="1" xfId="2" applyFont="1" applyFill="1" applyAlignment="1">
      <alignment horizontal="center" vertical="center"/>
    </xf>
    <xf numFmtId="0" fontId="25" fillId="6" borderId="1" xfId="5" quotePrefix="1" applyFill="1" applyBorder="1" applyAlignment="1">
      <alignment horizontal="center" vertical="center"/>
    </xf>
    <xf numFmtId="0" fontId="4" fillId="6" borderId="1" xfId="0" applyFont="1" applyFill="1" applyBorder="1" applyAlignment="1" applyProtection="1">
      <alignment horizontal="center"/>
    </xf>
    <xf numFmtId="0" fontId="275" fillId="6" borderId="0" xfId="0" applyFont="1" applyFill="1"/>
    <xf numFmtId="0" fontId="6" fillId="6" borderId="0" xfId="0" applyFont="1" applyFill="1"/>
    <xf numFmtId="0" fontId="276" fillId="6" borderId="0" xfId="0" applyFont="1" applyFill="1"/>
    <xf numFmtId="0" fontId="3" fillId="6" borderId="0" xfId="0" applyFont="1" applyFill="1"/>
    <xf numFmtId="0" fontId="4" fillId="6" borderId="0" xfId="0" applyFont="1" applyFill="1" applyAlignment="1">
      <alignment horizontal="left"/>
    </xf>
    <xf numFmtId="0" fontId="275" fillId="6" borderId="0" xfId="0" applyFont="1" applyFill="1" applyAlignment="1">
      <alignment horizontal="left"/>
    </xf>
    <xf numFmtId="0" fontId="3" fillId="6" borderId="0" xfId="0" applyFont="1" applyFill="1" applyAlignment="1">
      <alignment horizontal="left"/>
    </xf>
    <xf numFmtId="0" fontId="0" fillId="0" borderId="0" xfId="0" applyAlignment="1">
      <alignment horizontal="center"/>
    </xf>
    <xf numFmtId="0" fontId="0" fillId="0" borderId="0" xfId="0" applyAlignment="1">
      <alignment horizontal="center"/>
    </xf>
    <xf numFmtId="0" fontId="0" fillId="128" borderId="0" xfId="0" applyFill="1" applyBorder="1" applyAlignment="1">
      <alignment horizontal="right"/>
    </xf>
    <xf numFmtId="175" fontId="0" fillId="128" borderId="0" xfId="0" applyNumberFormat="1" applyFill="1" applyBorder="1" applyAlignment="1">
      <alignment horizontal="right"/>
    </xf>
    <xf numFmtId="0" fontId="0" fillId="128" borderId="8" xfId="0" applyFill="1" applyBorder="1" applyAlignment="1">
      <alignment horizontal="right"/>
    </xf>
    <xf numFmtId="10" fontId="19" fillId="10" borderId="65" xfId="48782" applyNumberFormat="1" applyFont="1" applyFill="1" applyBorder="1"/>
    <xf numFmtId="175" fontId="0" fillId="10" borderId="0" xfId="0" applyNumberFormat="1" applyFill="1"/>
    <xf numFmtId="175" fontId="19" fillId="10" borderId="65" xfId="0" applyNumberFormat="1" applyFont="1" applyFill="1" applyBorder="1"/>
    <xf numFmtId="0" fontId="19" fillId="6" borderId="8" xfId="0" applyFont="1" applyFill="1" applyBorder="1"/>
    <xf numFmtId="0" fontId="0" fillId="6" borderId="8" xfId="0" applyFill="1" applyBorder="1"/>
    <xf numFmtId="0" fontId="25" fillId="0" borderId="0" xfId="5"/>
    <xf numFmtId="0" fontId="1" fillId="6" borderId="0" xfId="5087" applyFont="1" applyFill="1"/>
    <xf numFmtId="0" fontId="3" fillId="6" borderId="66" xfId="0" applyFont="1" applyFill="1" applyBorder="1" applyAlignment="1">
      <alignment horizontal="left" vertical="center" wrapText="1"/>
    </xf>
    <xf numFmtId="0" fontId="3" fillId="6" borderId="67" xfId="0" applyFont="1" applyFill="1" applyBorder="1" applyAlignment="1">
      <alignment horizontal="left" vertical="center" wrapText="1"/>
    </xf>
    <xf numFmtId="0" fontId="3" fillId="6" borderId="68"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6" xfId="0" applyFont="1" applyFill="1" applyBorder="1" applyAlignment="1">
      <alignment horizontal="left" vertical="center" wrapText="1"/>
    </xf>
    <xf numFmtId="0" fontId="0" fillId="0" borderId="0" xfId="0" applyAlignment="1">
      <alignment horizontal="center"/>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4" fillId="2" borderId="16" xfId="2" applyFont="1" applyBorder="1" applyAlignment="1">
      <alignment horizontal="center"/>
    </xf>
    <xf numFmtId="0" fontId="4" fillId="2" borderId="7" xfId="2" applyFont="1" applyBorder="1" applyAlignment="1">
      <alignment horizontal="center"/>
    </xf>
    <xf numFmtId="0" fontId="4" fillId="2" borderId="17" xfId="2" applyFont="1" applyBorder="1" applyAlignment="1">
      <alignment horizontal="center"/>
    </xf>
    <xf numFmtId="0" fontId="4" fillId="2" borderId="1" xfId="2"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4" fillId="6" borderId="1" xfId="0" applyFont="1" applyFill="1" applyBorder="1" applyAlignment="1" applyProtection="1">
      <alignment horizontal="center"/>
    </xf>
    <xf numFmtId="0" fontId="4" fillId="2" borderId="1" xfId="2" quotePrefix="1" applyFont="1" applyAlignment="1">
      <alignment horizontal="center"/>
    </xf>
    <xf numFmtId="0" fontId="26" fillId="2" borderId="1" xfId="5" applyFont="1" applyFill="1" applyBorder="1" applyAlignment="1">
      <alignment horizontal="center"/>
    </xf>
    <xf numFmtId="175" fontId="4" fillId="2" borderId="1" xfId="2" applyNumberFormat="1" applyFont="1" applyAlignment="1">
      <alignment horizontal="center"/>
    </xf>
    <xf numFmtId="14" fontId="4" fillId="2" borderId="16" xfId="2" applyNumberFormat="1" applyFont="1" applyBorder="1" applyAlignment="1">
      <alignment horizontal="center"/>
    </xf>
    <xf numFmtId="14" fontId="4" fillId="2" borderId="17" xfId="2" applyNumberFormat="1" applyFont="1" applyBorder="1" applyAlignment="1">
      <alignment horizontal="center"/>
    </xf>
    <xf numFmtId="0" fontId="5" fillId="6" borderId="16" xfId="6" applyFont="1" applyFill="1" applyBorder="1" applyAlignment="1" applyProtection="1">
      <alignment horizontal="center" vertical="center"/>
    </xf>
    <xf numFmtId="0" fontId="5" fillId="6" borderId="17" xfId="6" applyFont="1" applyFill="1" applyBorder="1" applyAlignment="1" applyProtection="1">
      <alignment horizontal="center" vertical="center"/>
    </xf>
    <xf numFmtId="0" fontId="18" fillId="2" borderId="16" xfId="2" applyFont="1" applyBorder="1" applyAlignment="1">
      <alignment vertical="center" wrapText="1"/>
    </xf>
    <xf numFmtId="0" fontId="18" fillId="2" borderId="7" xfId="2" applyFont="1" applyBorder="1" applyAlignment="1">
      <alignment vertical="center" wrapText="1"/>
    </xf>
    <xf numFmtId="0" fontId="18" fillId="2" borderId="17" xfId="2" applyFont="1" applyBorder="1" applyAlignment="1">
      <alignment vertical="center" wrapText="1"/>
    </xf>
    <xf numFmtId="0" fontId="14" fillId="2" borderId="16" xfId="2" applyFont="1" applyBorder="1" applyAlignment="1">
      <alignment vertical="center" wrapText="1"/>
    </xf>
    <xf numFmtId="169" fontId="4" fillId="2" borderId="16" xfId="2" applyNumberFormat="1" applyFont="1" applyBorder="1" applyAlignment="1">
      <alignment horizontal="left" vertical="center" wrapText="1"/>
    </xf>
    <xf numFmtId="169" fontId="4" fillId="2" borderId="7" xfId="2" applyNumberFormat="1" applyFont="1" applyBorder="1" applyAlignment="1">
      <alignment horizontal="left" vertical="center" wrapText="1"/>
    </xf>
    <xf numFmtId="169" fontId="4" fillId="2" borderId="17" xfId="2" applyNumberFormat="1" applyFont="1" applyBorder="1" applyAlignment="1">
      <alignment horizontal="left" vertical="center" wrapText="1"/>
    </xf>
    <xf numFmtId="169" fontId="4" fillId="2" borderId="1" xfId="2" applyNumberFormat="1" applyFont="1" applyBorder="1" applyAlignment="1">
      <alignment horizontal="left" vertical="top"/>
    </xf>
    <xf numFmtId="169" fontId="5" fillId="2" borderId="16" xfId="2" applyNumberFormat="1" applyFont="1" applyBorder="1" applyAlignment="1">
      <alignment horizontal="left" vertical="center"/>
    </xf>
    <xf numFmtId="169" fontId="5" fillId="2" borderId="7" xfId="2" applyNumberFormat="1" applyFont="1" applyBorder="1" applyAlignment="1">
      <alignment horizontal="left" vertical="center"/>
    </xf>
    <xf numFmtId="169" fontId="5" fillId="2" borderId="17" xfId="2" applyNumberFormat="1" applyFont="1" applyBorder="1" applyAlignment="1">
      <alignment horizontal="left" vertical="center"/>
    </xf>
    <xf numFmtId="169" fontId="5" fillId="2" borderId="16" xfId="2" applyNumberFormat="1" applyFont="1" applyBorder="1" applyAlignment="1">
      <alignment vertical="center"/>
    </xf>
    <xf numFmtId="169" fontId="5" fillId="2" borderId="7" xfId="2" applyNumberFormat="1" applyFont="1" applyBorder="1" applyAlignment="1">
      <alignment vertical="center"/>
    </xf>
    <xf numFmtId="169" fontId="5" fillId="2" borderId="17"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4" fillId="6" borderId="0" xfId="0" applyFont="1" applyFill="1" applyAlignment="1">
      <alignment horizontal="center"/>
    </xf>
  </cellXfs>
  <cellStyles count="48785">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0191-43AF-A05C-4058DA89CDF2}"/>
            </c:ext>
          </c:extLst>
        </c:ser>
        <c:ser>
          <c:idx val="1"/>
          <c:order val="12"/>
          <c:tx>
            <c:strRef>
              <c:f>'2'!$C$30</c:f>
              <c:strCache>
                <c:ptCount val="1"/>
                <c:pt idx="0">
                  <c:v>ECoS costs</c:v>
                </c:pt>
              </c:strCache>
            </c:strRef>
          </c:tx>
          <c:spPr>
            <a:ln w="25400">
              <a:noFill/>
            </a:ln>
          </c:spPr>
          <c:val>
            <c:numRef>
              <c:f>'2'!$H$30:$T$30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2E4-444E-9549-F17E138EC15E}"/>
            </c:ext>
          </c:extLst>
        </c:ser>
        <c:ser>
          <c:idx val="13"/>
          <c:order val="13"/>
          <c:tx>
            <c:strRef>
              <c:f>'2'!$C$31</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0191-43AF-A05C-4058DA89CDF2}"/>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7783867609485885"/>
          <c:h val="0.1231713188726065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'2'!$C$34</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'2'!$H$34:$T$34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'2'!$C$35</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'2'!$C$36</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'2'!$H$36:$T$36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'2'!$C$38</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'2'!$H$38:$T$38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'2'!$C$39</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'2'!$C$40</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'2'!$C$41</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'2'!$C$43</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'2'!$H$43:$T$43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'2'!$C$45</c:f>
              <c:strCache>
                <c:ptCount val="1"/>
                <c:pt idx="0">
                  <c:v>Shared service cost (excl CRS)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'2'!$H$45:$T$45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'2'!$C$37</c:f>
              <c:strCache>
                <c:ptCount val="1"/>
                <c:pt idx="0">
                  <c:v>Commercial</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ser>
          <c:idx val="10"/>
          <c:order val="10"/>
          <c:tx>
            <c:strRef>
              <c:f>'2'!$C$42</c:f>
              <c:strCache>
                <c:ptCount val="1"/>
                <c:pt idx="0">
                  <c:v>Additional Baseline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'2'!$C$57</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'2'!$H$58:$T$58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'2'!$C$59</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'2'!$H$59:$T$59</c:f>
              <c:numCache>
                <c:formatCode>#,##0.000;\-#,##0.000;"-"</c:formatCode>
                <c:ptCount val="13"/>
                <c:pt idx="0">
                  <c:v>0</c:v>
                </c:pt>
                <c:pt idx="1">
                  <c:v>1.7689999999999999</c:v>
                </c:pt>
                <c:pt idx="2">
                  <c:v>4.9630000000000001</c:v>
                </c:pt>
                <c:pt idx="3">
                  <c:v>7.6870000000000003</c:v>
                </c:pt>
                <c:pt idx="4">
                  <c:v>9.7279999999999998</c:v>
                </c:pt>
                <c:pt idx="5">
                  <c:v>11.736000000000001</c:v>
                </c:pt>
                <c:pt idx="6">
                  <c:v>13.795000000000002</c:v>
                </c:pt>
                <c:pt idx="7">
                  <c:v>16.238000000000003</c:v>
                </c:pt>
                <c:pt idx="8">
                  <c:v>18.197000000000003</c:v>
                </c:pt>
                <c:pt idx="9">
                  <c:v>0</c:v>
                </c:pt>
                <c:pt idx="10">
                  <c:v>0</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'2'!$C$33</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'2'!$C$49</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'2'!$H$49:$T$49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'2'!$C$51</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'2'!$H$51:$T$51</c:f>
              <c:numCache>
                <c:formatCode>#,##0.000;\-#,##0.000;"-"</c:formatCode>
                <c:ptCount val="13"/>
                <c:pt idx="0">
                  <c:v>1.7689999999999999</c:v>
                </c:pt>
                <c:pt idx="1">
                  <c:v>3.194</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numCache>
            </c:numRef>
          </c:val>
          <c:extLst>
            <c:ext xmlns:c16="http://schemas.microsoft.com/office/drawing/2014/chart" uri="{C3380CC4-5D6E-409C-BE32-E72D297353CC}">
              <c16:uniqueId val="{00000003-8801-42C4-AA7A-8B8A551E46AB}"/>
            </c:ext>
          </c:extLst>
        </c:ser>
        <c:ser>
          <c:idx val="4"/>
          <c:order val="6"/>
          <c:tx>
            <c:strRef>
              <c:f>'2'!$C$53</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'2'!$H$53:$T$53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'2'!$C$55</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'2'!$H$55:$T$55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'2'!$C$47</c:f>
              <c:strCache>
                <c:ptCount val="1"/>
                <c:pt idx="0">
                  <c:v>Centralised Registration Services Revenue</c:v>
                </c:pt>
              </c:strCache>
            </c:strRef>
          </c:tx>
          <c:val>
            <c:numRef>
              <c:f>'2'!$H$47:$T$47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1.7689999999999999</c:v>
                </c:pt>
                <c:pt idx="1">
                  <c:v>4.9630000000000001</c:v>
                </c:pt>
                <c:pt idx="2">
                  <c:v>7.6870000000000003</c:v>
                </c:pt>
                <c:pt idx="3">
                  <c:v>9.7279999999999998</c:v>
                </c:pt>
                <c:pt idx="4">
                  <c:v>11.736000000000001</c:v>
                </c:pt>
                <c:pt idx="5">
                  <c:v>13.795000000000002</c:v>
                </c:pt>
                <c:pt idx="6">
                  <c:v>16.238000000000003</c:v>
                </c:pt>
                <c:pt idx="7">
                  <c:v>18.197000000000003</c:v>
                </c:pt>
                <c:pt idx="8">
                  <c:v>20.066000000000003</c:v>
                </c:pt>
                <c:pt idx="9">
                  <c:v>1.875</c:v>
                </c:pt>
                <c:pt idx="10">
                  <c:v>2.0350000000000001</c:v>
                </c:pt>
                <c:pt idx="11">
                  <c:v>1.84</c:v>
                </c:pt>
                <c:pt idx="12">
                  <c:v>0.76200000000000001</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'5'!$C$175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'5'!$H$175:$T$175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'5'!$C$176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'5'!$H$176:$T$176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'5'!$C$177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'5'!$H$177:$T$177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'5'!$C$178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'5'!$H$178:$T$178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'5'!$C$179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'5'!$H$179:$T$179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'5'!$C$180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'5'!$H$180:$T$180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'5'!$C$181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'5'!$H$181:$T$181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'5'!$C$182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'5'!$H$182:$T$182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'5'!$C$190</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'5'!$H$190:$T$190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'5'!$C$191</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'5'!$H$191:$T$191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'5'!$C$192</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'5'!$H$192:$T$192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'5'!$C$193</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'5'!$H$193:$T$193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'5'!$C$194</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'5'!$H$194:$T$194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'5'!$C$195</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'5'!$H$195:$T$195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'5'!$C$196</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'5'!$H$196:$T$196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'5'!$C$197</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'5'!$H$197:$T$197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'5'!$C$205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'5'!$H$205:$T$205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'5'!$C$206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'5'!$H$206:$T$206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'5'!$C$207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'5'!$H$207:$T$207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'5'!$C$208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'5'!$H$208:$T$208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'5'!$C$209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'5'!$H$209:$T$209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'5'!$C$210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'5'!$H$210:$T$210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'5'!$C$211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'5'!$H$211:$T$211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'5'!$C$212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'5'!$H$212:$T$212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2559595</xdr:colOff>
      <xdr:row>0</xdr:row>
      <xdr:rowOff>713010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153637</xdr:colOff>
      <xdr:row>9</xdr:row>
      <xdr:rowOff>66098</xdr:rowOff>
    </xdr:from>
    <xdr:to>
      <xdr:col>22</xdr:col>
      <xdr:colOff>392742</xdr:colOff>
      <xdr:row>32</xdr:row>
      <xdr:rowOff>49266</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144112</xdr:colOff>
      <xdr:row>31</xdr:row>
      <xdr:rowOff>106651</xdr:rowOff>
    </xdr:from>
    <xdr:to>
      <xdr:col>22</xdr:col>
      <xdr:colOff>389567</xdr:colOff>
      <xdr:row>54</xdr:row>
      <xdr:rowOff>80294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140937</xdr:colOff>
      <xdr:row>53</xdr:row>
      <xdr:rowOff>144030</xdr:rowOff>
    </xdr:from>
    <xdr:to>
      <xdr:col>22</xdr:col>
      <xdr:colOff>392742</xdr:colOff>
      <xdr:row>76</xdr:row>
      <xdr:rowOff>120848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2570274</xdr:colOff>
      <xdr:row>0</xdr:row>
      <xdr:rowOff>713010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2560786</xdr:colOff>
      <xdr:row>0</xdr:row>
      <xdr:rowOff>716185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713010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713010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64498</xdr:colOff>
      <xdr:row>0</xdr:row>
      <xdr:rowOff>713010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7269</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1017452</xdr:colOff>
      <xdr:row>0</xdr:row>
      <xdr:rowOff>713010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2601776</xdr:colOff>
      <xdr:row>0</xdr:row>
      <xdr:rowOff>713010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63</xdr:row>
      <xdr:rowOff>138545</xdr:rowOff>
    </xdr:from>
    <xdr:to>
      <xdr:col>15</xdr:col>
      <xdr:colOff>640773</xdr:colOff>
      <xdr:row>91</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64</xdr:row>
      <xdr:rowOff>37359</xdr:rowOff>
    </xdr:from>
    <xdr:to>
      <xdr:col>21</xdr:col>
      <xdr:colOff>623455</xdr:colOff>
      <xdr:row>90</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63</xdr:row>
      <xdr:rowOff>132360</xdr:rowOff>
    </xdr:from>
    <xdr:to>
      <xdr:col>7</xdr:col>
      <xdr:colOff>78550</xdr:colOff>
      <xdr:row>93</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2540998</xdr:colOff>
      <xdr:row>0</xdr:row>
      <xdr:rowOff>713010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home\robertsan\2019.04%20RIGs%20Update%20Annex%203%20External%20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Formula Change Log"/>
      <sheetName val="Data Change Log"/>
      <sheetName val="Index"/>
      <sheetName val="Universal data"/>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ix."/>
      <sheetName val="xx."/>
      <sheetName val="11b"/>
      <sheetName val="11c"/>
      <sheetName val="11d"/>
      <sheetName val="11e"/>
      <sheetName val="RPI"/>
    </sheetNames>
    <sheetDataSet>
      <sheetData sheetId="0"/>
      <sheetData sheetId="1"/>
      <sheetData sheetId="2"/>
      <sheetData sheetId="3"/>
      <sheetData sheetId="4"/>
      <sheetData sheetId="5">
        <row r="11">
          <cell r="F11">
            <v>2014</v>
          </cell>
        </row>
      </sheetData>
      <sheetData sheetId="6">
        <row r="10">
          <cell r="H10">
            <v>1</v>
          </cell>
        </row>
      </sheetData>
      <sheetData sheetId="7"/>
      <sheetData sheetId="8">
        <row r="16">
          <cell r="H16">
            <v>0</v>
          </cell>
        </row>
      </sheetData>
      <sheetData sheetId="9">
        <row r="16">
          <cell r="H16">
            <v>0</v>
          </cell>
        </row>
      </sheetData>
      <sheetData sheetId="10">
        <row r="16">
          <cell r="H16">
            <v>0</v>
          </cell>
        </row>
      </sheetData>
      <sheetData sheetId="11">
        <row r="16">
          <cell r="H16">
            <v>0</v>
          </cell>
        </row>
      </sheetData>
      <sheetData sheetId="12"/>
      <sheetData sheetId="13"/>
      <sheetData sheetId="14"/>
      <sheetData sheetId="15"/>
      <sheetData sheetId="16"/>
      <sheetData sheetId="17"/>
      <sheetData sheetId="18"/>
      <sheetData sheetId="19"/>
      <sheetData sheetId="20"/>
      <sheetData sheetId="21"/>
      <sheetData sheetId="22"/>
      <sheetData sheetId="23">
        <row r="16">
          <cell r="H16">
            <v>0</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www.ons.gov.uk/"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topLeftCell="A4" zoomScale="70" zoomScaleNormal="70" workbookViewId="0">
      <selection activeCell="F4" sqref="F4"/>
    </sheetView>
  </sheetViews>
  <sheetFormatPr defaultColWidth="0" defaultRowHeight="12.6" zeroHeight="1"/>
  <cols>
    <col min="1" max="1" width="2.453125" customWidth="1"/>
    <col min="2" max="2" width="9" customWidth="1"/>
    <col min="3" max="3" width="21.36328125" customWidth="1"/>
    <col min="4" max="4" width="9" customWidth="1"/>
    <col min="5" max="5" width="45.26953125" customWidth="1"/>
    <col min="6" max="8" width="9" customWidth="1"/>
    <col min="9" max="9" width="22.7265625" customWidth="1"/>
    <col min="10" max="10" width="3.26953125" customWidth="1"/>
    <col min="11" max="11" width="2.7265625" customWidth="1"/>
  </cols>
  <sheetData>
    <row r="1" spans="2:10" s="291" customFormat="1" ht="56.85" customHeight="1"/>
    <row r="2" spans="2:10" s="258" customFormat="1"/>
    <row r="3" spans="2:10" s="258" customFormat="1" ht="19.8">
      <c r="D3" s="263" t="s">
        <v>0</v>
      </c>
    </row>
    <row r="4" spans="2:10" s="258" customFormat="1"/>
    <row r="5" spans="2:10" s="258" customFormat="1" ht="17.399999999999999">
      <c r="D5" s="264" t="s">
        <v>1</v>
      </c>
    </row>
    <row r="6" spans="2:10" s="258" customFormat="1" ht="18.75" customHeight="1"/>
    <row r="7" spans="2:10" s="15" customFormat="1" ht="13.2" thickBot="1"/>
    <row r="8" spans="2:10" s="15" customFormat="1" ht="17.399999999999999">
      <c r="B8" s="282" t="s">
        <v>2</v>
      </c>
      <c r="C8" s="283"/>
      <c r="D8" s="283"/>
      <c r="E8" s="283"/>
      <c r="F8" s="283"/>
      <c r="G8" s="283"/>
      <c r="H8" s="283"/>
      <c r="I8" s="284"/>
      <c r="J8" s="257"/>
    </row>
    <row r="9" spans="2:10" s="15" customFormat="1" ht="17.399999999999999">
      <c r="B9" s="285"/>
      <c r="C9" s="286"/>
      <c r="D9" s="286"/>
      <c r="E9" s="286"/>
      <c r="F9" s="286"/>
      <c r="G9" s="286"/>
      <c r="H9" s="286"/>
      <c r="I9" s="287"/>
      <c r="J9" s="207"/>
    </row>
    <row r="10" spans="2:10" s="15" customFormat="1" ht="17.399999999999999">
      <c r="B10" s="285"/>
      <c r="C10" s="286"/>
      <c r="D10" s="286"/>
      <c r="E10" s="286"/>
      <c r="F10" s="286"/>
      <c r="G10" s="286"/>
      <c r="H10" s="286"/>
      <c r="I10" s="287"/>
      <c r="J10" s="207"/>
    </row>
    <row r="11" spans="2:10" s="15" customFormat="1" ht="17.399999999999999">
      <c r="B11" s="285"/>
      <c r="C11" s="286"/>
      <c r="D11" s="286"/>
      <c r="E11" s="286"/>
      <c r="F11" s="286"/>
      <c r="G11" s="286"/>
      <c r="H11" s="286"/>
      <c r="I11" s="287"/>
      <c r="J11" s="207"/>
    </row>
    <row r="12" spans="2:10" s="15" customFormat="1" ht="17.399999999999999">
      <c r="B12" s="285"/>
      <c r="C12" s="286"/>
      <c r="D12" s="286"/>
      <c r="E12" s="286"/>
      <c r="F12" s="286"/>
      <c r="G12" s="286"/>
      <c r="H12" s="286"/>
      <c r="I12" s="287"/>
      <c r="J12" s="207"/>
    </row>
    <row r="13" spans="2:10" s="15" customFormat="1" ht="17.399999999999999">
      <c r="B13" s="285"/>
      <c r="C13" s="286"/>
      <c r="D13" s="286"/>
      <c r="E13" s="286"/>
      <c r="F13" s="286"/>
      <c r="G13" s="286"/>
      <c r="H13" s="286"/>
      <c r="I13" s="287"/>
      <c r="J13" s="207"/>
    </row>
    <row r="14" spans="2:10" s="15" customFormat="1" ht="17.399999999999999">
      <c r="B14" s="285"/>
      <c r="C14" s="286"/>
      <c r="D14" s="286"/>
      <c r="E14" s="286"/>
      <c r="F14" s="286"/>
      <c r="G14" s="286"/>
      <c r="H14" s="286"/>
      <c r="I14" s="287"/>
      <c r="J14" s="207"/>
    </row>
    <row r="15" spans="2:10" s="15" customFormat="1" ht="17.399999999999999">
      <c r="B15" s="285"/>
      <c r="C15" s="286"/>
      <c r="D15" s="286"/>
      <c r="E15" s="286"/>
      <c r="F15" s="286"/>
      <c r="G15" s="286"/>
      <c r="H15" s="286"/>
      <c r="I15" s="287"/>
      <c r="J15" s="207"/>
    </row>
    <row r="16" spans="2:10" s="15" customFormat="1" ht="17.399999999999999">
      <c r="B16" s="285"/>
      <c r="C16" s="286"/>
      <c r="D16" s="286"/>
      <c r="E16" s="286"/>
      <c r="F16" s="286"/>
      <c r="G16" s="286"/>
      <c r="H16" s="286"/>
      <c r="I16" s="287"/>
      <c r="J16" s="207"/>
    </row>
    <row r="17" spans="2:10" s="15" customFormat="1" ht="17.399999999999999">
      <c r="B17" s="285"/>
      <c r="C17" s="286"/>
      <c r="D17" s="286"/>
      <c r="E17" s="286"/>
      <c r="F17" s="286"/>
      <c r="G17" s="286"/>
      <c r="H17" s="286"/>
      <c r="I17" s="287"/>
      <c r="J17" s="207"/>
    </row>
    <row r="18" spans="2:10" s="15" customFormat="1" ht="18" thickBot="1">
      <c r="B18" s="288"/>
      <c r="C18" s="289"/>
      <c r="D18" s="289"/>
      <c r="E18" s="289"/>
      <c r="F18" s="289"/>
      <c r="G18" s="289"/>
      <c r="H18" s="289"/>
      <c r="I18" s="290"/>
      <c r="J18" s="207"/>
    </row>
    <row r="19" spans="2:10" s="15" customFormat="1" ht="13.2" thickBot="1"/>
    <row r="20" spans="2:10" s="15" customFormat="1" ht="17.399999999999999">
      <c r="B20" s="282" t="s">
        <v>659</v>
      </c>
      <c r="C20" s="283"/>
      <c r="D20" s="283"/>
      <c r="E20" s="283"/>
      <c r="F20" s="283"/>
      <c r="G20" s="283"/>
      <c r="H20" s="283"/>
      <c r="I20" s="284"/>
      <c r="J20" s="207"/>
    </row>
    <row r="21" spans="2:10" s="15" customFormat="1" ht="17.399999999999999">
      <c r="B21" s="285"/>
      <c r="C21" s="286"/>
      <c r="D21" s="286"/>
      <c r="E21" s="286"/>
      <c r="F21" s="286"/>
      <c r="G21" s="286"/>
      <c r="H21" s="286"/>
      <c r="I21" s="287"/>
      <c r="J21" s="207"/>
    </row>
    <row r="22" spans="2:10" s="15" customFormat="1" ht="17.399999999999999">
      <c r="B22" s="285"/>
      <c r="C22" s="286"/>
      <c r="D22" s="286"/>
      <c r="E22" s="286"/>
      <c r="F22" s="286"/>
      <c r="G22" s="286"/>
      <c r="H22" s="286"/>
      <c r="I22" s="287"/>
      <c r="J22" s="207"/>
    </row>
    <row r="23" spans="2:10" s="15" customFormat="1" ht="17.399999999999999">
      <c r="B23" s="285"/>
      <c r="C23" s="286"/>
      <c r="D23" s="286"/>
      <c r="E23" s="286"/>
      <c r="F23" s="286"/>
      <c r="G23" s="286"/>
      <c r="H23" s="286"/>
      <c r="I23" s="287"/>
      <c r="J23" s="207"/>
    </row>
    <row r="24" spans="2:10" s="15" customFormat="1" ht="17.399999999999999">
      <c r="B24" s="285"/>
      <c r="C24" s="286"/>
      <c r="D24" s="286"/>
      <c r="E24" s="286"/>
      <c r="F24" s="286"/>
      <c r="G24" s="286"/>
      <c r="H24" s="286"/>
      <c r="I24" s="287"/>
      <c r="J24" s="207"/>
    </row>
    <row r="25" spans="2:10" s="15" customFormat="1" ht="17.399999999999999">
      <c r="B25" s="285"/>
      <c r="C25" s="286"/>
      <c r="D25" s="286"/>
      <c r="E25" s="286"/>
      <c r="F25" s="286"/>
      <c r="G25" s="286"/>
      <c r="H25" s="286"/>
      <c r="I25" s="287"/>
      <c r="J25" s="207"/>
    </row>
    <row r="26" spans="2:10" s="15" customFormat="1" ht="17.399999999999999">
      <c r="B26" s="285"/>
      <c r="C26" s="286"/>
      <c r="D26" s="286"/>
      <c r="E26" s="286"/>
      <c r="F26" s="286"/>
      <c r="G26" s="286"/>
      <c r="H26" s="286"/>
      <c r="I26" s="287"/>
      <c r="J26" s="207"/>
    </row>
    <row r="27" spans="2:10" s="15" customFormat="1" ht="18" thickBot="1">
      <c r="B27" s="288"/>
      <c r="C27" s="289"/>
      <c r="D27" s="289"/>
      <c r="E27" s="289"/>
      <c r="F27" s="289"/>
      <c r="G27" s="289"/>
      <c r="H27" s="289"/>
      <c r="I27" s="290"/>
      <c r="J27" s="207"/>
    </row>
    <row r="28" spans="2:10" s="15" customFormat="1" ht="13.2" thickBot="1"/>
    <row r="29" spans="2:10" s="15" customFormat="1" ht="17.399999999999999">
      <c r="B29" s="282" t="s">
        <v>3</v>
      </c>
      <c r="C29" s="283"/>
      <c r="D29" s="283"/>
      <c r="E29" s="283"/>
      <c r="F29" s="283"/>
      <c r="G29" s="283"/>
      <c r="H29" s="283"/>
      <c r="I29" s="284"/>
      <c r="J29" s="207"/>
    </row>
    <row r="30" spans="2:10" s="15" customFormat="1" ht="17.399999999999999">
      <c r="B30" s="285"/>
      <c r="C30" s="286"/>
      <c r="D30" s="286"/>
      <c r="E30" s="286"/>
      <c r="F30" s="286"/>
      <c r="G30" s="286"/>
      <c r="H30" s="286"/>
      <c r="I30" s="287"/>
      <c r="J30" s="207"/>
    </row>
    <row r="31" spans="2:10" s="15" customFormat="1" ht="17.399999999999999">
      <c r="B31" s="285"/>
      <c r="C31" s="286"/>
      <c r="D31" s="286"/>
      <c r="E31" s="286"/>
      <c r="F31" s="286"/>
      <c r="G31" s="286"/>
      <c r="H31" s="286"/>
      <c r="I31" s="287"/>
      <c r="J31" s="207"/>
    </row>
    <row r="32" spans="2:10" s="15" customFormat="1" ht="17.399999999999999">
      <c r="B32" s="285"/>
      <c r="C32" s="286"/>
      <c r="D32" s="286"/>
      <c r="E32" s="286"/>
      <c r="F32" s="286"/>
      <c r="G32" s="286"/>
      <c r="H32" s="286"/>
      <c r="I32" s="287"/>
      <c r="J32" s="207"/>
    </row>
    <row r="33" spans="1:11" s="15" customFormat="1" ht="17.399999999999999">
      <c r="B33" s="285"/>
      <c r="C33" s="286"/>
      <c r="D33" s="286"/>
      <c r="E33" s="286"/>
      <c r="F33" s="286"/>
      <c r="G33" s="286"/>
      <c r="H33" s="286"/>
      <c r="I33" s="287"/>
      <c r="J33" s="207"/>
    </row>
    <row r="34" spans="1:11" s="15" customFormat="1" ht="17.399999999999999">
      <c r="B34" s="285"/>
      <c r="C34" s="286"/>
      <c r="D34" s="286"/>
      <c r="E34" s="286"/>
      <c r="F34" s="286"/>
      <c r="G34" s="286"/>
      <c r="H34" s="286"/>
      <c r="I34" s="287"/>
      <c r="J34" s="207"/>
    </row>
    <row r="35" spans="1:11" s="15" customFormat="1" ht="18" thickBot="1">
      <c r="B35" s="288"/>
      <c r="C35" s="289"/>
      <c r="D35" s="289"/>
      <c r="E35" s="289"/>
      <c r="F35" s="289"/>
      <c r="G35" s="289"/>
      <c r="H35" s="289"/>
      <c r="I35" s="290"/>
      <c r="J35" s="207"/>
    </row>
    <row r="36" spans="1:11" s="15" customFormat="1" ht="13.2" thickBot="1"/>
    <row r="37" spans="1:11" ht="13.8">
      <c r="A37" s="15"/>
      <c r="B37" s="218"/>
      <c r="C37" s="219"/>
      <c r="D37" s="219"/>
      <c r="E37" s="219"/>
      <c r="F37" s="219"/>
      <c r="G37" s="219"/>
      <c r="H37" s="219"/>
      <c r="I37" s="220"/>
      <c r="J37" s="3"/>
      <c r="K37" s="15"/>
    </row>
    <row r="38" spans="1:11" ht="17.399999999999999">
      <c r="A38" s="15"/>
      <c r="B38" s="1" t="s">
        <v>4</v>
      </c>
      <c r="C38" s="6" t="s">
        <v>457</v>
      </c>
      <c r="D38" s="3"/>
      <c r="E38" s="3"/>
      <c r="F38" s="3"/>
      <c r="G38" s="3"/>
      <c r="H38" s="3"/>
      <c r="I38" s="4"/>
      <c r="J38" s="3"/>
      <c r="K38" s="15"/>
    </row>
    <row r="39" spans="1:11" ht="17.399999999999999">
      <c r="A39" s="15"/>
      <c r="B39" s="2"/>
      <c r="C39" s="25"/>
      <c r="D39" s="5"/>
      <c r="E39" s="6" t="s">
        <v>5</v>
      </c>
      <c r="F39" s="5"/>
      <c r="G39" s="5"/>
      <c r="H39" s="3"/>
      <c r="I39" s="7"/>
      <c r="J39" s="5"/>
      <c r="K39" s="15"/>
    </row>
    <row r="40" spans="1:11" ht="17.399999999999999">
      <c r="A40" s="15"/>
      <c r="B40" s="8"/>
      <c r="C40" s="87"/>
      <c r="D40" s="5"/>
      <c r="E40" s="6" t="s">
        <v>462</v>
      </c>
      <c r="F40" s="6"/>
      <c r="G40" s="6"/>
      <c r="H40" s="6"/>
      <c r="I40" s="7"/>
      <c r="J40" s="5"/>
      <c r="K40" s="15"/>
    </row>
    <row r="41" spans="1:11" ht="17.399999999999999">
      <c r="A41" s="15"/>
      <c r="B41" s="8"/>
      <c r="C41" s="88"/>
      <c r="D41" s="5"/>
      <c r="E41" s="6" t="s">
        <v>6</v>
      </c>
      <c r="F41" s="5"/>
      <c r="G41" s="5"/>
      <c r="H41" s="3"/>
      <c r="I41" s="4"/>
      <c r="J41" s="3"/>
      <c r="K41" s="15"/>
    </row>
    <row r="42" spans="1:11" ht="17.399999999999999">
      <c r="A42" s="15"/>
      <c r="B42" s="8"/>
      <c r="C42" s="89"/>
      <c r="D42" s="5"/>
      <c r="E42" s="45" t="s">
        <v>7</v>
      </c>
      <c r="F42" s="9"/>
      <c r="G42" s="9"/>
      <c r="H42" s="9"/>
      <c r="I42" s="4"/>
      <c r="J42" s="3"/>
      <c r="K42" s="15"/>
    </row>
    <row r="43" spans="1:11" ht="17.399999999999999">
      <c r="A43" s="15"/>
      <c r="B43" s="8"/>
      <c r="C43" s="10"/>
      <c r="D43" s="5"/>
      <c r="E43" s="9" t="s">
        <v>8</v>
      </c>
      <c r="F43" s="9"/>
      <c r="G43" s="9"/>
      <c r="H43" s="9"/>
      <c r="I43" s="4"/>
      <c r="J43" s="3"/>
      <c r="K43" s="15"/>
    </row>
    <row r="44" spans="1:11" ht="17.399999999999999">
      <c r="A44" s="15"/>
      <c r="B44" s="8"/>
      <c r="C44" s="11"/>
      <c r="D44" s="5"/>
      <c r="E44" s="9" t="s">
        <v>9</v>
      </c>
      <c r="F44" s="9"/>
      <c r="G44" s="9"/>
      <c r="H44" s="9"/>
      <c r="I44" s="4"/>
      <c r="J44" s="3"/>
      <c r="K44" s="15"/>
    </row>
    <row r="45" spans="1:11" s="161" customFormat="1" ht="17.399999999999999">
      <c r="A45" s="15"/>
      <c r="B45" s="8"/>
      <c r="C45" s="5"/>
      <c r="D45" s="5"/>
      <c r="E45" s="9"/>
      <c r="F45" s="9"/>
      <c r="G45" s="9"/>
      <c r="H45" s="9"/>
      <c r="I45" s="4"/>
      <c r="J45" s="3"/>
      <c r="K45" s="15"/>
    </row>
    <row r="46" spans="1:11" s="161" customFormat="1" ht="17.399999999999999">
      <c r="A46" s="15"/>
      <c r="B46" s="8"/>
      <c r="C46" s="6" t="s">
        <v>459</v>
      </c>
      <c r="D46" s="5"/>
      <c r="E46" s="9"/>
      <c r="F46" s="9"/>
      <c r="G46" s="9"/>
      <c r="H46" s="9"/>
      <c r="I46" s="4"/>
      <c r="J46" s="3"/>
      <c r="K46" s="15"/>
    </row>
    <row r="47" spans="1:11" s="161" customFormat="1" ht="17.399999999999999">
      <c r="A47" s="15"/>
      <c r="B47" s="8"/>
      <c r="C47" s="239"/>
      <c r="D47" s="5"/>
      <c r="E47" s="9" t="s">
        <v>458</v>
      </c>
      <c r="F47" s="9"/>
      <c r="G47" s="9"/>
      <c r="H47" s="9"/>
      <c r="I47" s="4"/>
      <c r="J47" s="3"/>
      <c r="K47" s="15"/>
    </row>
    <row r="48" spans="1:11" s="161" customFormat="1" ht="17.399999999999999">
      <c r="A48" s="15"/>
      <c r="B48" s="8"/>
      <c r="C48" s="240"/>
      <c r="D48" s="5"/>
      <c r="E48" s="9" t="s">
        <v>34</v>
      </c>
      <c r="F48" s="9"/>
      <c r="G48" s="9"/>
      <c r="H48" s="9"/>
      <c r="I48" s="4"/>
      <c r="J48" s="3"/>
      <c r="K48" s="15"/>
    </row>
    <row r="49" spans="1:11" s="161" customFormat="1" ht="17.399999999999999">
      <c r="A49" s="15"/>
      <c r="B49" s="8"/>
      <c r="C49" s="241"/>
      <c r="D49" s="5"/>
      <c r="E49" s="9" t="s">
        <v>461</v>
      </c>
      <c r="F49" s="9"/>
      <c r="G49" s="9"/>
      <c r="H49" s="9"/>
      <c r="I49" s="4"/>
      <c r="J49" s="3"/>
      <c r="K49" s="15"/>
    </row>
    <row r="50" spans="1:11" s="161" customFormat="1" ht="17.399999999999999">
      <c r="A50" s="15"/>
      <c r="B50" s="8"/>
      <c r="C50" s="242"/>
      <c r="D50" s="5"/>
      <c r="E50" s="9" t="s">
        <v>464</v>
      </c>
      <c r="F50" s="9"/>
      <c r="G50" s="9"/>
      <c r="H50" s="9"/>
      <c r="I50" s="4"/>
      <c r="J50" s="3"/>
      <c r="K50" s="15"/>
    </row>
    <row r="51" spans="1:11" s="161" customFormat="1" ht="17.399999999999999">
      <c r="A51" s="15"/>
      <c r="B51" s="8"/>
      <c r="C51" s="243"/>
      <c r="D51" s="5"/>
      <c r="E51" s="9" t="s">
        <v>460</v>
      </c>
      <c r="F51" s="9"/>
      <c r="G51" s="9"/>
      <c r="H51" s="9"/>
      <c r="I51" s="4"/>
      <c r="J51" s="3"/>
      <c r="K51" s="15"/>
    </row>
    <row r="52" spans="1:11" ht="14.4" thickBot="1">
      <c r="A52" s="15"/>
      <c r="B52" s="12"/>
      <c r="C52" s="13"/>
      <c r="D52" s="13"/>
      <c r="E52" s="13"/>
      <c r="F52" s="13"/>
      <c r="G52" s="13"/>
      <c r="H52" s="13"/>
      <c r="I52" s="14"/>
      <c r="J52" s="3"/>
      <c r="K52" s="15"/>
    </row>
    <row r="53" spans="1:11" s="15" customFormat="1"/>
    <row r="54" spans="1:11" s="15" customFormat="1"/>
    <row r="55" spans="1:11" hidden="1"/>
    <row r="56" spans="1:11" hidden="1"/>
    <row r="57" spans="1:11" hidden="1"/>
    <row r="58" spans="1:11" hidden="1"/>
    <row r="59" spans="1:11" hidden="1"/>
    <row r="60" spans="1:11" hidden="1"/>
    <row r="61" spans="1:11" hidden="1"/>
    <row r="62" spans="1:11" hidden="1"/>
    <row r="63" spans="1:11" hidden="1"/>
    <row r="64" spans="1:11" hidden="1"/>
    <row r="65" hidden="1"/>
    <row r="66"/>
  </sheetData>
  <mergeCells count="4">
    <mergeCell ref="B20:I27"/>
    <mergeCell ref="B29:I35"/>
    <mergeCell ref="B8:I18"/>
    <mergeCell ref="A1:XFD1"/>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D229"/>
  <sheetViews>
    <sheetView showGridLines="0" topLeftCell="A177" zoomScale="70" zoomScaleNormal="70" workbookViewId="0">
      <selection activeCell="H225" sqref="H225"/>
    </sheetView>
  </sheetViews>
  <sheetFormatPr defaultColWidth="0" defaultRowHeight="12.75" customHeight="1"/>
  <cols>
    <col min="1" max="1" width="2.36328125" style="161" customWidth="1"/>
    <col min="2" max="2" width="3.08984375" style="161" customWidth="1"/>
    <col min="3" max="3" width="48.81640625" style="161" customWidth="1"/>
    <col min="4" max="4" width="8.81640625" style="161" customWidth="1"/>
    <col min="5" max="5" width="11.81640625" style="161" customWidth="1"/>
    <col min="6" max="6" width="1.7265625" style="161" customWidth="1"/>
    <col min="7" max="7" width="1.453125" style="161" customWidth="1"/>
    <col min="8" max="20" width="10.6328125" style="161" customWidth="1"/>
    <col min="21" max="21" width="10.6328125" style="215" customWidth="1"/>
    <col min="22" max="22" width="26" style="161" customWidth="1"/>
    <col min="23" max="30" width="10.6328125" style="161" hidden="1" customWidth="1"/>
    <col min="31" max="16384" width="0" style="161" hidden="1"/>
  </cols>
  <sheetData>
    <row r="1" spans="2:21" s="258" customFormat="1" ht="57" customHeight="1"/>
    <row r="2" spans="2:21" s="258" customFormat="1" ht="12.6"/>
    <row r="3" spans="2:21" s="258" customFormat="1" ht="19.8">
      <c r="D3" s="263" t="s">
        <v>0</v>
      </c>
    </row>
    <row r="4" spans="2:21" s="258" customFormat="1" ht="12.6"/>
    <row r="5" spans="2:21" s="258" customFormat="1" ht="17.399999999999999">
      <c r="D5" s="266" t="s">
        <v>586</v>
      </c>
    </row>
    <row r="6" spans="2:21" s="258" customFormat="1" ht="18" customHeight="1"/>
    <row r="7" spans="2:21" s="15" customFormat="1" ht="12.75" customHeight="1">
      <c r="U7" s="259"/>
    </row>
    <row r="8" spans="2:21" s="15" customFormat="1" ht="12.6">
      <c r="B8" s="51" t="s">
        <v>666</v>
      </c>
      <c r="U8" s="259"/>
    </row>
    <row r="9" spans="2:21" ht="12.6">
      <c r="B9" s="16"/>
    </row>
    <row r="10" spans="2:21" ht="12.6">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2" spans="2:21"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5" spans="2:21" ht="12.6">
      <c r="C15" s="16" t="s">
        <v>370</v>
      </c>
      <c r="D15" s="18"/>
      <c r="E15" s="18" t="s">
        <v>649</v>
      </c>
      <c r="H15" s="98">
        <f>SUM(H20,H36,H54,H72,H90,H105,H120,H135,H150,H165,H180,H195,H210,H225)</f>
        <v>0</v>
      </c>
      <c r="I15" s="98">
        <f t="shared" ref="I15:T15" si="0">SUM(I20,I36,I54,I72,I90,I105,I120,I135,I150,I165,I180,I195,I210,I225)</f>
        <v>0</v>
      </c>
      <c r="J15" s="98">
        <f t="shared" si="0"/>
        <v>0</v>
      </c>
      <c r="K15" s="98">
        <f t="shared" si="0"/>
        <v>0</v>
      </c>
      <c r="L15" s="98">
        <f t="shared" si="0"/>
        <v>0</v>
      </c>
      <c r="M15" s="98">
        <f t="shared" si="0"/>
        <v>0</v>
      </c>
      <c r="N15" s="98">
        <f t="shared" si="0"/>
        <v>0</v>
      </c>
      <c r="O15" s="98">
        <f t="shared" si="0"/>
        <v>0</v>
      </c>
      <c r="P15" s="98">
        <f t="shared" si="0"/>
        <v>0</v>
      </c>
      <c r="Q15" s="98">
        <f t="shared" si="0"/>
        <v>0</v>
      </c>
      <c r="R15" s="98">
        <f t="shared" si="0"/>
        <v>0</v>
      </c>
      <c r="S15" s="98">
        <f t="shared" si="0"/>
        <v>0</v>
      </c>
      <c r="T15" s="98">
        <f t="shared" si="0"/>
        <v>0</v>
      </c>
      <c r="U15" s="228"/>
    </row>
    <row r="16" spans="2:21" ht="12.6">
      <c r="D16" s="18"/>
      <c r="E16" s="18"/>
      <c r="H16" s="97"/>
      <c r="I16" s="97"/>
      <c r="J16" s="97"/>
      <c r="K16" s="97"/>
      <c r="L16" s="97"/>
      <c r="M16" s="97"/>
      <c r="N16" s="97"/>
      <c r="O16" s="97"/>
      <c r="P16" s="97"/>
      <c r="Q16" s="97"/>
      <c r="R16" s="97"/>
      <c r="S16" s="97"/>
      <c r="T16" s="97"/>
      <c r="U16" s="122"/>
    </row>
    <row r="17" spans="3:21" ht="12.6">
      <c r="C17" s="17" t="s">
        <v>379</v>
      </c>
      <c r="D17" s="18"/>
      <c r="E17" s="18" t="s">
        <v>649</v>
      </c>
      <c r="H17" s="99"/>
      <c r="I17" s="99"/>
      <c r="J17" s="99"/>
      <c r="K17" s="99"/>
      <c r="L17" s="99"/>
      <c r="M17" s="99"/>
      <c r="N17" s="99"/>
      <c r="O17" s="99"/>
      <c r="P17" s="99"/>
      <c r="Q17" s="99"/>
      <c r="R17" s="99"/>
      <c r="S17" s="99"/>
      <c r="T17" s="99"/>
      <c r="U17" s="122"/>
    </row>
    <row r="18" spans="3:21" ht="12.6">
      <c r="C18" s="161" t="s">
        <v>113</v>
      </c>
      <c r="D18" s="161" t="s">
        <v>114</v>
      </c>
      <c r="E18" s="18" t="s">
        <v>649</v>
      </c>
      <c r="H18" s="99"/>
      <c r="I18" s="99"/>
      <c r="J18" s="99"/>
      <c r="K18" s="99"/>
      <c r="L18" s="99"/>
      <c r="M18" s="99"/>
      <c r="N18" s="99"/>
      <c r="O18" s="99"/>
      <c r="P18" s="99"/>
      <c r="Q18" s="99"/>
      <c r="R18" s="99"/>
      <c r="S18" s="99"/>
      <c r="T18" s="99"/>
      <c r="U18" s="122"/>
    </row>
    <row r="19" spans="3:21" ht="12.6">
      <c r="D19" s="18"/>
      <c r="E19" s="18"/>
      <c r="H19" s="97"/>
      <c r="I19" s="97"/>
      <c r="J19" s="97"/>
      <c r="K19" s="97"/>
      <c r="L19" s="97"/>
      <c r="M19" s="97"/>
      <c r="N19" s="97"/>
      <c r="O19" s="97"/>
      <c r="P19" s="97"/>
      <c r="Q19" s="97"/>
      <c r="R19" s="97"/>
      <c r="S19" s="97"/>
      <c r="T19" s="97"/>
      <c r="U19" s="122"/>
    </row>
    <row r="20" spans="3:21" ht="12.6">
      <c r="C20" s="16" t="s">
        <v>371</v>
      </c>
      <c r="D20" s="18"/>
      <c r="E20" s="18" t="s">
        <v>649</v>
      </c>
      <c r="H20" s="138">
        <f t="shared" ref="H20:T20" si="1">SUM(H21,H34)</f>
        <v>0</v>
      </c>
      <c r="I20" s="138">
        <f t="shared" si="1"/>
        <v>0</v>
      </c>
      <c r="J20" s="138">
        <f t="shared" si="1"/>
        <v>0</v>
      </c>
      <c r="K20" s="138">
        <f t="shared" si="1"/>
        <v>0</v>
      </c>
      <c r="L20" s="138">
        <f t="shared" si="1"/>
        <v>0</v>
      </c>
      <c r="M20" s="138">
        <f t="shared" si="1"/>
        <v>0</v>
      </c>
      <c r="N20" s="138">
        <f t="shared" si="1"/>
        <v>0</v>
      </c>
      <c r="O20" s="138">
        <f t="shared" si="1"/>
        <v>0</v>
      </c>
      <c r="P20" s="138">
        <f t="shared" si="1"/>
        <v>0</v>
      </c>
      <c r="Q20" s="138">
        <f t="shared" si="1"/>
        <v>0</v>
      </c>
      <c r="R20" s="138">
        <f t="shared" si="1"/>
        <v>0</v>
      </c>
      <c r="S20" s="138">
        <f t="shared" si="1"/>
        <v>0</v>
      </c>
      <c r="T20" s="138">
        <f t="shared" si="1"/>
        <v>0</v>
      </c>
      <c r="U20" s="228"/>
    </row>
    <row r="21" spans="3:21" ht="12.6">
      <c r="C21" s="16" t="s">
        <v>376</v>
      </c>
      <c r="E21" s="18" t="s">
        <v>649</v>
      </c>
      <c r="H21" s="139">
        <f t="shared" ref="H21:T21" si="2">SUM(H22,H29,H33)</f>
        <v>0</v>
      </c>
      <c r="I21" s="139">
        <f t="shared" si="2"/>
        <v>0</v>
      </c>
      <c r="J21" s="139">
        <f t="shared" si="2"/>
        <v>0</v>
      </c>
      <c r="K21" s="139">
        <f t="shared" si="2"/>
        <v>0</v>
      </c>
      <c r="L21" s="139">
        <f t="shared" si="2"/>
        <v>0</v>
      </c>
      <c r="M21" s="139">
        <f t="shared" si="2"/>
        <v>0</v>
      </c>
      <c r="N21" s="139">
        <f t="shared" si="2"/>
        <v>0</v>
      </c>
      <c r="O21" s="139">
        <f t="shared" si="2"/>
        <v>0</v>
      </c>
      <c r="P21" s="139">
        <f t="shared" si="2"/>
        <v>0</v>
      </c>
      <c r="Q21" s="139">
        <f t="shared" si="2"/>
        <v>0</v>
      </c>
      <c r="R21" s="139">
        <f t="shared" si="2"/>
        <v>0</v>
      </c>
      <c r="S21" s="139">
        <f t="shared" si="2"/>
        <v>0</v>
      </c>
      <c r="T21" s="139">
        <f t="shared" si="2"/>
        <v>0</v>
      </c>
      <c r="U21" s="122"/>
    </row>
    <row r="22" spans="3:21" s="24" customFormat="1" ht="12.6">
      <c r="C22" s="135" t="s">
        <v>330</v>
      </c>
      <c r="E22" s="18" t="s">
        <v>649</v>
      </c>
      <c r="H22" s="139">
        <f t="shared" ref="H22:T22" si="3">SUM(H23:H28)</f>
        <v>0</v>
      </c>
      <c r="I22" s="139">
        <f t="shared" si="3"/>
        <v>0</v>
      </c>
      <c r="J22" s="139">
        <f t="shared" si="3"/>
        <v>0</v>
      </c>
      <c r="K22" s="139">
        <f t="shared" si="3"/>
        <v>0</v>
      </c>
      <c r="L22" s="139">
        <f t="shared" si="3"/>
        <v>0</v>
      </c>
      <c r="M22" s="139">
        <f t="shared" si="3"/>
        <v>0</v>
      </c>
      <c r="N22" s="139">
        <f t="shared" si="3"/>
        <v>0</v>
      </c>
      <c r="O22" s="139">
        <f t="shared" si="3"/>
        <v>0</v>
      </c>
      <c r="P22" s="139">
        <f t="shared" si="3"/>
        <v>0</v>
      </c>
      <c r="Q22" s="139">
        <f t="shared" si="3"/>
        <v>0</v>
      </c>
      <c r="R22" s="139">
        <f t="shared" si="3"/>
        <v>0</v>
      </c>
      <c r="S22" s="139">
        <f t="shared" si="3"/>
        <v>0</v>
      </c>
      <c r="T22" s="139">
        <f t="shared" si="3"/>
        <v>0</v>
      </c>
      <c r="U22" s="229"/>
    </row>
    <row r="23" spans="3:21" ht="12.6">
      <c r="C23" s="24" t="s">
        <v>331</v>
      </c>
      <c r="E23" s="18" t="s">
        <v>649</v>
      </c>
      <c r="H23" s="99"/>
      <c r="I23" s="99"/>
      <c r="J23" s="99"/>
      <c r="K23" s="99"/>
      <c r="L23" s="99"/>
      <c r="M23" s="99"/>
      <c r="N23" s="99"/>
      <c r="O23" s="99"/>
      <c r="P23" s="99"/>
      <c r="Q23" s="99"/>
      <c r="R23" s="99"/>
      <c r="S23" s="99"/>
      <c r="T23" s="99"/>
      <c r="U23" s="122"/>
    </row>
    <row r="24" spans="3:21" ht="12.6">
      <c r="C24" s="24" t="s">
        <v>332</v>
      </c>
      <c r="E24" s="18" t="s">
        <v>649</v>
      </c>
      <c r="H24" s="99"/>
      <c r="I24" s="99"/>
      <c r="J24" s="99"/>
      <c r="K24" s="99"/>
      <c r="L24" s="99"/>
      <c r="M24" s="99"/>
      <c r="N24" s="99"/>
      <c r="O24" s="99"/>
      <c r="P24" s="99"/>
      <c r="Q24" s="99"/>
      <c r="R24" s="99"/>
      <c r="S24" s="99"/>
      <c r="T24" s="99"/>
      <c r="U24" s="122"/>
    </row>
    <row r="25" spans="3:21" ht="12.6">
      <c r="C25" s="133" t="s">
        <v>333</v>
      </c>
      <c r="E25" s="18" t="s">
        <v>649</v>
      </c>
      <c r="H25" s="99"/>
      <c r="I25" s="99"/>
      <c r="J25" s="99"/>
      <c r="K25" s="99"/>
      <c r="L25" s="99"/>
      <c r="M25" s="99"/>
      <c r="N25" s="99"/>
      <c r="O25" s="99"/>
      <c r="P25" s="99"/>
      <c r="Q25" s="99"/>
      <c r="R25" s="99"/>
      <c r="S25" s="99"/>
      <c r="T25" s="99"/>
      <c r="U25" s="122"/>
    </row>
    <row r="26" spans="3:21" ht="12.6">
      <c r="C26" s="133" t="s">
        <v>334</v>
      </c>
      <c r="E26" s="18" t="s">
        <v>649</v>
      </c>
      <c r="H26" s="99"/>
      <c r="I26" s="99"/>
      <c r="J26" s="99"/>
      <c r="K26" s="99"/>
      <c r="L26" s="99"/>
      <c r="M26" s="99"/>
      <c r="N26" s="99"/>
      <c r="O26" s="99"/>
      <c r="P26" s="99"/>
      <c r="Q26" s="99"/>
      <c r="R26" s="99"/>
      <c r="S26" s="99"/>
      <c r="T26" s="99"/>
      <c r="U26" s="122"/>
    </row>
    <row r="27" spans="3:21" ht="12.6">
      <c r="C27" s="24" t="s">
        <v>335</v>
      </c>
      <c r="E27" s="18" t="s">
        <v>649</v>
      </c>
      <c r="H27" s="99"/>
      <c r="I27" s="99"/>
      <c r="J27" s="99"/>
      <c r="K27" s="99"/>
      <c r="L27" s="99"/>
      <c r="M27" s="99"/>
      <c r="N27" s="99"/>
      <c r="O27" s="99"/>
      <c r="P27" s="99"/>
      <c r="Q27" s="99"/>
      <c r="R27" s="99"/>
      <c r="S27" s="99"/>
      <c r="T27" s="99"/>
      <c r="U27" s="122"/>
    </row>
    <row r="28" spans="3:21" ht="12.6">
      <c r="C28" s="24" t="s">
        <v>336</v>
      </c>
      <c r="E28" s="18" t="s">
        <v>649</v>
      </c>
      <c r="H28" s="99"/>
      <c r="I28" s="99"/>
      <c r="J28" s="99"/>
      <c r="K28" s="99"/>
      <c r="L28" s="99"/>
      <c r="M28" s="99"/>
      <c r="N28" s="99"/>
      <c r="O28" s="99"/>
      <c r="P28" s="99"/>
      <c r="Q28" s="99"/>
      <c r="R28" s="99"/>
      <c r="S28" s="99"/>
      <c r="T28" s="99"/>
      <c r="U28" s="122"/>
    </row>
    <row r="29" spans="3:21" ht="12.6">
      <c r="C29" s="136" t="s">
        <v>337</v>
      </c>
      <c r="E29" s="18" t="s">
        <v>649</v>
      </c>
      <c r="H29" s="139">
        <f t="shared" ref="H29:T29" si="4">SUM(H30:H32)</f>
        <v>0</v>
      </c>
      <c r="I29" s="139">
        <f t="shared" si="4"/>
        <v>0</v>
      </c>
      <c r="J29" s="139">
        <f t="shared" si="4"/>
        <v>0</v>
      </c>
      <c r="K29" s="139">
        <f t="shared" si="4"/>
        <v>0</v>
      </c>
      <c r="L29" s="139">
        <f t="shared" si="4"/>
        <v>0</v>
      </c>
      <c r="M29" s="139">
        <f t="shared" si="4"/>
        <v>0</v>
      </c>
      <c r="N29" s="139">
        <f t="shared" si="4"/>
        <v>0</v>
      </c>
      <c r="O29" s="139">
        <f t="shared" si="4"/>
        <v>0</v>
      </c>
      <c r="P29" s="139">
        <f t="shared" si="4"/>
        <v>0</v>
      </c>
      <c r="Q29" s="139">
        <f t="shared" si="4"/>
        <v>0</v>
      </c>
      <c r="R29" s="139">
        <f t="shared" si="4"/>
        <v>0</v>
      </c>
      <c r="S29" s="139">
        <f t="shared" si="4"/>
        <v>0</v>
      </c>
      <c r="T29" s="139">
        <f t="shared" si="4"/>
        <v>0</v>
      </c>
      <c r="U29" s="122"/>
    </row>
    <row r="30" spans="3:21" ht="12.6">
      <c r="C30" s="34" t="s">
        <v>338</v>
      </c>
      <c r="E30" s="18" t="s">
        <v>649</v>
      </c>
      <c r="H30" s="99"/>
      <c r="I30" s="99"/>
      <c r="J30" s="99"/>
      <c r="K30" s="99"/>
      <c r="L30" s="99"/>
      <c r="M30" s="99"/>
      <c r="N30" s="99"/>
      <c r="O30" s="99"/>
      <c r="P30" s="99"/>
      <c r="Q30" s="99"/>
      <c r="R30" s="99"/>
      <c r="S30" s="99"/>
      <c r="T30" s="99"/>
      <c r="U30" s="122"/>
    </row>
    <row r="31" spans="3:21" ht="12.6">
      <c r="C31" s="34" t="s">
        <v>339</v>
      </c>
      <c r="E31" s="18" t="s">
        <v>649</v>
      </c>
      <c r="H31" s="99"/>
      <c r="I31" s="99"/>
      <c r="J31" s="99"/>
      <c r="K31" s="99"/>
      <c r="L31" s="99"/>
      <c r="M31" s="99"/>
      <c r="N31" s="99"/>
      <c r="O31" s="99"/>
      <c r="P31" s="99"/>
      <c r="Q31" s="99"/>
      <c r="R31" s="99"/>
      <c r="S31" s="99"/>
      <c r="T31" s="99"/>
      <c r="U31" s="122"/>
    </row>
    <row r="32" spans="3:21" ht="12.6">
      <c r="C32" s="34" t="s">
        <v>340</v>
      </c>
      <c r="E32" s="18" t="s">
        <v>649</v>
      </c>
      <c r="H32" s="99"/>
      <c r="I32" s="99"/>
      <c r="J32" s="99"/>
      <c r="K32" s="99"/>
      <c r="L32" s="99"/>
      <c r="M32" s="99"/>
      <c r="N32" s="99"/>
      <c r="O32" s="99"/>
      <c r="P32" s="99"/>
      <c r="Q32" s="99"/>
      <c r="R32" s="99"/>
      <c r="S32" s="99"/>
      <c r="T32" s="99"/>
      <c r="U32" s="122"/>
    </row>
    <row r="33" spans="3:21" ht="12.6">
      <c r="C33" s="136" t="s">
        <v>341</v>
      </c>
      <c r="E33" s="18" t="s">
        <v>649</v>
      </c>
      <c r="H33" s="99"/>
      <c r="I33" s="99"/>
      <c r="J33" s="99"/>
      <c r="K33" s="99"/>
      <c r="L33" s="99"/>
      <c r="M33" s="99"/>
      <c r="N33" s="99"/>
      <c r="O33" s="99"/>
      <c r="P33" s="99"/>
      <c r="Q33" s="99"/>
      <c r="R33" s="99"/>
      <c r="S33" s="99"/>
      <c r="T33" s="99"/>
      <c r="U33" s="122"/>
    </row>
    <row r="34" spans="3:21" ht="12.6">
      <c r="C34" s="16" t="s">
        <v>244</v>
      </c>
      <c r="E34" s="18" t="s">
        <v>649</v>
      </c>
      <c r="H34" s="99"/>
      <c r="I34" s="99"/>
      <c r="J34" s="99"/>
      <c r="K34" s="99"/>
      <c r="L34" s="99"/>
      <c r="M34" s="99"/>
      <c r="N34" s="99"/>
      <c r="O34" s="99"/>
      <c r="P34" s="99"/>
      <c r="Q34" s="99"/>
      <c r="R34" s="99"/>
      <c r="S34" s="99"/>
      <c r="T34" s="99"/>
      <c r="U34" s="122"/>
    </row>
    <row r="35" spans="3:21" ht="12.6">
      <c r="U35" s="122"/>
    </row>
    <row r="36" spans="3:21" ht="12.6">
      <c r="C36" s="16" t="s">
        <v>372</v>
      </c>
      <c r="D36" s="18"/>
      <c r="E36" s="18" t="s">
        <v>649</v>
      </c>
      <c r="H36" s="138">
        <f t="shared" ref="H36:T36" si="5">SUM(H37,H52)</f>
        <v>0</v>
      </c>
      <c r="I36" s="138">
        <f t="shared" si="5"/>
        <v>0</v>
      </c>
      <c r="J36" s="138">
        <f t="shared" si="5"/>
        <v>0</v>
      </c>
      <c r="K36" s="138">
        <f t="shared" si="5"/>
        <v>0</v>
      </c>
      <c r="L36" s="138">
        <f t="shared" si="5"/>
        <v>0</v>
      </c>
      <c r="M36" s="138">
        <f t="shared" si="5"/>
        <v>0</v>
      </c>
      <c r="N36" s="138">
        <f t="shared" si="5"/>
        <v>0</v>
      </c>
      <c r="O36" s="138">
        <f t="shared" si="5"/>
        <v>0</v>
      </c>
      <c r="P36" s="138">
        <f t="shared" si="5"/>
        <v>0</v>
      </c>
      <c r="Q36" s="138">
        <f t="shared" si="5"/>
        <v>0</v>
      </c>
      <c r="R36" s="138">
        <f t="shared" si="5"/>
        <v>0</v>
      </c>
      <c r="S36" s="138">
        <f t="shared" si="5"/>
        <v>0</v>
      </c>
      <c r="T36" s="138">
        <f t="shared" si="5"/>
        <v>0</v>
      </c>
      <c r="U36" s="228"/>
    </row>
    <row r="37" spans="3:21" ht="12.6">
      <c r="C37" s="16" t="s">
        <v>376</v>
      </c>
      <c r="E37" s="18" t="s">
        <v>649</v>
      </c>
      <c r="H37" s="139">
        <f t="shared" ref="H37:T37" si="6">SUM(H38,H45,H51)</f>
        <v>0</v>
      </c>
      <c r="I37" s="139">
        <f t="shared" si="6"/>
        <v>0</v>
      </c>
      <c r="J37" s="139">
        <f t="shared" si="6"/>
        <v>0</v>
      </c>
      <c r="K37" s="139">
        <f t="shared" si="6"/>
        <v>0</v>
      </c>
      <c r="L37" s="139">
        <f t="shared" si="6"/>
        <v>0</v>
      </c>
      <c r="M37" s="139">
        <f t="shared" si="6"/>
        <v>0</v>
      </c>
      <c r="N37" s="139">
        <f t="shared" si="6"/>
        <v>0</v>
      </c>
      <c r="O37" s="139">
        <f t="shared" si="6"/>
        <v>0</v>
      </c>
      <c r="P37" s="139">
        <f t="shared" si="6"/>
        <v>0</v>
      </c>
      <c r="Q37" s="139">
        <f t="shared" si="6"/>
        <v>0</v>
      </c>
      <c r="R37" s="139">
        <f t="shared" si="6"/>
        <v>0</v>
      </c>
      <c r="S37" s="139">
        <f t="shared" si="6"/>
        <v>0</v>
      </c>
      <c r="T37" s="139">
        <f t="shared" si="6"/>
        <v>0</v>
      </c>
      <c r="U37" s="122"/>
    </row>
    <row r="38" spans="3:21" ht="12.6">
      <c r="C38" s="135" t="s">
        <v>330</v>
      </c>
      <c r="E38" s="18" t="s">
        <v>649</v>
      </c>
      <c r="H38" s="139">
        <f t="shared" ref="H38:T38" si="7">SUM(H39:H44)</f>
        <v>0</v>
      </c>
      <c r="I38" s="139">
        <f t="shared" si="7"/>
        <v>0</v>
      </c>
      <c r="J38" s="139">
        <f t="shared" si="7"/>
        <v>0</v>
      </c>
      <c r="K38" s="139">
        <f t="shared" si="7"/>
        <v>0</v>
      </c>
      <c r="L38" s="139">
        <f t="shared" si="7"/>
        <v>0</v>
      </c>
      <c r="M38" s="139">
        <f t="shared" si="7"/>
        <v>0</v>
      </c>
      <c r="N38" s="139">
        <f t="shared" si="7"/>
        <v>0</v>
      </c>
      <c r="O38" s="139">
        <f t="shared" si="7"/>
        <v>0</v>
      </c>
      <c r="P38" s="139">
        <f t="shared" si="7"/>
        <v>0</v>
      </c>
      <c r="Q38" s="139">
        <f t="shared" si="7"/>
        <v>0</v>
      </c>
      <c r="R38" s="139">
        <f t="shared" si="7"/>
        <v>0</v>
      </c>
      <c r="S38" s="139">
        <f t="shared" si="7"/>
        <v>0</v>
      </c>
      <c r="T38" s="139">
        <f t="shared" si="7"/>
        <v>0</v>
      </c>
      <c r="U38" s="122"/>
    </row>
    <row r="39" spans="3:21" ht="12.6">
      <c r="C39" s="24" t="s">
        <v>331</v>
      </c>
      <c r="E39" s="18" t="s">
        <v>649</v>
      </c>
      <c r="H39" s="99"/>
      <c r="I39" s="99"/>
      <c r="J39" s="99"/>
      <c r="K39" s="99"/>
      <c r="L39" s="99"/>
      <c r="M39" s="99"/>
      <c r="N39" s="99"/>
      <c r="O39" s="99"/>
      <c r="P39" s="99"/>
      <c r="Q39" s="99"/>
      <c r="R39" s="99"/>
      <c r="S39" s="99"/>
      <c r="T39" s="99"/>
      <c r="U39" s="122"/>
    </row>
    <row r="40" spans="3:21" ht="12.6">
      <c r="C40" s="24" t="s">
        <v>332</v>
      </c>
      <c r="E40" s="18" t="s">
        <v>649</v>
      </c>
      <c r="H40" s="99"/>
      <c r="I40" s="99"/>
      <c r="J40" s="99"/>
      <c r="K40" s="99"/>
      <c r="L40" s="99"/>
      <c r="M40" s="99"/>
      <c r="N40" s="99"/>
      <c r="O40" s="99"/>
      <c r="P40" s="99"/>
      <c r="Q40" s="99"/>
      <c r="R40" s="99"/>
      <c r="S40" s="99"/>
      <c r="T40" s="99"/>
      <c r="U40" s="122"/>
    </row>
    <row r="41" spans="3:21" ht="12.6">
      <c r="C41" s="133" t="s">
        <v>333</v>
      </c>
      <c r="E41" s="18" t="s">
        <v>649</v>
      </c>
      <c r="H41" s="99"/>
      <c r="I41" s="99"/>
      <c r="J41" s="99"/>
      <c r="K41" s="99"/>
      <c r="L41" s="99"/>
      <c r="M41" s="99"/>
      <c r="N41" s="99"/>
      <c r="O41" s="99"/>
      <c r="P41" s="99"/>
      <c r="Q41" s="99"/>
      <c r="R41" s="99"/>
      <c r="S41" s="99"/>
      <c r="T41" s="99"/>
      <c r="U41" s="122"/>
    </row>
    <row r="42" spans="3:21" ht="12.6">
      <c r="C42" s="133" t="s">
        <v>334</v>
      </c>
      <c r="E42" s="18" t="s">
        <v>649</v>
      </c>
      <c r="H42" s="99"/>
      <c r="I42" s="99"/>
      <c r="J42" s="99"/>
      <c r="K42" s="99"/>
      <c r="L42" s="99"/>
      <c r="M42" s="99"/>
      <c r="N42" s="99"/>
      <c r="O42" s="99"/>
      <c r="P42" s="99"/>
      <c r="Q42" s="99"/>
      <c r="R42" s="99"/>
      <c r="S42" s="99"/>
      <c r="T42" s="99"/>
      <c r="U42" s="122"/>
    </row>
    <row r="43" spans="3:21" ht="12.6">
      <c r="C43" s="24" t="s">
        <v>335</v>
      </c>
      <c r="E43" s="18" t="s">
        <v>649</v>
      </c>
      <c r="H43" s="99"/>
      <c r="I43" s="99"/>
      <c r="J43" s="99"/>
      <c r="K43" s="99"/>
      <c r="L43" s="99"/>
      <c r="M43" s="99"/>
      <c r="N43" s="99"/>
      <c r="O43" s="99"/>
      <c r="P43" s="99"/>
      <c r="Q43" s="99"/>
      <c r="R43" s="99"/>
      <c r="S43" s="99"/>
      <c r="T43" s="99"/>
      <c r="U43" s="122"/>
    </row>
    <row r="44" spans="3:21" ht="12.6">
      <c r="C44" s="24" t="s">
        <v>336</v>
      </c>
      <c r="E44" s="18" t="s">
        <v>649</v>
      </c>
      <c r="H44" s="99"/>
      <c r="I44" s="99"/>
      <c r="J44" s="99"/>
      <c r="K44" s="99"/>
      <c r="L44" s="99"/>
      <c r="M44" s="99"/>
      <c r="N44" s="99"/>
      <c r="O44" s="99"/>
      <c r="P44" s="99"/>
      <c r="Q44" s="99"/>
      <c r="R44" s="99"/>
      <c r="S44" s="99"/>
      <c r="T44" s="99"/>
      <c r="U44" s="122"/>
    </row>
    <row r="45" spans="3:21" ht="12.6">
      <c r="C45" s="136" t="s">
        <v>337</v>
      </c>
      <c r="E45" s="18" t="s">
        <v>649</v>
      </c>
      <c r="H45" s="139">
        <f t="shared" ref="H45:T45" si="8">SUM(H46:H50)</f>
        <v>0</v>
      </c>
      <c r="I45" s="139">
        <f t="shared" si="8"/>
        <v>0</v>
      </c>
      <c r="J45" s="139">
        <f t="shared" si="8"/>
        <v>0</v>
      </c>
      <c r="K45" s="139">
        <f t="shared" si="8"/>
        <v>0</v>
      </c>
      <c r="L45" s="139">
        <f t="shared" si="8"/>
        <v>0</v>
      </c>
      <c r="M45" s="139">
        <f t="shared" si="8"/>
        <v>0</v>
      </c>
      <c r="N45" s="139">
        <f t="shared" si="8"/>
        <v>0</v>
      </c>
      <c r="O45" s="139">
        <f t="shared" si="8"/>
        <v>0</v>
      </c>
      <c r="P45" s="139">
        <f t="shared" si="8"/>
        <v>0</v>
      </c>
      <c r="Q45" s="139">
        <f t="shared" si="8"/>
        <v>0</v>
      </c>
      <c r="R45" s="139">
        <f t="shared" si="8"/>
        <v>0</v>
      </c>
      <c r="S45" s="139">
        <f t="shared" si="8"/>
        <v>0</v>
      </c>
      <c r="T45" s="139">
        <f t="shared" si="8"/>
        <v>0</v>
      </c>
      <c r="U45" s="122"/>
    </row>
    <row r="46" spans="3:21" ht="12.6">
      <c r="C46" s="134" t="s">
        <v>338</v>
      </c>
      <c r="E46" s="18" t="s">
        <v>649</v>
      </c>
      <c r="H46" s="99"/>
      <c r="I46" s="99"/>
      <c r="J46" s="99"/>
      <c r="K46" s="99"/>
      <c r="L46" s="99"/>
      <c r="M46" s="99"/>
      <c r="N46" s="99"/>
      <c r="O46" s="99"/>
      <c r="P46" s="99"/>
      <c r="Q46" s="99"/>
      <c r="R46" s="99"/>
      <c r="S46" s="99"/>
      <c r="T46" s="99"/>
      <c r="U46" s="122"/>
    </row>
    <row r="47" spans="3:21" ht="12.6">
      <c r="C47" s="134" t="s">
        <v>339</v>
      </c>
      <c r="E47" s="18" t="s">
        <v>649</v>
      </c>
      <c r="H47" s="99"/>
      <c r="I47" s="99"/>
      <c r="J47" s="99"/>
      <c r="K47" s="99"/>
      <c r="L47" s="99"/>
      <c r="M47" s="99"/>
      <c r="N47" s="99"/>
      <c r="O47" s="99"/>
      <c r="P47" s="99"/>
      <c r="Q47" s="99"/>
      <c r="R47" s="99"/>
      <c r="S47" s="99"/>
      <c r="T47" s="99"/>
      <c r="U47" s="122"/>
    </row>
    <row r="48" spans="3:21" ht="12.6">
      <c r="C48" s="134" t="s">
        <v>342</v>
      </c>
      <c r="E48" s="18" t="s">
        <v>649</v>
      </c>
      <c r="H48" s="99"/>
      <c r="I48" s="99"/>
      <c r="J48" s="99"/>
      <c r="K48" s="99"/>
      <c r="L48" s="99"/>
      <c r="M48" s="99"/>
      <c r="N48" s="99"/>
      <c r="O48" s="99"/>
      <c r="P48" s="99"/>
      <c r="Q48" s="99"/>
      <c r="R48" s="99"/>
      <c r="S48" s="99"/>
      <c r="T48" s="99"/>
      <c r="U48" s="122"/>
    </row>
    <row r="49" spans="3:21" ht="12.6">
      <c r="C49" s="134" t="s">
        <v>343</v>
      </c>
      <c r="E49" s="18" t="s">
        <v>649</v>
      </c>
      <c r="H49" s="99"/>
      <c r="I49" s="99"/>
      <c r="J49" s="99"/>
      <c r="K49" s="99"/>
      <c r="L49" s="99"/>
      <c r="M49" s="99"/>
      <c r="N49" s="99"/>
      <c r="O49" s="99"/>
      <c r="P49" s="99"/>
      <c r="Q49" s="99"/>
      <c r="R49" s="99"/>
      <c r="S49" s="99"/>
      <c r="T49" s="99"/>
      <c r="U49" s="122"/>
    </row>
    <row r="50" spans="3:21" ht="12.6">
      <c r="C50" s="34" t="s">
        <v>340</v>
      </c>
      <c r="E50" s="18" t="s">
        <v>649</v>
      </c>
      <c r="H50" s="99"/>
      <c r="I50" s="99"/>
      <c r="J50" s="99"/>
      <c r="K50" s="99"/>
      <c r="L50" s="99"/>
      <c r="M50" s="99"/>
      <c r="N50" s="99"/>
      <c r="O50" s="99"/>
      <c r="P50" s="99"/>
      <c r="Q50" s="99"/>
      <c r="R50" s="99"/>
      <c r="S50" s="99"/>
      <c r="T50" s="99"/>
      <c r="U50" s="122"/>
    </row>
    <row r="51" spans="3:21" ht="12.6">
      <c r="C51" s="136" t="s">
        <v>341</v>
      </c>
      <c r="E51" s="18" t="s">
        <v>649</v>
      </c>
      <c r="H51" s="99"/>
      <c r="I51" s="99"/>
      <c r="J51" s="99"/>
      <c r="K51" s="99"/>
      <c r="L51" s="99"/>
      <c r="M51" s="99"/>
      <c r="N51" s="99"/>
      <c r="O51" s="99"/>
      <c r="P51" s="99"/>
      <c r="Q51" s="99"/>
      <c r="R51" s="99"/>
      <c r="S51" s="99"/>
      <c r="T51" s="99"/>
      <c r="U51" s="122"/>
    </row>
    <row r="52" spans="3:21" ht="12.6">
      <c r="C52" s="16" t="s">
        <v>244</v>
      </c>
      <c r="E52" s="18" t="s">
        <v>649</v>
      </c>
      <c r="H52" s="99"/>
      <c r="I52" s="99"/>
      <c r="J52" s="99"/>
      <c r="K52" s="99"/>
      <c r="L52" s="99"/>
      <c r="M52" s="99"/>
      <c r="N52" s="99"/>
      <c r="O52" s="99"/>
      <c r="P52" s="99"/>
      <c r="Q52" s="99"/>
      <c r="R52" s="99"/>
      <c r="S52" s="99"/>
      <c r="T52" s="99"/>
      <c r="U52" s="122"/>
    </row>
    <row r="53" spans="3:21" ht="12.6">
      <c r="U53" s="122"/>
    </row>
    <row r="54" spans="3:21" ht="12.6">
      <c r="C54" s="16" t="s">
        <v>373</v>
      </c>
      <c r="D54" s="18"/>
      <c r="E54" s="18" t="s">
        <v>649</v>
      </c>
      <c r="H54" s="138">
        <f t="shared" ref="H54:T54" si="9">SUM(H55,H70)</f>
        <v>0</v>
      </c>
      <c r="I54" s="138">
        <f t="shared" si="9"/>
        <v>0</v>
      </c>
      <c r="J54" s="138">
        <f t="shared" si="9"/>
        <v>0</v>
      </c>
      <c r="K54" s="138">
        <f t="shared" si="9"/>
        <v>0</v>
      </c>
      <c r="L54" s="138">
        <f t="shared" si="9"/>
        <v>0</v>
      </c>
      <c r="M54" s="138">
        <f t="shared" si="9"/>
        <v>0</v>
      </c>
      <c r="N54" s="138">
        <f t="shared" si="9"/>
        <v>0</v>
      </c>
      <c r="O54" s="138">
        <f t="shared" si="9"/>
        <v>0</v>
      </c>
      <c r="P54" s="138">
        <f t="shared" si="9"/>
        <v>0</v>
      </c>
      <c r="Q54" s="138">
        <f t="shared" si="9"/>
        <v>0</v>
      </c>
      <c r="R54" s="138">
        <f t="shared" si="9"/>
        <v>0</v>
      </c>
      <c r="S54" s="138">
        <f t="shared" si="9"/>
        <v>0</v>
      </c>
      <c r="T54" s="138">
        <f t="shared" si="9"/>
        <v>0</v>
      </c>
      <c r="U54" s="228"/>
    </row>
    <row r="55" spans="3:21" ht="12.6">
      <c r="C55" s="16" t="s">
        <v>376</v>
      </c>
      <c r="E55" s="18" t="s">
        <v>649</v>
      </c>
      <c r="H55" s="139">
        <f t="shared" ref="H55:T55" si="10">SUM(H56,H63,H69)</f>
        <v>0</v>
      </c>
      <c r="I55" s="139">
        <f t="shared" si="10"/>
        <v>0</v>
      </c>
      <c r="J55" s="139">
        <f t="shared" si="10"/>
        <v>0</v>
      </c>
      <c r="K55" s="139">
        <f t="shared" si="10"/>
        <v>0</v>
      </c>
      <c r="L55" s="139">
        <f t="shared" si="10"/>
        <v>0</v>
      </c>
      <c r="M55" s="139">
        <f t="shared" si="10"/>
        <v>0</v>
      </c>
      <c r="N55" s="139">
        <f t="shared" si="10"/>
        <v>0</v>
      </c>
      <c r="O55" s="139">
        <f t="shared" si="10"/>
        <v>0</v>
      </c>
      <c r="P55" s="139">
        <f t="shared" si="10"/>
        <v>0</v>
      </c>
      <c r="Q55" s="139">
        <f t="shared" si="10"/>
        <v>0</v>
      </c>
      <c r="R55" s="139">
        <f t="shared" si="10"/>
        <v>0</v>
      </c>
      <c r="S55" s="139">
        <f t="shared" si="10"/>
        <v>0</v>
      </c>
      <c r="T55" s="139">
        <f t="shared" si="10"/>
        <v>0</v>
      </c>
      <c r="U55" s="122"/>
    </row>
    <row r="56" spans="3:21" ht="12.6">
      <c r="C56" s="135" t="s">
        <v>330</v>
      </c>
      <c r="E56" s="18" t="s">
        <v>649</v>
      </c>
      <c r="H56" s="139">
        <f t="shared" ref="H56:T56" si="11">SUM(H57:H62)</f>
        <v>0</v>
      </c>
      <c r="I56" s="139">
        <f t="shared" si="11"/>
        <v>0</v>
      </c>
      <c r="J56" s="139">
        <f t="shared" si="11"/>
        <v>0</v>
      </c>
      <c r="K56" s="139">
        <f t="shared" si="11"/>
        <v>0</v>
      </c>
      <c r="L56" s="139">
        <f t="shared" si="11"/>
        <v>0</v>
      </c>
      <c r="M56" s="139">
        <f t="shared" si="11"/>
        <v>0</v>
      </c>
      <c r="N56" s="139">
        <f t="shared" si="11"/>
        <v>0</v>
      </c>
      <c r="O56" s="139">
        <f t="shared" si="11"/>
        <v>0</v>
      </c>
      <c r="P56" s="139">
        <f t="shared" si="11"/>
        <v>0</v>
      </c>
      <c r="Q56" s="139">
        <f t="shared" si="11"/>
        <v>0</v>
      </c>
      <c r="R56" s="139">
        <f t="shared" si="11"/>
        <v>0</v>
      </c>
      <c r="S56" s="139">
        <f t="shared" si="11"/>
        <v>0</v>
      </c>
      <c r="T56" s="139">
        <f t="shared" si="11"/>
        <v>0</v>
      </c>
      <c r="U56" s="122"/>
    </row>
    <row r="57" spans="3:21" ht="12.6">
      <c r="C57" s="24" t="s">
        <v>331</v>
      </c>
      <c r="E57" s="18" t="s">
        <v>649</v>
      </c>
      <c r="H57" s="99"/>
      <c r="I57" s="99"/>
      <c r="J57" s="99"/>
      <c r="K57" s="99"/>
      <c r="L57" s="99"/>
      <c r="M57" s="99"/>
      <c r="N57" s="99"/>
      <c r="O57" s="99"/>
      <c r="P57" s="99"/>
      <c r="Q57" s="99"/>
      <c r="R57" s="99"/>
      <c r="S57" s="99"/>
      <c r="T57" s="99"/>
      <c r="U57" s="122"/>
    </row>
    <row r="58" spans="3:21" ht="12.6">
      <c r="C58" s="24" t="s">
        <v>332</v>
      </c>
      <c r="E58" s="18" t="s">
        <v>649</v>
      </c>
      <c r="H58" s="99"/>
      <c r="I58" s="99"/>
      <c r="J58" s="99"/>
      <c r="K58" s="99"/>
      <c r="L58" s="99"/>
      <c r="M58" s="99"/>
      <c r="N58" s="99"/>
      <c r="O58" s="99"/>
      <c r="P58" s="99"/>
      <c r="Q58" s="99"/>
      <c r="R58" s="99"/>
      <c r="S58" s="99"/>
      <c r="T58" s="99"/>
      <c r="U58" s="122"/>
    </row>
    <row r="59" spans="3:21" ht="12.6">
      <c r="C59" s="133" t="s">
        <v>333</v>
      </c>
      <c r="E59" s="18" t="s">
        <v>649</v>
      </c>
      <c r="H59" s="99"/>
      <c r="I59" s="99"/>
      <c r="J59" s="99"/>
      <c r="K59" s="99"/>
      <c r="L59" s="99"/>
      <c r="M59" s="99"/>
      <c r="N59" s="99"/>
      <c r="O59" s="99"/>
      <c r="P59" s="99"/>
      <c r="Q59" s="99"/>
      <c r="R59" s="99"/>
      <c r="S59" s="99"/>
      <c r="T59" s="99"/>
      <c r="U59" s="122"/>
    </row>
    <row r="60" spans="3:21" ht="12.6">
      <c r="C60" s="133" t="s">
        <v>334</v>
      </c>
      <c r="E60" s="18" t="s">
        <v>649</v>
      </c>
      <c r="H60" s="99"/>
      <c r="I60" s="99"/>
      <c r="J60" s="99"/>
      <c r="K60" s="99"/>
      <c r="L60" s="99"/>
      <c r="M60" s="99"/>
      <c r="N60" s="99"/>
      <c r="O60" s="99"/>
      <c r="P60" s="99"/>
      <c r="Q60" s="99"/>
      <c r="R60" s="99"/>
      <c r="S60" s="99"/>
      <c r="T60" s="99"/>
      <c r="U60" s="122"/>
    </row>
    <row r="61" spans="3:21" ht="12.6">
      <c r="C61" s="24" t="s">
        <v>335</v>
      </c>
      <c r="E61" s="18" t="s">
        <v>649</v>
      </c>
      <c r="H61" s="99"/>
      <c r="I61" s="99"/>
      <c r="J61" s="99"/>
      <c r="K61" s="99"/>
      <c r="L61" s="99"/>
      <c r="M61" s="99"/>
      <c r="N61" s="99"/>
      <c r="O61" s="99"/>
      <c r="P61" s="99"/>
      <c r="Q61" s="99"/>
      <c r="R61" s="99"/>
      <c r="S61" s="99"/>
      <c r="T61" s="99"/>
      <c r="U61" s="122"/>
    </row>
    <row r="62" spans="3:21" ht="12.6">
      <c r="C62" s="24" t="s">
        <v>336</v>
      </c>
      <c r="E62" s="18" t="s">
        <v>649</v>
      </c>
      <c r="H62" s="99"/>
      <c r="I62" s="99"/>
      <c r="J62" s="99"/>
      <c r="K62" s="99"/>
      <c r="L62" s="99"/>
      <c r="M62" s="99"/>
      <c r="N62" s="99"/>
      <c r="O62" s="99"/>
      <c r="P62" s="99"/>
      <c r="Q62" s="99"/>
      <c r="R62" s="99"/>
      <c r="S62" s="99"/>
      <c r="T62" s="99"/>
      <c r="U62" s="122"/>
    </row>
    <row r="63" spans="3:21" ht="12.6">
      <c r="C63" s="136" t="s">
        <v>337</v>
      </c>
      <c r="E63" s="18" t="s">
        <v>649</v>
      </c>
      <c r="H63" s="139">
        <f t="shared" ref="H63:T63" si="12">SUM(H64:H68)</f>
        <v>0</v>
      </c>
      <c r="I63" s="139">
        <f t="shared" si="12"/>
        <v>0</v>
      </c>
      <c r="J63" s="139">
        <f t="shared" si="12"/>
        <v>0</v>
      </c>
      <c r="K63" s="139">
        <f t="shared" si="12"/>
        <v>0</v>
      </c>
      <c r="L63" s="139">
        <f t="shared" si="12"/>
        <v>0</v>
      </c>
      <c r="M63" s="139">
        <f t="shared" si="12"/>
        <v>0</v>
      </c>
      <c r="N63" s="139">
        <f t="shared" si="12"/>
        <v>0</v>
      </c>
      <c r="O63" s="139">
        <f t="shared" si="12"/>
        <v>0</v>
      </c>
      <c r="P63" s="139">
        <f t="shared" si="12"/>
        <v>0</v>
      </c>
      <c r="Q63" s="139">
        <f t="shared" si="12"/>
        <v>0</v>
      </c>
      <c r="R63" s="139">
        <f t="shared" si="12"/>
        <v>0</v>
      </c>
      <c r="S63" s="139">
        <f t="shared" si="12"/>
        <v>0</v>
      </c>
      <c r="T63" s="139">
        <f t="shared" si="12"/>
        <v>0</v>
      </c>
      <c r="U63" s="122"/>
    </row>
    <row r="64" spans="3:21" ht="12.6">
      <c r="C64" s="134" t="s">
        <v>338</v>
      </c>
      <c r="E64" s="18" t="s">
        <v>649</v>
      </c>
      <c r="H64" s="99"/>
      <c r="I64" s="99"/>
      <c r="J64" s="99"/>
      <c r="K64" s="99"/>
      <c r="L64" s="99"/>
      <c r="M64" s="99"/>
      <c r="N64" s="99"/>
      <c r="O64" s="99"/>
      <c r="P64" s="99"/>
      <c r="Q64" s="99"/>
      <c r="R64" s="99"/>
      <c r="S64" s="99"/>
      <c r="T64" s="99"/>
      <c r="U64" s="122"/>
    </row>
    <row r="65" spans="3:21" ht="12.6">
      <c r="C65" s="134" t="s">
        <v>339</v>
      </c>
      <c r="E65" s="18" t="s">
        <v>649</v>
      </c>
      <c r="H65" s="99"/>
      <c r="I65" s="99"/>
      <c r="J65" s="99"/>
      <c r="K65" s="99"/>
      <c r="L65" s="99"/>
      <c r="M65" s="99"/>
      <c r="N65" s="99"/>
      <c r="O65" s="99"/>
      <c r="P65" s="99"/>
      <c r="Q65" s="99"/>
      <c r="R65" s="99"/>
      <c r="S65" s="99"/>
      <c r="T65" s="99"/>
      <c r="U65" s="122"/>
    </row>
    <row r="66" spans="3:21" ht="12.6">
      <c r="C66" s="134" t="s">
        <v>342</v>
      </c>
      <c r="E66" s="18" t="s">
        <v>649</v>
      </c>
      <c r="H66" s="99"/>
      <c r="I66" s="99"/>
      <c r="J66" s="99"/>
      <c r="K66" s="99"/>
      <c r="L66" s="99"/>
      <c r="M66" s="99"/>
      <c r="N66" s="99"/>
      <c r="O66" s="99"/>
      <c r="P66" s="99"/>
      <c r="Q66" s="99"/>
      <c r="R66" s="99"/>
      <c r="S66" s="99"/>
      <c r="T66" s="99"/>
      <c r="U66" s="122"/>
    </row>
    <row r="67" spans="3:21" ht="12.6">
      <c r="C67" s="134" t="s">
        <v>343</v>
      </c>
      <c r="E67" s="18" t="s">
        <v>649</v>
      </c>
      <c r="H67" s="99"/>
      <c r="I67" s="99"/>
      <c r="J67" s="99"/>
      <c r="K67" s="99"/>
      <c r="L67" s="99"/>
      <c r="M67" s="99"/>
      <c r="N67" s="99"/>
      <c r="O67" s="99"/>
      <c r="P67" s="99"/>
      <c r="Q67" s="99"/>
      <c r="R67" s="99"/>
      <c r="S67" s="99"/>
      <c r="T67" s="99"/>
      <c r="U67" s="122"/>
    </row>
    <row r="68" spans="3:21" ht="12.6">
      <c r="C68" s="34" t="s">
        <v>340</v>
      </c>
      <c r="E68" s="18" t="s">
        <v>649</v>
      </c>
      <c r="H68" s="99"/>
      <c r="I68" s="99"/>
      <c r="J68" s="99"/>
      <c r="K68" s="99"/>
      <c r="L68" s="99"/>
      <c r="M68" s="99"/>
      <c r="N68" s="99"/>
      <c r="O68" s="99"/>
      <c r="P68" s="99"/>
      <c r="Q68" s="99"/>
      <c r="R68" s="99"/>
      <c r="S68" s="99"/>
      <c r="T68" s="99"/>
      <c r="U68" s="122"/>
    </row>
    <row r="69" spans="3:21" ht="12.6">
      <c r="C69" s="136" t="s">
        <v>341</v>
      </c>
      <c r="E69" s="18" t="s">
        <v>649</v>
      </c>
      <c r="H69" s="99"/>
      <c r="I69" s="99"/>
      <c r="J69" s="99"/>
      <c r="K69" s="99"/>
      <c r="L69" s="99"/>
      <c r="M69" s="99"/>
      <c r="N69" s="99"/>
      <c r="O69" s="99"/>
      <c r="P69" s="99"/>
      <c r="Q69" s="99"/>
      <c r="R69" s="99"/>
      <c r="S69" s="99"/>
      <c r="T69" s="99"/>
      <c r="U69" s="122"/>
    </row>
    <row r="70" spans="3:21" ht="12.6">
      <c r="C70" s="16" t="s">
        <v>244</v>
      </c>
      <c r="E70" s="18" t="s">
        <v>649</v>
      </c>
      <c r="H70" s="99"/>
      <c r="I70" s="99"/>
      <c r="J70" s="99"/>
      <c r="K70" s="99"/>
      <c r="L70" s="99"/>
      <c r="M70" s="99"/>
      <c r="N70" s="99"/>
      <c r="O70" s="99"/>
      <c r="P70" s="99"/>
      <c r="Q70" s="99"/>
      <c r="R70" s="99"/>
      <c r="S70" s="99"/>
      <c r="T70" s="99"/>
      <c r="U70" s="122"/>
    </row>
    <row r="71" spans="3:21" ht="12.6">
      <c r="C71" s="17"/>
      <c r="D71" s="17"/>
      <c r="E71" s="17"/>
      <c r="F71" s="17"/>
      <c r="G71" s="17"/>
      <c r="H71" s="116"/>
      <c r="I71" s="116"/>
      <c r="J71" s="116"/>
      <c r="K71" s="116"/>
      <c r="L71" s="116"/>
      <c r="M71" s="116"/>
      <c r="N71" s="116"/>
      <c r="O71" s="116"/>
      <c r="P71" s="116"/>
      <c r="Q71" s="116"/>
      <c r="R71" s="116"/>
      <c r="S71" s="116"/>
      <c r="T71" s="116"/>
      <c r="U71" s="122"/>
    </row>
    <row r="72" spans="3:21" ht="12.6">
      <c r="C72" s="16" t="s">
        <v>374</v>
      </c>
      <c r="D72" s="18"/>
      <c r="E72" s="18" t="s">
        <v>649</v>
      </c>
      <c r="H72" s="138">
        <f t="shared" ref="H72:T72" si="13">SUM(H73,H88)</f>
        <v>0</v>
      </c>
      <c r="I72" s="138">
        <f t="shared" si="13"/>
        <v>0</v>
      </c>
      <c r="J72" s="138">
        <f t="shared" si="13"/>
        <v>0</v>
      </c>
      <c r="K72" s="138">
        <f t="shared" si="13"/>
        <v>0</v>
      </c>
      <c r="L72" s="138">
        <f t="shared" si="13"/>
        <v>0</v>
      </c>
      <c r="M72" s="138">
        <f t="shared" si="13"/>
        <v>0</v>
      </c>
      <c r="N72" s="138">
        <f t="shared" si="13"/>
        <v>0</v>
      </c>
      <c r="O72" s="138">
        <f t="shared" si="13"/>
        <v>0</v>
      </c>
      <c r="P72" s="138">
        <f t="shared" si="13"/>
        <v>0</v>
      </c>
      <c r="Q72" s="138">
        <f t="shared" si="13"/>
        <v>0</v>
      </c>
      <c r="R72" s="138">
        <f t="shared" si="13"/>
        <v>0</v>
      </c>
      <c r="S72" s="138">
        <f t="shared" si="13"/>
        <v>0</v>
      </c>
      <c r="T72" s="138">
        <f t="shared" si="13"/>
        <v>0</v>
      </c>
      <c r="U72" s="228"/>
    </row>
    <row r="73" spans="3:21" ht="12.6">
      <c r="C73" s="16" t="s">
        <v>376</v>
      </c>
      <c r="E73" s="18" t="s">
        <v>649</v>
      </c>
      <c r="H73" s="139">
        <f t="shared" ref="H73:T73" si="14">SUM(H74,H81,H87)</f>
        <v>0</v>
      </c>
      <c r="I73" s="139">
        <f t="shared" si="14"/>
        <v>0</v>
      </c>
      <c r="J73" s="139">
        <f t="shared" si="14"/>
        <v>0</v>
      </c>
      <c r="K73" s="139">
        <f t="shared" si="14"/>
        <v>0</v>
      </c>
      <c r="L73" s="139">
        <f t="shared" si="14"/>
        <v>0</v>
      </c>
      <c r="M73" s="139">
        <f t="shared" si="14"/>
        <v>0</v>
      </c>
      <c r="N73" s="139">
        <f t="shared" si="14"/>
        <v>0</v>
      </c>
      <c r="O73" s="139">
        <f t="shared" si="14"/>
        <v>0</v>
      </c>
      <c r="P73" s="139">
        <f t="shared" si="14"/>
        <v>0</v>
      </c>
      <c r="Q73" s="139">
        <f t="shared" si="14"/>
        <v>0</v>
      </c>
      <c r="R73" s="139">
        <f t="shared" si="14"/>
        <v>0</v>
      </c>
      <c r="S73" s="139">
        <f t="shared" si="14"/>
        <v>0</v>
      </c>
      <c r="T73" s="139">
        <f t="shared" si="14"/>
        <v>0</v>
      </c>
      <c r="U73" s="122"/>
    </row>
    <row r="74" spans="3:21" ht="12.6">
      <c r="C74" s="135" t="s">
        <v>330</v>
      </c>
      <c r="E74" s="18" t="s">
        <v>649</v>
      </c>
      <c r="H74" s="139">
        <f t="shared" ref="H74:T74" si="15">SUM(H75:H80)</f>
        <v>0</v>
      </c>
      <c r="I74" s="139">
        <f t="shared" si="15"/>
        <v>0</v>
      </c>
      <c r="J74" s="139">
        <f t="shared" si="15"/>
        <v>0</v>
      </c>
      <c r="K74" s="139">
        <f t="shared" si="15"/>
        <v>0</v>
      </c>
      <c r="L74" s="139">
        <f t="shared" si="15"/>
        <v>0</v>
      </c>
      <c r="M74" s="139">
        <f t="shared" si="15"/>
        <v>0</v>
      </c>
      <c r="N74" s="139">
        <f t="shared" si="15"/>
        <v>0</v>
      </c>
      <c r="O74" s="139">
        <f t="shared" si="15"/>
        <v>0</v>
      </c>
      <c r="P74" s="139">
        <f t="shared" si="15"/>
        <v>0</v>
      </c>
      <c r="Q74" s="139">
        <f t="shared" si="15"/>
        <v>0</v>
      </c>
      <c r="R74" s="139">
        <f t="shared" si="15"/>
        <v>0</v>
      </c>
      <c r="S74" s="139">
        <f t="shared" si="15"/>
        <v>0</v>
      </c>
      <c r="T74" s="139">
        <f t="shared" si="15"/>
        <v>0</v>
      </c>
      <c r="U74" s="122"/>
    </row>
    <row r="75" spans="3:21" ht="12.6">
      <c r="C75" s="24" t="s">
        <v>331</v>
      </c>
      <c r="E75" s="18" t="s">
        <v>649</v>
      </c>
      <c r="H75" s="99"/>
      <c r="I75" s="99"/>
      <c r="J75" s="99"/>
      <c r="K75" s="99"/>
      <c r="L75" s="99"/>
      <c r="M75" s="99"/>
      <c r="N75" s="99"/>
      <c r="O75" s="99"/>
      <c r="P75" s="99"/>
      <c r="Q75" s="99"/>
      <c r="R75" s="99"/>
      <c r="S75" s="99"/>
      <c r="T75" s="99"/>
      <c r="U75" s="122"/>
    </row>
    <row r="76" spans="3:21" ht="12.6">
      <c r="C76" s="24" t="s">
        <v>332</v>
      </c>
      <c r="E76" s="18" t="s">
        <v>649</v>
      </c>
      <c r="H76" s="99"/>
      <c r="I76" s="99"/>
      <c r="J76" s="99"/>
      <c r="K76" s="99"/>
      <c r="L76" s="99"/>
      <c r="M76" s="99"/>
      <c r="N76" s="99"/>
      <c r="O76" s="99"/>
      <c r="P76" s="99"/>
      <c r="Q76" s="99"/>
      <c r="R76" s="99"/>
      <c r="S76" s="99"/>
      <c r="T76" s="99"/>
      <c r="U76" s="122"/>
    </row>
    <row r="77" spans="3:21" ht="12.6">
      <c r="C77" s="133" t="s">
        <v>333</v>
      </c>
      <c r="E77" s="18" t="s">
        <v>649</v>
      </c>
      <c r="H77" s="99"/>
      <c r="I77" s="99"/>
      <c r="J77" s="99"/>
      <c r="K77" s="99"/>
      <c r="L77" s="99"/>
      <c r="M77" s="99"/>
      <c r="N77" s="99"/>
      <c r="O77" s="99"/>
      <c r="P77" s="99"/>
      <c r="Q77" s="99"/>
      <c r="R77" s="99"/>
      <c r="S77" s="99"/>
      <c r="T77" s="99"/>
      <c r="U77" s="122"/>
    </row>
    <row r="78" spans="3:21" ht="12.6">
      <c r="C78" s="133" t="s">
        <v>334</v>
      </c>
      <c r="E78" s="18" t="s">
        <v>649</v>
      </c>
      <c r="H78" s="99"/>
      <c r="I78" s="99"/>
      <c r="J78" s="99"/>
      <c r="K78" s="99"/>
      <c r="L78" s="99"/>
      <c r="M78" s="99"/>
      <c r="N78" s="99"/>
      <c r="O78" s="99"/>
      <c r="P78" s="99"/>
      <c r="Q78" s="99"/>
      <c r="R78" s="99"/>
      <c r="S78" s="99"/>
      <c r="T78" s="99"/>
      <c r="U78" s="122"/>
    </row>
    <row r="79" spans="3:21" ht="12.6">
      <c r="C79" s="24" t="s">
        <v>335</v>
      </c>
      <c r="E79" s="18" t="s">
        <v>649</v>
      </c>
      <c r="H79" s="99"/>
      <c r="I79" s="99"/>
      <c r="J79" s="99"/>
      <c r="K79" s="99"/>
      <c r="L79" s="99"/>
      <c r="M79" s="99"/>
      <c r="N79" s="99"/>
      <c r="O79" s="99"/>
      <c r="P79" s="99"/>
      <c r="Q79" s="99"/>
      <c r="R79" s="99"/>
      <c r="S79" s="99"/>
      <c r="T79" s="99"/>
      <c r="U79" s="122"/>
    </row>
    <row r="80" spans="3:21" ht="12.6">
      <c r="C80" s="24" t="s">
        <v>336</v>
      </c>
      <c r="E80" s="18" t="s">
        <v>649</v>
      </c>
      <c r="H80" s="99"/>
      <c r="I80" s="99"/>
      <c r="J80" s="99"/>
      <c r="K80" s="99"/>
      <c r="L80" s="99"/>
      <c r="M80" s="99"/>
      <c r="N80" s="99"/>
      <c r="O80" s="99"/>
      <c r="P80" s="99"/>
      <c r="Q80" s="99"/>
      <c r="R80" s="99"/>
      <c r="S80" s="99"/>
      <c r="T80" s="99"/>
      <c r="U80" s="122"/>
    </row>
    <row r="81" spans="3:21" ht="12.6">
      <c r="C81" s="136" t="s">
        <v>337</v>
      </c>
      <c r="E81" s="18" t="s">
        <v>649</v>
      </c>
      <c r="H81" s="139">
        <f t="shared" ref="H81:T81" si="16">SUM(H82:H86)</f>
        <v>0</v>
      </c>
      <c r="I81" s="139">
        <f t="shared" si="16"/>
        <v>0</v>
      </c>
      <c r="J81" s="139">
        <f t="shared" si="16"/>
        <v>0</v>
      </c>
      <c r="K81" s="139">
        <f t="shared" si="16"/>
        <v>0</v>
      </c>
      <c r="L81" s="139">
        <f t="shared" si="16"/>
        <v>0</v>
      </c>
      <c r="M81" s="139">
        <f t="shared" si="16"/>
        <v>0</v>
      </c>
      <c r="N81" s="139">
        <f t="shared" si="16"/>
        <v>0</v>
      </c>
      <c r="O81" s="139">
        <f t="shared" si="16"/>
        <v>0</v>
      </c>
      <c r="P81" s="139">
        <f t="shared" si="16"/>
        <v>0</v>
      </c>
      <c r="Q81" s="139">
        <f t="shared" si="16"/>
        <v>0</v>
      </c>
      <c r="R81" s="139">
        <f t="shared" si="16"/>
        <v>0</v>
      </c>
      <c r="S81" s="139">
        <f t="shared" si="16"/>
        <v>0</v>
      </c>
      <c r="T81" s="139">
        <f t="shared" si="16"/>
        <v>0</v>
      </c>
      <c r="U81" s="122"/>
    </row>
    <row r="82" spans="3:21" ht="12.6">
      <c r="C82" s="134" t="s">
        <v>338</v>
      </c>
      <c r="E82" s="18" t="s">
        <v>649</v>
      </c>
      <c r="H82" s="99"/>
      <c r="I82" s="99"/>
      <c r="J82" s="99"/>
      <c r="K82" s="99"/>
      <c r="L82" s="99"/>
      <c r="M82" s="99"/>
      <c r="N82" s="99"/>
      <c r="O82" s="99"/>
      <c r="P82" s="99"/>
      <c r="Q82" s="99"/>
      <c r="R82" s="99"/>
      <c r="S82" s="99"/>
      <c r="T82" s="99"/>
      <c r="U82" s="122"/>
    </row>
    <row r="83" spans="3:21" ht="12.6">
      <c r="C83" s="134" t="s">
        <v>339</v>
      </c>
      <c r="E83" s="18" t="s">
        <v>649</v>
      </c>
      <c r="H83" s="99"/>
      <c r="I83" s="99"/>
      <c r="J83" s="99"/>
      <c r="K83" s="99"/>
      <c r="L83" s="99"/>
      <c r="M83" s="99"/>
      <c r="N83" s="99"/>
      <c r="O83" s="99"/>
      <c r="P83" s="99"/>
      <c r="Q83" s="99"/>
      <c r="R83" s="99"/>
      <c r="S83" s="99"/>
      <c r="T83" s="99"/>
      <c r="U83" s="122"/>
    </row>
    <row r="84" spans="3:21" ht="12.6">
      <c r="C84" s="134" t="s">
        <v>342</v>
      </c>
      <c r="E84" s="18" t="s">
        <v>649</v>
      </c>
      <c r="H84" s="99"/>
      <c r="I84" s="99"/>
      <c r="J84" s="99"/>
      <c r="K84" s="99"/>
      <c r="L84" s="99"/>
      <c r="M84" s="99"/>
      <c r="N84" s="99"/>
      <c r="O84" s="99"/>
      <c r="P84" s="99"/>
      <c r="Q84" s="99"/>
      <c r="R84" s="99"/>
      <c r="S84" s="99"/>
      <c r="T84" s="99"/>
      <c r="U84" s="122"/>
    </row>
    <row r="85" spans="3:21" ht="12.6">
      <c r="C85" s="134" t="s">
        <v>343</v>
      </c>
      <c r="E85" s="18" t="s">
        <v>649</v>
      </c>
      <c r="H85" s="99"/>
      <c r="I85" s="99"/>
      <c r="J85" s="99"/>
      <c r="K85" s="99"/>
      <c r="L85" s="99"/>
      <c r="M85" s="99"/>
      <c r="N85" s="99"/>
      <c r="O85" s="99"/>
      <c r="P85" s="99"/>
      <c r="Q85" s="99"/>
      <c r="R85" s="99"/>
      <c r="S85" s="99"/>
      <c r="T85" s="99"/>
      <c r="U85" s="122"/>
    </row>
    <row r="86" spans="3:21" ht="12.6">
      <c r="C86" s="34" t="s">
        <v>340</v>
      </c>
      <c r="E86" s="18" t="s">
        <v>649</v>
      </c>
      <c r="H86" s="99"/>
      <c r="I86" s="99"/>
      <c r="J86" s="99"/>
      <c r="K86" s="99"/>
      <c r="L86" s="99"/>
      <c r="M86" s="99"/>
      <c r="N86" s="99"/>
      <c r="O86" s="99"/>
      <c r="P86" s="99"/>
      <c r="Q86" s="99"/>
      <c r="R86" s="99"/>
      <c r="S86" s="99"/>
      <c r="T86" s="99"/>
      <c r="U86" s="122"/>
    </row>
    <row r="87" spans="3:21" ht="12.6">
      <c r="C87" s="136" t="s">
        <v>341</v>
      </c>
      <c r="E87" s="18" t="s">
        <v>649</v>
      </c>
      <c r="H87" s="99"/>
      <c r="I87" s="99"/>
      <c r="J87" s="99"/>
      <c r="K87" s="99"/>
      <c r="L87" s="99"/>
      <c r="M87" s="99"/>
      <c r="N87" s="99"/>
      <c r="O87" s="99"/>
      <c r="P87" s="99"/>
      <c r="Q87" s="99"/>
      <c r="R87" s="99"/>
      <c r="S87" s="99"/>
      <c r="T87" s="99"/>
      <c r="U87" s="122"/>
    </row>
    <row r="88" spans="3:21" ht="12.6">
      <c r="C88" s="16" t="s">
        <v>244</v>
      </c>
      <c r="E88" s="18" t="s">
        <v>649</v>
      </c>
      <c r="H88" s="99"/>
      <c r="I88" s="99"/>
      <c r="J88" s="99"/>
      <c r="K88" s="99"/>
      <c r="L88" s="99"/>
      <c r="M88" s="99"/>
      <c r="N88" s="99"/>
      <c r="O88" s="99"/>
      <c r="P88" s="99"/>
      <c r="Q88" s="99"/>
      <c r="R88" s="99"/>
      <c r="S88" s="99"/>
      <c r="T88" s="99"/>
      <c r="U88" s="122"/>
    </row>
    <row r="89" spans="3:21" ht="12.6">
      <c r="C89" s="17"/>
      <c r="D89" s="17"/>
      <c r="E89" s="17"/>
      <c r="F89" s="17"/>
      <c r="G89" s="17"/>
      <c r="H89" s="116"/>
      <c r="I89" s="116"/>
      <c r="J89" s="116"/>
      <c r="K89" s="116"/>
      <c r="L89" s="116"/>
      <c r="M89" s="116"/>
      <c r="N89" s="116"/>
      <c r="O89" s="116"/>
      <c r="P89" s="116"/>
      <c r="Q89" s="116"/>
      <c r="R89" s="116"/>
      <c r="S89" s="116"/>
      <c r="T89" s="116"/>
      <c r="U89" s="122"/>
    </row>
    <row r="90" spans="3:21" ht="12.6">
      <c r="C90" s="16" t="s">
        <v>619</v>
      </c>
      <c r="D90" s="18"/>
      <c r="E90" s="18" t="s">
        <v>649</v>
      </c>
      <c r="H90" s="138">
        <f t="shared" ref="H90:T90" si="17">SUM(H91,H103)</f>
        <v>0</v>
      </c>
      <c r="I90" s="138">
        <f t="shared" si="17"/>
        <v>0</v>
      </c>
      <c r="J90" s="138">
        <f t="shared" si="17"/>
        <v>0</v>
      </c>
      <c r="K90" s="138">
        <f t="shared" si="17"/>
        <v>0</v>
      </c>
      <c r="L90" s="138">
        <f t="shared" si="17"/>
        <v>0</v>
      </c>
      <c r="M90" s="138">
        <f t="shared" si="17"/>
        <v>0</v>
      </c>
      <c r="N90" s="138">
        <f t="shared" si="17"/>
        <v>0</v>
      </c>
      <c r="O90" s="138">
        <f t="shared" si="17"/>
        <v>0</v>
      </c>
      <c r="P90" s="138">
        <f t="shared" si="17"/>
        <v>0</v>
      </c>
      <c r="Q90" s="138">
        <f t="shared" si="17"/>
        <v>0</v>
      </c>
      <c r="R90" s="138">
        <f t="shared" si="17"/>
        <v>0</v>
      </c>
      <c r="S90" s="138">
        <f t="shared" si="17"/>
        <v>0</v>
      </c>
      <c r="T90" s="138">
        <f t="shared" si="17"/>
        <v>0</v>
      </c>
      <c r="U90" s="228"/>
    </row>
    <row r="91" spans="3:21" ht="12.6">
      <c r="C91" s="16" t="s">
        <v>376</v>
      </c>
      <c r="E91" s="18" t="s">
        <v>649</v>
      </c>
      <c r="H91" s="139">
        <f t="shared" ref="H91:T91" si="18">SUM(H92,H98,H102)</f>
        <v>0</v>
      </c>
      <c r="I91" s="139">
        <f t="shared" si="18"/>
        <v>0</v>
      </c>
      <c r="J91" s="139">
        <f t="shared" si="18"/>
        <v>0</v>
      </c>
      <c r="K91" s="139">
        <f t="shared" si="18"/>
        <v>0</v>
      </c>
      <c r="L91" s="139">
        <f t="shared" si="18"/>
        <v>0</v>
      </c>
      <c r="M91" s="139">
        <f t="shared" si="18"/>
        <v>0</v>
      </c>
      <c r="N91" s="139">
        <f t="shared" si="18"/>
        <v>0</v>
      </c>
      <c r="O91" s="139">
        <f t="shared" si="18"/>
        <v>0</v>
      </c>
      <c r="P91" s="139">
        <f t="shared" si="18"/>
        <v>0</v>
      </c>
      <c r="Q91" s="139">
        <f t="shared" si="18"/>
        <v>0</v>
      </c>
      <c r="R91" s="139">
        <f t="shared" si="18"/>
        <v>0</v>
      </c>
      <c r="S91" s="139">
        <f t="shared" si="18"/>
        <v>0</v>
      </c>
      <c r="T91" s="139">
        <f t="shared" si="18"/>
        <v>0</v>
      </c>
      <c r="U91" s="122"/>
    </row>
    <row r="92" spans="3:21" ht="12.6">
      <c r="C92" s="135" t="s">
        <v>330</v>
      </c>
      <c r="E92" s="18" t="s">
        <v>649</v>
      </c>
      <c r="H92" s="139">
        <f t="shared" ref="H92:T92" si="19">SUM(H93:H97)</f>
        <v>0</v>
      </c>
      <c r="I92" s="139">
        <f t="shared" si="19"/>
        <v>0</v>
      </c>
      <c r="J92" s="139">
        <f t="shared" si="19"/>
        <v>0</v>
      </c>
      <c r="K92" s="139">
        <f t="shared" si="19"/>
        <v>0</v>
      </c>
      <c r="L92" s="139">
        <f t="shared" si="19"/>
        <v>0</v>
      </c>
      <c r="M92" s="139">
        <f t="shared" si="19"/>
        <v>0</v>
      </c>
      <c r="N92" s="139">
        <f t="shared" si="19"/>
        <v>0</v>
      </c>
      <c r="O92" s="139">
        <f t="shared" si="19"/>
        <v>0</v>
      </c>
      <c r="P92" s="139">
        <f t="shared" si="19"/>
        <v>0</v>
      </c>
      <c r="Q92" s="139">
        <f t="shared" si="19"/>
        <v>0</v>
      </c>
      <c r="R92" s="139">
        <f t="shared" si="19"/>
        <v>0</v>
      </c>
      <c r="S92" s="139">
        <f t="shared" si="19"/>
        <v>0</v>
      </c>
      <c r="T92" s="139">
        <f t="shared" si="19"/>
        <v>0</v>
      </c>
      <c r="U92" s="122"/>
    </row>
    <row r="93" spans="3:21" ht="12.6">
      <c r="C93" s="224" t="s">
        <v>627</v>
      </c>
      <c r="E93" s="18" t="s">
        <v>649</v>
      </c>
      <c r="H93" s="99"/>
      <c r="I93" s="99"/>
      <c r="J93" s="99"/>
      <c r="K93" s="99"/>
      <c r="L93" s="99"/>
      <c r="M93" s="99"/>
      <c r="N93" s="99"/>
      <c r="O93" s="99"/>
      <c r="P93" s="99"/>
      <c r="Q93" s="99"/>
      <c r="R93" s="99"/>
      <c r="S93" s="99"/>
      <c r="T93" s="99"/>
      <c r="U93" s="122"/>
    </row>
    <row r="94" spans="3:21" ht="12.6">
      <c r="C94" s="224" t="s">
        <v>627</v>
      </c>
      <c r="E94" s="18" t="s">
        <v>649</v>
      </c>
      <c r="H94" s="99"/>
      <c r="I94" s="99"/>
      <c r="J94" s="99"/>
      <c r="K94" s="99"/>
      <c r="L94" s="99"/>
      <c r="M94" s="99"/>
      <c r="N94" s="99"/>
      <c r="O94" s="99"/>
      <c r="P94" s="99"/>
      <c r="Q94" s="99"/>
      <c r="R94" s="99"/>
      <c r="S94" s="99"/>
      <c r="T94" s="99"/>
      <c r="U94" s="122"/>
    </row>
    <row r="95" spans="3:21" ht="12.6">
      <c r="C95" s="224" t="s">
        <v>627</v>
      </c>
      <c r="E95" s="18" t="s">
        <v>649</v>
      </c>
      <c r="H95" s="99"/>
      <c r="I95" s="99"/>
      <c r="J95" s="99"/>
      <c r="K95" s="99"/>
      <c r="L95" s="99"/>
      <c r="M95" s="99"/>
      <c r="N95" s="99"/>
      <c r="O95" s="99"/>
      <c r="P95" s="99"/>
      <c r="Q95" s="99"/>
      <c r="R95" s="99"/>
      <c r="S95" s="99"/>
      <c r="T95" s="99"/>
      <c r="U95" s="122"/>
    </row>
    <row r="96" spans="3:21" ht="12.6">
      <c r="C96" s="224" t="s">
        <v>627</v>
      </c>
      <c r="E96" s="18" t="s">
        <v>649</v>
      </c>
      <c r="H96" s="99"/>
      <c r="I96" s="99"/>
      <c r="J96" s="99"/>
      <c r="K96" s="99"/>
      <c r="L96" s="99"/>
      <c r="M96" s="99"/>
      <c r="N96" s="99"/>
      <c r="O96" s="99"/>
      <c r="P96" s="99"/>
      <c r="Q96" s="99"/>
      <c r="R96" s="99"/>
      <c r="S96" s="99"/>
      <c r="T96" s="99"/>
      <c r="U96" s="122"/>
    </row>
    <row r="97" spans="3:21" ht="12.6">
      <c r="C97" s="224" t="s">
        <v>627</v>
      </c>
      <c r="E97" s="18" t="s">
        <v>649</v>
      </c>
      <c r="H97" s="99"/>
      <c r="I97" s="99"/>
      <c r="J97" s="99"/>
      <c r="K97" s="99"/>
      <c r="L97" s="99"/>
      <c r="M97" s="99"/>
      <c r="N97" s="99"/>
      <c r="O97" s="99"/>
      <c r="P97" s="99"/>
      <c r="Q97" s="99"/>
      <c r="R97" s="99"/>
      <c r="S97" s="99"/>
      <c r="T97" s="99"/>
      <c r="U97" s="122"/>
    </row>
    <row r="98" spans="3:21" ht="12.6">
      <c r="C98" s="136" t="s">
        <v>337</v>
      </c>
      <c r="E98" s="18" t="s">
        <v>649</v>
      </c>
      <c r="H98" s="139">
        <f t="shared" ref="H98:T98" si="20">SUM(H99:H101)</f>
        <v>0</v>
      </c>
      <c r="I98" s="139">
        <f t="shared" si="20"/>
        <v>0</v>
      </c>
      <c r="J98" s="139">
        <f t="shared" si="20"/>
        <v>0</v>
      </c>
      <c r="K98" s="139">
        <f t="shared" si="20"/>
        <v>0</v>
      </c>
      <c r="L98" s="139">
        <f t="shared" si="20"/>
        <v>0</v>
      </c>
      <c r="M98" s="139">
        <f t="shared" si="20"/>
        <v>0</v>
      </c>
      <c r="N98" s="139">
        <f t="shared" si="20"/>
        <v>0</v>
      </c>
      <c r="O98" s="139">
        <f t="shared" si="20"/>
        <v>0</v>
      </c>
      <c r="P98" s="139">
        <f t="shared" si="20"/>
        <v>0</v>
      </c>
      <c r="Q98" s="139">
        <f t="shared" si="20"/>
        <v>0</v>
      </c>
      <c r="R98" s="139">
        <f t="shared" si="20"/>
        <v>0</v>
      </c>
      <c r="S98" s="139">
        <f t="shared" si="20"/>
        <v>0</v>
      </c>
      <c r="T98" s="139">
        <f t="shared" si="20"/>
        <v>0</v>
      </c>
      <c r="U98" s="122"/>
    </row>
    <row r="99" spans="3:21" ht="12.6">
      <c r="C99" s="224" t="s">
        <v>627</v>
      </c>
      <c r="E99" s="18" t="s">
        <v>649</v>
      </c>
      <c r="H99" s="99"/>
      <c r="I99" s="99"/>
      <c r="J99" s="99"/>
      <c r="K99" s="99"/>
      <c r="L99" s="99"/>
      <c r="M99" s="99"/>
      <c r="N99" s="99"/>
      <c r="O99" s="99"/>
      <c r="P99" s="99"/>
      <c r="Q99" s="99"/>
      <c r="R99" s="99"/>
      <c r="S99" s="99"/>
      <c r="T99" s="99"/>
      <c r="U99" s="122"/>
    </row>
    <row r="100" spans="3:21" ht="12.6">
      <c r="C100" s="224" t="s">
        <v>627</v>
      </c>
      <c r="E100" s="18" t="s">
        <v>649</v>
      </c>
      <c r="H100" s="99"/>
      <c r="I100" s="99"/>
      <c r="J100" s="99"/>
      <c r="K100" s="99"/>
      <c r="L100" s="99"/>
      <c r="M100" s="99"/>
      <c r="N100" s="99"/>
      <c r="O100" s="99"/>
      <c r="P100" s="99"/>
      <c r="Q100" s="99"/>
      <c r="R100" s="99"/>
      <c r="S100" s="99"/>
      <c r="T100" s="99"/>
      <c r="U100" s="122"/>
    </row>
    <row r="101" spans="3:21" ht="12.6">
      <c r="C101" s="224" t="s">
        <v>627</v>
      </c>
      <c r="E101" s="18" t="s">
        <v>649</v>
      </c>
      <c r="H101" s="99"/>
      <c r="I101" s="99"/>
      <c r="J101" s="99"/>
      <c r="K101" s="99"/>
      <c r="L101" s="99"/>
      <c r="M101" s="99"/>
      <c r="N101" s="99"/>
      <c r="O101" s="99"/>
      <c r="P101" s="99"/>
      <c r="Q101" s="99"/>
      <c r="R101" s="99"/>
      <c r="S101" s="99"/>
      <c r="T101" s="99"/>
      <c r="U101" s="122"/>
    </row>
    <row r="102" spans="3:21" ht="12.6">
      <c r="C102" s="136" t="s">
        <v>341</v>
      </c>
      <c r="E102" s="18" t="s">
        <v>649</v>
      </c>
      <c r="H102" s="99"/>
      <c r="I102" s="99"/>
      <c r="J102" s="99"/>
      <c r="K102" s="99"/>
      <c r="L102" s="99"/>
      <c r="M102" s="99"/>
      <c r="N102" s="99"/>
      <c r="O102" s="99"/>
      <c r="P102" s="99"/>
      <c r="Q102" s="99"/>
      <c r="R102" s="99"/>
      <c r="S102" s="99"/>
      <c r="T102" s="99"/>
      <c r="U102" s="122"/>
    </row>
    <row r="103" spans="3:21" ht="12.6">
      <c r="C103" s="16" t="s">
        <v>244</v>
      </c>
      <c r="E103" s="18" t="s">
        <v>649</v>
      </c>
      <c r="H103" s="99"/>
      <c r="I103" s="99"/>
      <c r="J103" s="99"/>
      <c r="K103" s="99"/>
      <c r="L103" s="99"/>
      <c r="M103" s="99"/>
      <c r="N103" s="99"/>
      <c r="O103" s="99"/>
      <c r="P103" s="99"/>
      <c r="Q103" s="99"/>
      <c r="R103" s="99"/>
      <c r="S103" s="99"/>
      <c r="T103" s="99"/>
      <c r="U103" s="122"/>
    </row>
    <row r="104" spans="3:21" ht="12.6">
      <c r="C104" s="17"/>
      <c r="D104" s="17"/>
      <c r="E104" s="17"/>
      <c r="F104" s="17"/>
      <c r="G104" s="17"/>
      <c r="H104" s="116"/>
      <c r="I104" s="116"/>
      <c r="J104" s="116"/>
      <c r="K104" s="116"/>
      <c r="L104" s="116"/>
      <c r="M104" s="116"/>
      <c r="N104" s="116"/>
      <c r="O104" s="116"/>
      <c r="P104" s="116"/>
      <c r="Q104" s="116"/>
      <c r="R104" s="116"/>
      <c r="S104" s="116"/>
      <c r="T104" s="116"/>
      <c r="U104" s="122"/>
    </row>
    <row r="105" spans="3:21" ht="12.6">
      <c r="C105" s="16" t="s">
        <v>620</v>
      </c>
      <c r="D105" s="18"/>
      <c r="E105" s="18" t="s">
        <v>649</v>
      </c>
      <c r="H105" s="138">
        <f t="shared" ref="H105" si="21">SUM(H106,H118)</f>
        <v>0</v>
      </c>
      <c r="I105" s="138">
        <f t="shared" ref="I105" si="22">SUM(I106,I118)</f>
        <v>0</v>
      </c>
      <c r="J105" s="138">
        <f t="shared" ref="J105" si="23">SUM(J106,J118)</f>
        <v>0</v>
      </c>
      <c r="K105" s="138">
        <f t="shared" ref="K105" si="24">SUM(K106,K118)</f>
        <v>0</v>
      </c>
      <c r="L105" s="138">
        <f t="shared" ref="L105" si="25">SUM(L106,L118)</f>
        <v>0</v>
      </c>
      <c r="M105" s="138">
        <f t="shared" ref="M105" si="26">SUM(M106,M118)</f>
        <v>0</v>
      </c>
      <c r="N105" s="138">
        <f t="shared" ref="N105" si="27">SUM(N106,N118)</f>
        <v>0</v>
      </c>
      <c r="O105" s="138">
        <f t="shared" ref="O105" si="28">SUM(O106,O118)</f>
        <v>0</v>
      </c>
      <c r="P105" s="138">
        <f t="shared" ref="P105" si="29">SUM(P106,P118)</f>
        <v>0</v>
      </c>
      <c r="Q105" s="138">
        <f t="shared" ref="Q105" si="30">SUM(Q106,Q118)</f>
        <v>0</v>
      </c>
      <c r="R105" s="138">
        <f t="shared" ref="R105" si="31">SUM(R106,R118)</f>
        <v>0</v>
      </c>
      <c r="S105" s="138">
        <f t="shared" ref="S105" si="32">SUM(S106,S118)</f>
        <v>0</v>
      </c>
      <c r="T105" s="138">
        <f t="shared" ref="T105" si="33">SUM(T106,T118)</f>
        <v>0</v>
      </c>
      <c r="U105" s="228"/>
    </row>
    <row r="106" spans="3:21" ht="12.6">
      <c r="C106" s="16" t="s">
        <v>376</v>
      </c>
      <c r="E106" s="18" t="s">
        <v>649</v>
      </c>
      <c r="H106" s="139">
        <f t="shared" ref="H106" si="34">SUM(H107,H113,H117)</f>
        <v>0</v>
      </c>
      <c r="I106" s="139">
        <f t="shared" ref="I106" si="35">SUM(I107,I113,I117)</f>
        <v>0</v>
      </c>
      <c r="J106" s="139">
        <f t="shared" ref="J106" si="36">SUM(J107,J113,J117)</f>
        <v>0</v>
      </c>
      <c r="K106" s="139">
        <f t="shared" ref="K106" si="37">SUM(K107,K113,K117)</f>
        <v>0</v>
      </c>
      <c r="L106" s="139">
        <f t="shared" ref="L106" si="38">SUM(L107,L113,L117)</f>
        <v>0</v>
      </c>
      <c r="M106" s="139">
        <f t="shared" ref="M106" si="39">SUM(M107,M113,M117)</f>
        <v>0</v>
      </c>
      <c r="N106" s="139">
        <f t="shared" ref="N106" si="40">SUM(N107,N113,N117)</f>
        <v>0</v>
      </c>
      <c r="O106" s="139">
        <f t="shared" ref="O106" si="41">SUM(O107,O113,O117)</f>
        <v>0</v>
      </c>
      <c r="P106" s="139">
        <f t="shared" ref="P106" si="42">SUM(P107,P113,P117)</f>
        <v>0</v>
      </c>
      <c r="Q106" s="139">
        <f t="shared" ref="Q106" si="43">SUM(Q107,Q113,Q117)</f>
        <v>0</v>
      </c>
      <c r="R106" s="139">
        <f t="shared" ref="R106" si="44">SUM(R107,R113,R117)</f>
        <v>0</v>
      </c>
      <c r="S106" s="139">
        <f t="shared" ref="S106" si="45">SUM(S107,S113,S117)</f>
        <v>0</v>
      </c>
      <c r="T106" s="139">
        <f t="shared" ref="T106" si="46">SUM(T107,T113,T117)</f>
        <v>0</v>
      </c>
      <c r="U106" s="122"/>
    </row>
    <row r="107" spans="3:21" ht="12.6">
      <c r="C107" s="135" t="s">
        <v>330</v>
      </c>
      <c r="E107" s="18" t="s">
        <v>649</v>
      </c>
      <c r="H107" s="139">
        <f t="shared" ref="H107" si="47">SUM(H108:H112)</f>
        <v>0</v>
      </c>
      <c r="I107" s="139">
        <f t="shared" ref="I107" si="48">SUM(I108:I112)</f>
        <v>0</v>
      </c>
      <c r="J107" s="139">
        <f t="shared" ref="J107" si="49">SUM(J108:J112)</f>
        <v>0</v>
      </c>
      <c r="K107" s="139">
        <f t="shared" ref="K107" si="50">SUM(K108:K112)</f>
        <v>0</v>
      </c>
      <c r="L107" s="139">
        <f t="shared" ref="L107" si="51">SUM(L108:L112)</f>
        <v>0</v>
      </c>
      <c r="M107" s="139">
        <f t="shared" ref="M107" si="52">SUM(M108:M112)</f>
        <v>0</v>
      </c>
      <c r="N107" s="139">
        <f t="shared" ref="N107" si="53">SUM(N108:N112)</f>
        <v>0</v>
      </c>
      <c r="O107" s="139">
        <f t="shared" ref="O107" si="54">SUM(O108:O112)</f>
        <v>0</v>
      </c>
      <c r="P107" s="139">
        <f t="shared" ref="P107" si="55">SUM(P108:P112)</f>
        <v>0</v>
      </c>
      <c r="Q107" s="139">
        <f t="shared" ref="Q107" si="56">SUM(Q108:Q112)</f>
        <v>0</v>
      </c>
      <c r="R107" s="139">
        <f t="shared" ref="R107" si="57">SUM(R108:R112)</f>
        <v>0</v>
      </c>
      <c r="S107" s="139">
        <f t="shared" ref="S107" si="58">SUM(S108:S112)</f>
        <v>0</v>
      </c>
      <c r="T107" s="139">
        <f t="shared" ref="T107" si="59">SUM(T108:T112)</f>
        <v>0</v>
      </c>
      <c r="U107" s="122"/>
    </row>
    <row r="108" spans="3:21" ht="12.6">
      <c r="C108" s="224" t="s">
        <v>627</v>
      </c>
      <c r="E108" s="18" t="s">
        <v>649</v>
      </c>
      <c r="H108" s="99"/>
      <c r="I108" s="99"/>
      <c r="J108" s="99"/>
      <c r="K108" s="99"/>
      <c r="L108" s="99"/>
      <c r="M108" s="99"/>
      <c r="N108" s="99"/>
      <c r="O108" s="99"/>
      <c r="P108" s="99"/>
      <c r="Q108" s="99"/>
      <c r="R108" s="99"/>
      <c r="S108" s="99"/>
      <c r="T108" s="99"/>
      <c r="U108" s="122"/>
    </row>
    <row r="109" spans="3:21" ht="12.6">
      <c r="C109" s="224" t="s">
        <v>627</v>
      </c>
      <c r="E109" s="18" t="s">
        <v>649</v>
      </c>
      <c r="H109" s="99"/>
      <c r="I109" s="99"/>
      <c r="J109" s="99"/>
      <c r="K109" s="99"/>
      <c r="L109" s="99"/>
      <c r="M109" s="99"/>
      <c r="N109" s="99"/>
      <c r="O109" s="99"/>
      <c r="P109" s="99"/>
      <c r="Q109" s="99"/>
      <c r="R109" s="99"/>
      <c r="S109" s="99"/>
      <c r="T109" s="99"/>
      <c r="U109" s="122"/>
    </row>
    <row r="110" spans="3:21" ht="12.6">
      <c r="C110" s="224" t="s">
        <v>627</v>
      </c>
      <c r="E110" s="18" t="s">
        <v>649</v>
      </c>
      <c r="H110" s="99"/>
      <c r="I110" s="99"/>
      <c r="J110" s="99"/>
      <c r="K110" s="99"/>
      <c r="L110" s="99"/>
      <c r="M110" s="99"/>
      <c r="N110" s="99"/>
      <c r="O110" s="99"/>
      <c r="P110" s="99"/>
      <c r="Q110" s="99"/>
      <c r="R110" s="99"/>
      <c r="S110" s="99"/>
      <c r="T110" s="99"/>
      <c r="U110" s="122"/>
    </row>
    <row r="111" spans="3:21" ht="12.6">
      <c r="C111" s="224" t="s">
        <v>627</v>
      </c>
      <c r="E111" s="18" t="s">
        <v>649</v>
      </c>
      <c r="H111" s="99"/>
      <c r="I111" s="99"/>
      <c r="J111" s="99"/>
      <c r="K111" s="99"/>
      <c r="L111" s="99"/>
      <c r="M111" s="99"/>
      <c r="N111" s="99"/>
      <c r="O111" s="99"/>
      <c r="P111" s="99"/>
      <c r="Q111" s="99"/>
      <c r="R111" s="99"/>
      <c r="S111" s="99"/>
      <c r="T111" s="99"/>
      <c r="U111" s="122"/>
    </row>
    <row r="112" spans="3:21" ht="12.6">
      <c r="C112" s="224" t="s">
        <v>627</v>
      </c>
      <c r="E112" s="18" t="s">
        <v>649</v>
      </c>
      <c r="H112" s="99"/>
      <c r="I112" s="99"/>
      <c r="J112" s="99"/>
      <c r="K112" s="99"/>
      <c r="L112" s="99"/>
      <c r="M112" s="99"/>
      <c r="N112" s="99"/>
      <c r="O112" s="99"/>
      <c r="P112" s="99"/>
      <c r="Q112" s="99"/>
      <c r="R112" s="99"/>
      <c r="S112" s="99"/>
      <c r="T112" s="99"/>
      <c r="U112" s="122"/>
    </row>
    <row r="113" spans="3:21" ht="12.6">
      <c r="C113" s="136" t="s">
        <v>337</v>
      </c>
      <c r="E113" s="18" t="s">
        <v>649</v>
      </c>
      <c r="H113" s="139">
        <f t="shared" ref="H113" si="60">SUM(H114:H116)</f>
        <v>0</v>
      </c>
      <c r="I113" s="139">
        <f t="shared" ref="I113" si="61">SUM(I114:I116)</f>
        <v>0</v>
      </c>
      <c r="J113" s="139">
        <f t="shared" ref="J113" si="62">SUM(J114:J116)</f>
        <v>0</v>
      </c>
      <c r="K113" s="139">
        <f t="shared" ref="K113" si="63">SUM(K114:K116)</f>
        <v>0</v>
      </c>
      <c r="L113" s="139">
        <f t="shared" ref="L113" si="64">SUM(L114:L116)</f>
        <v>0</v>
      </c>
      <c r="M113" s="139">
        <f t="shared" ref="M113" si="65">SUM(M114:M116)</f>
        <v>0</v>
      </c>
      <c r="N113" s="139">
        <f t="shared" ref="N113" si="66">SUM(N114:N116)</f>
        <v>0</v>
      </c>
      <c r="O113" s="139">
        <f t="shared" ref="O113" si="67">SUM(O114:O116)</f>
        <v>0</v>
      </c>
      <c r="P113" s="139">
        <f t="shared" ref="P113" si="68">SUM(P114:P116)</f>
        <v>0</v>
      </c>
      <c r="Q113" s="139">
        <f t="shared" ref="Q113" si="69">SUM(Q114:Q116)</f>
        <v>0</v>
      </c>
      <c r="R113" s="139">
        <f t="shared" ref="R113" si="70">SUM(R114:R116)</f>
        <v>0</v>
      </c>
      <c r="S113" s="139">
        <f t="shared" ref="S113" si="71">SUM(S114:S116)</f>
        <v>0</v>
      </c>
      <c r="T113" s="139">
        <f t="shared" ref="T113" si="72">SUM(T114:T116)</f>
        <v>0</v>
      </c>
      <c r="U113" s="122"/>
    </row>
    <row r="114" spans="3:21" ht="12.6">
      <c r="C114" s="224" t="s">
        <v>627</v>
      </c>
      <c r="E114" s="18" t="s">
        <v>649</v>
      </c>
      <c r="H114" s="99"/>
      <c r="I114" s="99"/>
      <c r="J114" s="99"/>
      <c r="K114" s="99"/>
      <c r="L114" s="99"/>
      <c r="M114" s="99"/>
      <c r="N114" s="99"/>
      <c r="O114" s="99"/>
      <c r="P114" s="99"/>
      <c r="Q114" s="99"/>
      <c r="R114" s="99"/>
      <c r="S114" s="99"/>
      <c r="T114" s="99"/>
      <c r="U114" s="122"/>
    </row>
    <row r="115" spans="3:21" ht="12.6">
      <c r="C115" s="224" t="s">
        <v>627</v>
      </c>
      <c r="E115" s="18" t="s">
        <v>649</v>
      </c>
      <c r="H115" s="99"/>
      <c r="I115" s="99"/>
      <c r="J115" s="99"/>
      <c r="K115" s="99"/>
      <c r="L115" s="99"/>
      <c r="M115" s="99"/>
      <c r="N115" s="99"/>
      <c r="O115" s="99"/>
      <c r="P115" s="99"/>
      <c r="Q115" s="99"/>
      <c r="R115" s="99"/>
      <c r="S115" s="99"/>
      <c r="T115" s="99"/>
      <c r="U115" s="122"/>
    </row>
    <row r="116" spans="3:21" ht="12.6">
      <c r="C116" s="224" t="s">
        <v>627</v>
      </c>
      <c r="E116" s="18" t="s">
        <v>649</v>
      </c>
      <c r="H116" s="99"/>
      <c r="I116" s="99"/>
      <c r="J116" s="99"/>
      <c r="K116" s="99"/>
      <c r="L116" s="99"/>
      <c r="M116" s="99"/>
      <c r="N116" s="99"/>
      <c r="O116" s="99"/>
      <c r="P116" s="99"/>
      <c r="Q116" s="99"/>
      <c r="R116" s="99"/>
      <c r="S116" s="99"/>
      <c r="T116" s="99"/>
      <c r="U116" s="122"/>
    </row>
    <row r="117" spans="3:21" ht="12.6">
      <c r="C117" s="136" t="s">
        <v>341</v>
      </c>
      <c r="E117" s="18" t="s">
        <v>649</v>
      </c>
      <c r="H117" s="99"/>
      <c r="I117" s="99"/>
      <c r="J117" s="99"/>
      <c r="K117" s="99"/>
      <c r="L117" s="99"/>
      <c r="M117" s="99"/>
      <c r="N117" s="99"/>
      <c r="O117" s="99"/>
      <c r="P117" s="99"/>
      <c r="Q117" s="99"/>
      <c r="R117" s="99"/>
      <c r="S117" s="99"/>
      <c r="T117" s="99"/>
      <c r="U117" s="122"/>
    </row>
    <row r="118" spans="3:21" ht="12.6">
      <c r="C118" s="16" t="s">
        <v>244</v>
      </c>
      <c r="E118" s="18" t="s">
        <v>649</v>
      </c>
      <c r="H118" s="99"/>
      <c r="I118" s="99"/>
      <c r="J118" s="99"/>
      <c r="K118" s="99"/>
      <c r="L118" s="99"/>
      <c r="M118" s="99"/>
      <c r="N118" s="99"/>
      <c r="O118" s="99"/>
      <c r="P118" s="99"/>
      <c r="Q118" s="99"/>
      <c r="R118" s="99"/>
      <c r="S118" s="99"/>
      <c r="T118" s="99"/>
      <c r="U118" s="122"/>
    </row>
    <row r="119" spans="3:21" ht="12.6">
      <c r="C119" s="17"/>
      <c r="D119" s="17"/>
      <c r="E119" s="17"/>
      <c r="F119" s="17"/>
      <c r="G119" s="17"/>
      <c r="H119" s="116"/>
      <c r="I119" s="116"/>
      <c r="J119" s="116"/>
      <c r="K119" s="116"/>
      <c r="L119" s="116"/>
      <c r="M119" s="116"/>
      <c r="N119" s="116"/>
      <c r="O119" s="116"/>
      <c r="P119" s="116"/>
      <c r="Q119" s="116"/>
      <c r="R119" s="116"/>
      <c r="S119" s="116"/>
      <c r="T119" s="116"/>
      <c r="U119" s="122"/>
    </row>
    <row r="120" spans="3:21" ht="12.6">
      <c r="C120" s="16" t="s">
        <v>621</v>
      </c>
      <c r="D120" s="18"/>
      <c r="E120" s="18" t="s">
        <v>649</v>
      </c>
      <c r="H120" s="138">
        <f t="shared" ref="H120" si="73">SUM(H121,H133)</f>
        <v>0</v>
      </c>
      <c r="I120" s="138">
        <f t="shared" ref="I120" si="74">SUM(I121,I133)</f>
        <v>0</v>
      </c>
      <c r="J120" s="138">
        <f t="shared" ref="J120" si="75">SUM(J121,J133)</f>
        <v>0</v>
      </c>
      <c r="K120" s="138">
        <f t="shared" ref="K120" si="76">SUM(K121,K133)</f>
        <v>0</v>
      </c>
      <c r="L120" s="138">
        <f t="shared" ref="L120" si="77">SUM(L121,L133)</f>
        <v>0</v>
      </c>
      <c r="M120" s="138">
        <f t="shared" ref="M120" si="78">SUM(M121,M133)</f>
        <v>0</v>
      </c>
      <c r="N120" s="138">
        <f t="shared" ref="N120" si="79">SUM(N121,N133)</f>
        <v>0</v>
      </c>
      <c r="O120" s="138">
        <f t="shared" ref="O120" si="80">SUM(O121,O133)</f>
        <v>0</v>
      </c>
      <c r="P120" s="138">
        <f t="shared" ref="P120" si="81">SUM(P121,P133)</f>
        <v>0</v>
      </c>
      <c r="Q120" s="138">
        <f t="shared" ref="Q120" si="82">SUM(Q121,Q133)</f>
        <v>0</v>
      </c>
      <c r="R120" s="138">
        <f t="shared" ref="R120" si="83">SUM(R121,R133)</f>
        <v>0</v>
      </c>
      <c r="S120" s="138">
        <f t="shared" ref="S120" si="84">SUM(S121,S133)</f>
        <v>0</v>
      </c>
      <c r="T120" s="138">
        <f t="shared" ref="T120" si="85">SUM(T121,T133)</f>
        <v>0</v>
      </c>
      <c r="U120" s="228"/>
    </row>
    <row r="121" spans="3:21" ht="12.6">
      <c r="C121" s="16" t="s">
        <v>376</v>
      </c>
      <c r="E121" s="18" t="s">
        <v>649</v>
      </c>
      <c r="H121" s="139">
        <f t="shared" ref="H121" si="86">SUM(H122,H128,H132)</f>
        <v>0</v>
      </c>
      <c r="I121" s="139">
        <f t="shared" ref="I121" si="87">SUM(I122,I128,I132)</f>
        <v>0</v>
      </c>
      <c r="J121" s="139">
        <f t="shared" ref="J121" si="88">SUM(J122,J128,J132)</f>
        <v>0</v>
      </c>
      <c r="K121" s="139">
        <f t="shared" ref="K121" si="89">SUM(K122,K128,K132)</f>
        <v>0</v>
      </c>
      <c r="L121" s="139">
        <f t="shared" ref="L121" si="90">SUM(L122,L128,L132)</f>
        <v>0</v>
      </c>
      <c r="M121" s="139">
        <f t="shared" ref="M121" si="91">SUM(M122,M128,M132)</f>
        <v>0</v>
      </c>
      <c r="N121" s="139">
        <f t="shared" ref="N121" si="92">SUM(N122,N128,N132)</f>
        <v>0</v>
      </c>
      <c r="O121" s="139">
        <f t="shared" ref="O121" si="93">SUM(O122,O128,O132)</f>
        <v>0</v>
      </c>
      <c r="P121" s="139">
        <f t="shared" ref="P121" si="94">SUM(P122,P128,P132)</f>
        <v>0</v>
      </c>
      <c r="Q121" s="139">
        <f t="shared" ref="Q121" si="95">SUM(Q122,Q128,Q132)</f>
        <v>0</v>
      </c>
      <c r="R121" s="139">
        <f t="shared" ref="R121" si="96">SUM(R122,R128,R132)</f>
        <v>0</v>
      </c>
      <c r="S121" s="139">
        <f t="shared" ref="S121" si="97">SUM(S122,S128,S132)</f>
        <v>0</v>
      </c>
      <c r="T121" s="139">
        <f t="shared" ref="T121" si="98">SUM(T122,T128,T132)</f>
        <v>0</v>
      </c>
      <c r="U121" s="122"/>
    </row>
    <row r="122" spans="3:21" ht="12.6">
      <c r="C122" s="135" t="s">
        <v>330</v>
      </c>
      <c r="E122" s="18" t="s">
        <v>649</v>
      </c>
      <c r="H122" s="139">
        <f t="shared" ref="H122" si="99">SUM(H123:H127)</f>
        <v>0</v>
      </c>
      <c r="I122" s="139">
        <f t="shared" ref="I122" si="100">SUM(I123:I127)</f>
        <v>0</v>
      </c>
      <c r="J122" s="139">
        <f t="shared" ref="J122" si="101">SUM(J123:J127)</f>
        <v>0</v>
      </c>
      <c r="K122" s="139">
        <f t="shared" ref="K122" si="102">SUM(K123:K127)</f>
        <v>0</v>
      </c>
      <c r="L122" s="139">
        <f t="shared" ref="L122" si="103">SUM(L123:L127)</f>
        <v>0</v>
      </c>
      <c r="M122" s="139">
        <f t="shared" ref="M122" si="104">SUM(M123:M127)</f>
        <v>0</v>
      </c>
      <c r="N122" s="139">
        <f t="shared" ref="N122" si="105">SUM(N123:N127)</f>
        <v>0</v>
      </c>
      <c r="O122" s="139">
        <f t="shared" ref="O122" si="106">SUM(O123:O127)</f>
        <v>0</v>
      </c>
      <c r="P122" s="139">
        <f t="shared" ref="P122" si="107">SUM(P123:P127)</f>
        <v>0</v>
      </c>
      <c r="Q122" s="139">
        <f t="shared" ref="Q122" si="108">SUM(Q123:Q127)</f>
        <v>0</v>
      </c>
      <c r="R122" s="139">
        <f t="shared" ref="R122" si="109">SUM(R123:R127)</f>
        <v>0</v>
      </c>
      <c r="S122" s="139">
        <f t="shared" ref="S122" si="110">SUM(S123:S127)</f>
        <v>0</v>
      </c>
      <c r="T122" s="139">
        <f t="shared" ref="T122" si="111">SUM(T123:T127)</f>
        <v>0</v>
      </c>
      <c r="U122" s="122"/>
    </row>
    <row r="123" spans="3:21" ht="12.6">
      <c r="C123" s="224" t="s">
        <v>627</v>
      </c>
      <c r="E123" s="18" t="s">
        <v>649</v>
      </c>
      <c r="H123" s="99"/>
      <c r="I123" s="99"/>
      <c r="J123" s="99"/>
      <c r="K123" s="99"/>
      <c r="L123" s="99"/>
      <c r="M123" s="99"/>
      <c r="N123" s="99"/>
      <c r="O123" s="99"/>
      <c r="P123" s="99"/>
      <c r="Q123" s="99"/>
      <c r="R123" s="99"/>
      <c r="S123" s="99"/>
      <c r="T123" s="99"/>
      <c r="U123" s="122"/>
    </row>
    <row r="124" spans="3:21" ht="12.6">
      <c r="C124" s="224" t="s">
        <v>627</v>
      </c>
      <c r="E124" s="18" t="s">
        <v>649</v>
      </c>
      <c r="H124" s="99"/>
      <c r="I124" s="99"/>
      <c r="J124" s="99"/>
      <c r="K124" s="99"/>
      <c r="L124" s="99"/>
      <c r="M124" s="99"/>
      <c r="N124" s="99"/>
      <c r="O124" s="99"/>
      <c r="P124" s="99"/>
      <c r="Q124" s="99"/>
      <c r="R124" s="99"/>
      <c r="S124" s="99"/>
      <c r="T124" s="99"/>
      <c r="U124" s="122"/>
    </row>
    <row r="125" spans="3:21" ht="12.6">
      <c r="C125" s="224" t="s">
        <v>627</v>
      </c>
      <c r="E125" s="18" t="s">
        <v>649</v>
      </c>
      <c r="H125" s="99"/>
      <c r="I125" s="99"/>
      <c r="J125" s="99"/>
      <c r="K125" s="99"/>
      <c r="L125" s="99"/>
      <c r="M125" s="99"/>
      <c r="N125" s="99"/>
      <c r="O125" s="99"/>
      <c r="P125" s="99"/>
      <c r="Q125" s="99"/>
      <c r="R125" s="99"/>
      <c r="S125" s="99"/>
      <c r="T125" s="99"/>
      <c r="U125" s="122"/>
    </row>
    <row r="126" spans="3:21" ht="12.6">
      <c r="C126" s="224" t="s">
        <v>627</v>
      </c>
      <c r="E126" s="18" t="s">
        <v>649</v>
      </c>
      <c r="H126" s="99"/>
      <c r="I126" s="99"/>
      <c r="J126" s="99"/>
      <c r="K126" s="99"/>
      <c r="L126" s="99"/>
      <c r="M126" s="99"/>
      <c r="N126" s="99"/>
      <c r="O126" s="99"/>
      <c r="P126" s="99"/>
      <c r="Q126" s="99"/>
      <c r="R126" s="99"/>
      <c r="S126" s="99"/>
      <c r="T126" s="99"/>
      <c r="U126" s="122"/>
    </row>
    <row r="127" spans="3:21" ht="12.6">
      <c r="C127" s="224" t="s">
        <v>627</v>
      </c>
      <c r="E127" s="18" t="s">
        <v>649</v>
      </c>
      <c r="H127" s="99"/>
      <c r="I127" s="99"/>
      <c r="J127" s="99"/>
      <c r="K127" s="99"/>
      <c r="L127" s="99"/>
      <c r="M127" s="99"/>
      <c r="N127" s="99"/>
      <c r="O127" s="99"/>
      <c r="P127" s="99"/>
      <c r="Q127" s="99"/>
      <c r="R127" s="99"/>
      <c r="S127" s="99"/>
      <c r="T127" s="99"/>
      <c r="U127" s="122"/>
    </row>
    <row r="128" spans="3:21" ht="12.6">
      <c r="C128" s="136" t="s">
        <v>337</v>
      </c>
      <c r="E128" s="18" t="s">
        <v>649</v>
      </c>
      <c r="H128" s="139">
        <f t="shared" ref="H128" si="112">SUM(H129:H131)</f>
        <v>0</v>
      </c>
      <c r="I128" s="139">
        <f t="shared" ref="I128" si="113">SUM(I129:I131)</f>
        <v>0</v>
      </c>
      <c r="J128" s="139">
        <f t="shared" ref="J128" si="114">SUM(J129:J131)</f>
        <v>0</v>
      </c>
      <c r="K128" s="139">
        <f t="shared" ref="K128" si="115">SUM(K129:K131)</f>
        <v>0</v>
      </c>
      <c r="L128" s="139">
        <f t="shared" ref="L128" si="116">SUM(L129:L131)</f>
        <v>0</v>
      </c>
      <c r="M128" s="139">
        <f t="shared" ref="M128" si="117">SUM(M129:M131)</f>
        <v>0</v>
      </c>
      <c r="N128" s="139">
        <f t="shared" ref="N128" si="118">SUM(N129:N131)</f>
        <v>0</v>
      </c>
      <c r="O128" s="139">
        <f t="shared" ref="O128" si="119">SUM(O129:O131)</f>
        <v>0</v>
      </c>
      <c r="P128" s="139">
        <f t="shared" ref="P128" si="120">SUM(P129:P131)</f>
        <v>0</v>
      </c>
      <c r="Q128" s="139">
        <f t="shared" ref="Q128" si="121">SUM(Q129:Q131)</f>
        <v>0</v>
      </c>
      <c r="R128" s="139">
        <f t="shared" ref="R128" si="122">SUM(R129:R131)</f>
        <v>0</v>
      </c>
      <c r="S128" s="139">
        <f t="shared" ref="S128" si="123">SUM(S129:S131)</f>
        <v>0</v>
      </c>
      <c r="T128" s="139">
        <f t="shared" ref="T128" si="124">SUM(T129:T131)</f>
        <v>0</v>
      </c>
      <c r="U128" s="122"/>
    </row>
    <row r="129" spans="3:21" ht="12.6">
      <c r="C129" s="224" t="s">
        <v>627</v>
      </c>
      <c r="E129" s="18" t="s">
        <v>649</v>
      </c>
      <c r="H129" s="99"/>
      <c r="I129" s="99"/>
      <c r="J129" s="99"/>
      <c r="K129" s="99"/>
      <c r="L129" s="99"/>
      <c r="M129" s="99"/>
      <c r="N129" s="99"/>
      <c r="O129" s="99"/>
      <c r="P129" s="99"/>
      <c r="Q129" s="99"/>
      <c r="R129" s="99"/>
      <c r="S129" s="99"/>
      <c r="T129" s="99"/>
      <c r="U129" s="122"/>
    </row>
    <row r="130" spans="3:21" ht="12.6">
      <c r="C130" s="224" t="s">
        <v>627</v>
      </c>
      <c r="E130" s="18" t="s">
        <v>649</v>
      </c>
      <c r="H130" s="99"/>
      <c r="I130" s="99"/>
      <c r="J130" s="99"/>
      <c r="K130" s="99"/>
      <c r="L130" s="99"/>
      <c r="M130" s="99"/>
      <c r="N130" s="99"/>
      <c r="O130" s="99"/>
      <c r="P130" s="99"/>
      <c r="Q130" s="99"/>
      <c r="R130" s="99"/>
      <c r="S130" s="99"/>
      <c r="T130" s="99"/>
      <c r="U130" s="122"/>
    </row>
    <row r="131" spans="3:21" ht="12.6">
      <c r="C131" s="224" t="s">
        <v>627</v>
      </c>
      <c r="E131" s="18" t="s">
        <v>649</v>
      </c>
      <c r="H131" s="99"/>
      <c r="I131" s="99"/>
      <c r="J131" s="99"/>
      <c r="K131" s="99"/>
      <c r="L131" s="99"/>
      <c r="M131" s="99"/>
      <c r="N131" s="99"/>
      <c r="O131" s="99"/>
      <c r="P131" s="99"/>
      <c r="Q131" s="99"/>
      <c r="R131" s="99"/>
      <c r="S131" s="99"/>
      <c r="T131" s="99"/>
      <c r="U131" s="122"/>
    </row>
    <row r="132" spans="3:21" ht="12.6">
      <c r="C132" s="136" t="s">
        <v>341</v>
      </c>
      <c r="E132" s="18" t="s">
        <v>649</v>
      </c>
      <c r="H132" s="99"/>
      <c r="I132" s="99"/>
      <c r="J132" s="99"/>
      <c r="K132" s="99"/>
      <c r="L132" s="99"/>
      <c r="M132" s="99"/>
      <c r="N132" s="99"/>
      <c r="O132" s="99"/>
      <c r="P132" s="99"/>
      <c r="Q132" s="99"/>
      <c r="R132" s="99"/>
      <c r="S132" s="99"/>
      <c r="T132" s="99"/>
      <c r="U132" s="122"/>
    </row>
    <row r="133" spans="3:21" ht="12.6">
      <c r="C133" s="16" t="s">
        <v>244</v>
      </c>
      <c r="E133" s="18" t="s">
        <v>649</v>
      </c>
      <c r="H133" s="99"/>
      <c r="I133" s="99"/>
      <c r="J133" s="99"/>
      <c r="K133" s="99"/>
      <c r="L133" s="99"/>
      <c r="M133" s="99"/>
      <c r="N133" s="99"/>
      <c r="O133" s="99"/>
      <c r="P133" s="99"/>
      <c r="Q133" s="99"/>
      <c r="R133" s="99"/>
      <c r="S133" s="99"/>
      <c r="T133" s="99"/>
      <c r="U133" s="122"/>
    </row>
    <row r="134" spans="3:21" ht="12.6">
      <c r="C134" s="17"/>
      <c r="D134" s="17"/>
      <c r="E134" s="17"/>
      <c r="F134" s="17"/>
      <c r="G134" s="17"/>
      <c r="H134" s="116"/>
      <c r="I134" s="116"/>
      <c r="J134" s="116"/>
      <c r="K134" s="116"/>
      <c r="L134" s="116"/>
      <c r="M134" s="116"/>
      <c r="N134" s="116"/>
      <c r="O134" s="116"/>
      <c r="P134" s="116"/>
      <c r="Q134" s="116"/>
      <c r="R134" s="116"/>
      <c r="S134" s="116"/>
      <c r="T134" s="116"/>
      <c r="U134" s="122"/>
    </row>
    <row r="135" spans="3:21" ht="12.6">
      <c r="C135" s="16" t="s">
        <v>622</v>
      </c>
      <c r="D135" s="18"/>
      <c r="E135" s="18" t="s">
        <v>649</v>
      </c>
      <c r="H135" s="138">
        <f t="shared" ref="H135" si="125">SUM(H136,H148)</f>
        <v>0</v>
      </c>
      <c r="I135" s="138">
        <f t="shared" ref="I135" si="126">SUM(I136,I148)</f>
        <v>0</v>
      </c>
      <c r="J135" s="138">
        <f t="shared" ref="J135" si="127">SUM(J136,J148)</f>
        <v>0</v>
      </c>
      <c r="K135" s="138">
        <f t="shared" ref="K135" si="128">SUM(K136,K148)</f>
        <v>0</v>
      </c>
      <c r="L135" s="138">
        <f t="shared" ref="L135" si="129">SUM(L136,L148)</f>
        <v>0</v>
      </c>
      <c r="M135" s="138">
        <f t="shared" ref="M135" si="130">SUM(M136,M148)</f>
        <v>0</v>
      </c>
      <c r="N135" s="138">
        <f t="shared" ref="N135" si="131">SUM(N136,N148)</f>
        <v>0</v>
      </c>
      <c r="O135" s="138">
        <f t="shared" ref="O135" si="132">SUM(O136,O148)</f>
        <v>0</v>
      </c>
      <c r="P135" s="138">
        <f t="shared" ref="P135" si="133">SUM(P136,P148)</f>
        <v>0</v>
      </c>
      <c r="Q135" s="138">
        <f t="shared" ref="Q135" si="134">SUM(Q136,Q148)</f>
        <v>0</v>
      </c>
      <c r="R135" s="138">
        <f t="shared" ref="R135" si="135">SUM(R136,R148)</f>
        <v>0</v>
      </c>
      <c r="S135" s="138">
        <f t="shared" ref="S135" si="136">SUM(S136,S148)</f>
        <v>0</v>
      </c>
      <c r="T135" s="138">
        <f t="shared" ref="T135" si="137">SUM(T136,T148)</f>
        <v>0</v>
      </c>
      <c r="U135" s="228"/>
    </row>
    <row r="136" spans="3:21" ht="12.6">
      <c r="C136" s="16" t="s">
        <v>376</v>
      </c>
      <c r="E136" s="18" t="s">
        <v>649</v>
      </c>
      <c r="H136" s="139">
        <f t="shared" ref="H136" si="138">SUM(H137,H143,H147)</f>
        <v>0</v>
      </c>
      <c r="I136" s="139">
        <f t="shared" ref="I136" si="139">SUM(I137,I143,I147)</f>
        <v>0</v>
      </c>
      <c r="J136" s="139">
        <f t="shared" ref="J136" si="140">SUM(J137,J143,J147)</f>
        <v>0</v>
      </c>
      <c r="K136" s="139">
        <f t="shared" ref="K136" si="141">SUM(K137,K143,K147)</f>
        <v>0</v>
      </c>
      <c r="L136" s="139">
        <f t="shared" ref="L136" si="142">SUM(L137,L143,L147)</f>
        <v>0</v>
      </c>
      <c r="M136" s="139">
        <f t="shared" ref="M136" si="143">SUM(M137,M143,M147)</f>
        <v>0</v>
      </c>
      <c r="N136" s="139">
        <f t="shared" ref="N136" si="144">SUM(N137,N143,N147)</f>
        <v>0</v>
      </c>
      <c r="O136" s="139">
        <f t="shared" ref="O136" si="145">SUM(O137,O143,O147)</f>
        <v>0</v>
      </c>
      <c r="P136" s="139">
        <f t="shared" ref="P136" si="146">SUM(P137,P143,P147)</f>
        <v>0</v>
      </c>
      <c r="Q136" s="139">
        <f t="shared" ref="Q136" si="147">SUM(Q137,Q143,Q147)</f>
        <v>0</v>
      </c>
      <c r="R136" s="139">
        <f t="shared" ref="R136" si="148">SUM(R137,R143,R147)</f>
        <v>0</v>
      </c>
      <c r="S136" s="139">
        <f t="shared" ref="S136" si="149">SUM(S137,S143,S147)</f>
        <v>0</v>
      </c>
      <c r="T136" s="139">
        <f t="shared" ref="T136" si="150">SUM(T137,T143,T147)</f>
        <v>0</v>
      </c>
      <c r="U136" s="122"/>
    </row>
    <row r="137" spans="3:21" ht="12.6">
      <c r="C137" s="135" t="s">
        <v>330</v>
      </c>
      <c r="E137" s="18" t="s">
        <v>649</v>
      </c>
      <c r="H137" s="139">
        <f t="shared" ref="H137" si="151">SUM(H138:H142)</f>
        <v>0</v>
      </c>
      <c r="I137" s="139">
        <f t="shared" ref="I137" si="152">SUM(I138:I142)</f>
        <v>0</v>
      </c>
      <c r="J137" s="139">
        <f t="shared" ref="J137" si="153">SUM(J138:J142)</f>
        <v>0</v>
      </c>
      <c r="K137" s="139">
        <f t="shared" ref="K137" si="154">SUM(K138:K142)</f>
        <v>0</v>
      </c>
      <c r="L137" s="139">
        <f t="shared" ref="L137" si="155">SUM(L138:L142)</f>
        <v>0</v>
      </c>
      <c r="M137" s="139">
        <f t="shared" ref="M137" si="156">SUM(M138:M142)</f>
        <v>0</v>
      </c>
      <c r="N137" s="139">
        <f t="shared" ref="N137" si="157">SUM(N138:N142)</f>
        <v>0</v>
      </c>
      <c r="O137" s="139">
        <f t="shared" ref="O137" si="158">SUM(O138:O142)</f>
        <v>0</v>
      </c>
      <c r="P137" s="139">
        <f t="shared" ref="P137" si="159">SUM(P138:P142)</f>
        <v>0</v>
      </c>
      <c r="Q137" s="139">
        <f t="shared" ref="Q137" si="160">SUM(Q138:Q142)</f>
        <v>0</v>
      </c>
      <c r="R137" s="139">
        <f t="shared" ref="R137" si="161">SUM(R138:R142)</f>
        <v>0</v>
      </c>
      <c r="S137" s="139">
        <f t="shared" ref="S137" si="162">SUM(S138:S142)</f>
        <v>0</v>
      </c>
      <c r="T137" s="139">
        <f t="shared" ref="T137" si="163">SUM(T138:T142)</f>
        <v>0</v>
      </c>
      <c r="U137" s="122"/>
    </row>
    <row r="138" spans="3:21" ht="12.6">
      <c r="C138" s="224" t="s">
        <v>627</v>
      </c>
      <c r="E138" s="18" t="s">
        <v>649</v>
      </c>
      <c r="H138" s="99"/>
      <c r="I138" s="99"/>
      <c r="J138" s="99"/>
      <c r="K138" s="99"/>
      <c r="L138" s="99"/>
      <c r="M138" s="99"/>
      <c r="N138" s="99"/>
      <c r="O138" s="99"/>
      <c r="P138" s="99"/>
      <c r="Q138" s="99"/>
      <c r="R138" s="99"/>
      <c r="S138" s="99"/>
      <c r="T138" s="99"/>
      <c r="U138" s="122"/>
    </row>
    <row r="139" spans="3:21" ht="12.6">
      <c r="C139" s="224" t="s">
        <v>627</v>
      </c>
      <c r="E139" s="18" t="s">
        <v>649</v>
      </c>
      <c r="H139" s="99"/>
      <c r="I139" s="99"/>
      <c r="J139" s="99"/>
      <c r="K139" s="99"/>
      <c r="L139" s="99"/>
      <c r="M139" s="99"/>
      <c r="N139" s="99"/>
      <c r="O139" s="99"/>
      <c r="P139" s="99"/>
      <c r="Q139" s="99"/>
      <c r="R139" s="99"/>
      <c r="S139" s="99"/>
      <c r="T139" s="99"/>
      <c r="U139" s="122"/>
    </row>
    <row r="140" spans="3:21" ht="12.6">
      <c r="C140" s="224" t="s">
        <v>627</v>
      </c>
      <c r="E140" s="18" t="s">
        <v>649</v>
      </c>
      <c r="H140" s="99"/>
      <c r="I140" s="99"/>
      <c r="J140" s="99"/>
      <c r="K140" s="99"/>
      <c r="L140" s="99"/>
      <c r="M140" s="99"/>
      <c r="N140" s="99"/>
      <c r="O140" s="99"/>
      <c r="P140" s="99"/>
      <c r="Q140" s="99"/>
      <c r="R140" s="99"/>
      <c r="S140" s="99"/>
      <c r="T140" s="99"/>
      <c r="U140" s="122"/>
    </row>
    <row r="141" spans="3:21" ht="12.6">
      <c r="C141" s="224" t="s">
        <v>627</v>
      </c>
      <c r="E141" s="18" t="s">
        <v>649</v>
      </c>
      <c r="H141" s="99"/>
      <c r="I141" s="99"/>
      <c r="J141" s="99"/>
      <c r="K141" s="99"/>
      <c r="L141" s="99"/>
      <c r="M141" s="99"/>
      <c r="N141" s="99"/>
      <c r="O141" s="99"/>
      <c r="P141" s="99"/>
      <c r="Q141" s="99"/>
      <c r="R141" s="99"/>
      <c r="S141" s="99"/>
      <c r="T141" s="99"/>
      <c r="U141" s="122"/>
    </row>
    <row r="142" spans="3:21" ht="12.6">
      <c r="C142" s="224" t="s">
        <v>627</v>
      </c>
      <c r="E142" s="18" t="s">
        <v>649</v>
      </c>
      <c r="H142" s="99"/>
      <c r="I142" s="99"/>
      <c r="J142" s="99"/>
      <c r="K142" s="99"/>
      <c r="L142" s="99"/>
      <c r="M142" s="99"/>
      <c r="N142" s="99"/>
      <c r="O142" s="99"/>
      <c r="P142" s="99"/>
      <c r="Q142" s="99"/>
      <c r="R142" s="99"/>
      <c r="S142" s="99"/>
      <c r="T142" s="99"/>
      <c r="U142" s="122"/>
    </row>
    <row r="143" spans="3:21" ht="12.6">
      <c r="C143" s="136" t="s">
        <v>337</v>
      </c>
      <c r="E143" s="18" t="s">
        <v>649</v>
      </c>
      <c r="H143" s="139">
        <f t="shared" ref="H143" si="164">SUM(H144:H146)</f>
        <v>0</v>
      </c>
      <c r="I143" s="139">
        <f t="shared" ref="I143" si="165">SUM(I144:I146)</f>
        <v>0</v>
      </c>
      <c r="J143" s="139">
        <f t="shared" ref="J143" si="166">SUM(J144:J146)</f>
        <v>0</v>
      </c>
      <c r="K143" s="139">
        <f t="shared" ref="K143" si="167">SUM(K144:K146)</f>
        <v>0</v>
      </c>
      <c r="L143" s="139">
        <f t="shared" ref="L143" si="168">SUM(L144:L146)</f>
        <v>0</v>
      </c>
      <c r="M143" s="139">
        <f t="shared" ref="M143" si="169">SUM(M144:M146)</f>
        <v>0</v>
      </c>
      <c r="N143" s="139">
        <f t="shared" ref="N143" si="170">SUM(N144:N146)</f>
        <v>0</v>
      </c>
      <c r="O143" s="139">
        <f t="shared" ref="O143" si="171">SUM(O144:O146)</f>
        <v>0</v>
      </c>
      <c r="P143" s="139">
        <f t="shared" ref="P143" si="172">SUM(P144:P146)</f>
        <v>0</v>
      </c>
      <c r="Q143" s="139">
        <f t="shared" ref="Q143" si="173">SUM(Q144:Q146)</f>
        <v>0</v>
      </c>
      <c r="R143" s="139">
        <f t="shared" ref="R143" si="174">SUM(R144:R146)</f>
        <v>0</v>
      </c>
      <c r="S143" s="139">
        <f t="shared" ref="S143" si="175">SUM(S144:S146)</f>
        <v>0</v>
      </c>
      <c r="T143" s="139">
        <f t="shared" ref="T143" si="176">SUM(T144:T146)</f>
        <v>0</v>
      </c>
      <c r="U143" s="122"/>
    </row>
    <row r="144" spans="3:21" ht="12.6">
      <c r="C144" s="224" t="s">
        <v>627</v>
      </c>
      <c r="E144" s="18" t="s">
        <v>649</v>
      </c>
      <c r="H144" s="99"/>
      <c r="I144" s="99"/>
      <c r="J144" s="99"/>
      <c r="K144" s="99"/>
      <c r="L144" s="99"/>
      <c r="M144" s="99"/>
      <c r="N144" s="99"/>
      <c r="O144" s="99"/>
      <c r="P144" s="99"/>
      <c r="Q144" s="99"/>
      <c r="R144" s="99"/>
      <c r="S144" s="99"/>
      <c r="T144" s="99"/>
      <c r="U144" s="122"/>
    </row>
    <row r="145" spans="3:21" ht="12.6">
      <c r="C145" s="224" t="s">
        <v>627</v>
      </c>
      <c r="E145" s="18" t="s">
        <v>649</v>
      </c>
      <c r="H145" s="99"/>
      <c r="I145" s="99"/>
      <c r="J145" s="99"/>
      <c r="K145" s="99"/>
      <c r="L145" s="99"/>
      <c r="M145" s="99"/>
      <c r="N145" s="99"/>
      <c r="O145" s="99"/>
      <c r="P145" s="99"/>
      <c r="Q145" s="99"/>
      <c r="R145" s="99"/>
      <c r="S145" s="99"/>
      <c r="T145" s="99"/>
      <c r="U145" s="122"/>
    </row>
    <row r="146" spans="3:21" ht="12.6">
      <c r="C146" s="224" t="s">
        <v>627</v>
      </c>
      <c r="E146" s="18" t="s">
        <v>649</v>
      </c>
      <c r="H146" s="99"/>
      <c r="I146" s="99"/>
      <c r="J146" s="99"/>
      <c r="K146" s="99"/>
      <c r="L146" s="99"/>
      <c r="M146" s="99"/>
      <c r="N146" s="99"/>
      <c r="O146" s="99"/>
      <c r="P146" s="99"/>
      <c r="Q146" s="99"/>
      <c r="R146" s="99"/>
      <c r="S146" s="99"/>
      <c r="T146" s="99"/>
      <c r="U146" s="122"/>
    </row>
    <row r="147" spans="3:21" ht="12.6">
      <c r="C147" s="136" t="s">
        <v>341</v>
      </c>
      <c r="E147" s="18" t="s">
        <v>649</v>
      </c>
      <c r="H147" s="99"/>
      <c r="I147" s="99"/>
      <c r="J147" s="99"/>
      <c r="K147" s="99"/>
      <c r="L147" s="99"/>
      <c r="M147" s="99"/>
      <c r="N147" s="99"/>
      <c r="O147" s="99"/>
      <c r="P147" s="99"/>
      <c r="Q147" s="99"/>
      <c r="R147" s="99"/>
      <c r="S147" s="99"/>
      <c r="T147" s="99"/>
      <c r="U147" s="122"/>
    </row>
    <row r="148" spans="3:21" ht="12.6">
      <c r="C148" s="16" t="s">
        <v>244</v>
      </c>
      <c r="E148" s="18" t="s">
        <v>649</v>
      </c>
      <c r="H148" s="99"/>
      <c r="I148" s="99"/>
      <c r="J148" s="99"/>
      <c r="K148" s="99"/>
      <c r="L148" s="99"/>
      <c r="M148" s="99"/>
      <c r="N148" s="99"/>
      <c r="O148" s="99"/>
      <c r="P148" s="99"/>
      <c r="Q148" s="99"/>
      <c r="R148" s="99"/>
      <c r="S148" s="99"/>
      <c r="T148" s="99"/>
      <c r="U148" s="122"/>
    </row>
    <row r="149" spans="3:21" ht="12.6">
      <c r="C149" s="17"/>
      <c r="D149" s="17"/>
      <c r="E149" s="17"/>
      <c r="F149" s="17"/>
      <c r="G149" s="17"/>
      <c r="H149" s="116"/>
      <c r="I149" s="116"/>
      <c r="J149" s="116"/>
      <c r="K149" s="116"/>
      <c r="L149" s="116"/>
      <c r="M149" s="116"/>
      <c r="N149" s="116"/>
      <c r="O149" s="116"/>
      <c r="P149" s="116"/>
      <c r="Q149" s="116"/>
      <c r="R149" s="116"/>
      <c r="S149" s="116"/>
      <c r="T149" s="116"/>
      <c r="U149" s="122"/>
    </row>
    <row r="150" spans="3:21" ht="12.6">
      <c r="C150" s="16" t="s">
        <v>623</v>
      </c>
      <c r="D150" s="18"/>
      <c r="E150" s="18" t="s">
        <v>649</v>
      </c>
      <c r="H150" s="138">
        <f t="shared" ref="H150" si="177">SUM(H151,H163)</f>
        <v>0</v>
      </c>
      <c r="I150" s="138">
        <f t="shared" ref="I150" si="178">SUM(I151,I163)</f>
        <v>0</v>
      </c>
      <c r="J150" s="138">
        <f t="shared" ref="J150" si="179">SUM(J151,J163)</f>
        <v>0</v>
      </c>
      <c r="K150" s="138">
        <f t="shared" ref="K150" si="180">SUM(K151,K163)</f>
        <v>0</v>
      </c>
      <c r="L150" s="138">
        <f t="shared" ref="L150" si="181">SUM(L151,L163)</f>
        <v>0</v>
      </c>
      <c r="M150" s="138">
        <f t="shared" ref="M150" si="182">SUM(M151,M163)</f>
        <v>0</v>
      </c>
      <c r="N150" s="138">
        <f t="shared" ref="N150" si="183">SUM(N151,N163)</f>
        <v>0</v>
      </c>
      <c r="O150" s="138">
        <f t="shared" ref="O150" si="184">SUM(O151,O163)</f>
        <v>0</v>
      </c>
      <c r="P150" s="138">
        <f t="shared" ref="P150" si="185">SUM(P151,P163)</f>
        <v>0</v>
      </c>
      <c r="Q150" s="138">
        <f t="shared" ref="Q150" si="186">SUM(Q151,Q163)</f>
        <v>0</v>
      </c>
      <c r="R150" s="138">
        <f t="shared" ref="R150" si="187">SUM(R151,R163)</f>
        <v>0</v>
      </c>
      <c r="S150" s="138">
        <f t="shared" ref="S150" si="188">SUM(S151,S163)</f>
        <v>0</v>
      </c>
      <c r="T150" s="138">
        <f t="shared" ref="T150" si="189">SUM(T151,T163)</f>
        <v>0</v>
      </c>
      <c r="U150" s="228"/>
    </row>
    <row r="151" spans="3:21" ht="12.6">
      <c r="C151" s="16" t="s">
        <v>376</v>
      </c>
      <c r="E151" s="18" t="s">
        <v>649</v>
      </c>
      <c r="H151" s="139">
        <f t="shared" ref="H151" si="190">SUM(H152,H158,H162)</f>
        <v>0</v>
      </c>
      <c r="I151" s="139">
        <f t="shared" ref="I151" si="191">SUM(I152,I158,I162)</f>
        <v>0</v>
      </c>
      <c r="J151" s="139">
        <f t="shared" ref="J151" si="192">SUM(J152,J158,J162)</f>
        <v>0</v>
      </c>
      <c r="K151" s="139">
        <f t="shared" ref="K151" si="193">SUM(K152,K158,K162)</f>
        <v>0</v>
      </c>
      <c r="L151" s="139">
        <f t="shared" ref="L151" si="194">SUM(L152,L158,L162)</f>
        <v>0</v>
      </c>
      <c r="M151" s="139">
        <f t="shared" ref="M151" si="195">SUM(M152,M158,M162)</f>
        <v>0</v>
      </c>
      <c r="N151" s="139">
        <f t="shared" ref="N151" si="196">SUM(N152,N158,N162)</f>
        <v>0</v>
      </c>
      <c r="O151" s="139">
        <f t="shared" ref="O151" si="197">SUM(O152,O158,O162)</f>
        <v>0</v>
      </c>
      <c r="P151" s="139">
        <f t="shared" ref="P151" si="198">SUM(P152,P158,P162)</f>
        <v>0</v>
      </c>
      <c r="Q151" s="139">
        <f t="shared" ref="Q151" si="199">SUM(Q152,Q158,Q162)</f>
        <v>0</v>
      </c>
      <c r="R151" s="139">
        <f t="shared" ref="R151" si="200">SUM(R152,R158,R162)</f>
        <v>0</v>
      </c>
      <c r="S151" s="139">
        <f t="shared" ref="S151" si="201">SUM(S152,S158,S162)</f>
        <v>0</v>
      </c>
      <c r="T151" s="139">
        <f t="shared" ref="T151" si="202">SUM(T152,T158,T162)</f>
        <v>0</v>
      </c>
      <c r="U151" s="122"/>
    </row>
    <row r="152" spans="3:21" ht="12.6">
      <c r="C152" s="135" t="s">
        <v>330</v>
      </c>
      <c r="E152" s="18" t="s">
        <v>649</v>
      </c>
      <c r="H152" s="139">
        <f t="shared" ref="H152" si="203">SUM(H153:H157)</f>
        <v>0</v>
      </c>
      <c r="I152" s="139">
        <f t="shared" ref="I152" si="204">SUM(I153:I157)</f>
        <v>0</v>
      </c>
      <c r="J152" s="139">
        <f t="shared" ref="J152" si="205">SUM(J153:J157)</f>
        <v>0</v>
      </c>
      <c r="K152" s="139">
        <f t="shared" ref="K152" si="206">SUM(K153:K157)</f>
        <v>0</v>
      </c>
      <c r="L152" s="139">
        <f t="shared" ref="L152" si="207">SUM(L153:L157)</f>
        <v>0</v>
      </c>
      <c r="M152" s="139">
        <f t="shared" ref="M152" si="208">SUM(M153:M157)</f>
        <v>0</v>
      </c>
      <c r="N152" s="139">
        <f t="shared" ref="N152" si="209">SUM(N153:N157)</f>
        <v>0</v>
      </c>
      <c r="O152" s="139">
        <f t="shared" ref="O152" si="210">SUM(O153:O157)</f>
        <v>0</v>
      </c>
      <c r="P152" s="139">
        <f t="shared" ref="P152" si="211">SUM(P153:P157)</f>
        <v>0</v>
      </c>
      <c r="Q152" s="139">
        <f t="shared" ref="Q152" si="212">SUM(Q153:Q157)</f>
        <v>0</v>
      </c>
      <c r="R152" s="139">
        <f t="shared" ref="R152" si="213">SUM(R153:R157)</f>
        <v>0</v>
      </c>
      <c r="S152" s="139">
        <f t="shared" ref="S152" si="214">SUM(S153:S157)</f>
        <v>0</v>
      </c>
      <c r="T152" s="139">
        <f t="shared" ref="T152" si="215">SUM(T153:T157)</f>
        <v>0</v>
      </c>
      <c r="U152" s="122"/>
    </row>
    <row r="153" spans="3:21" ht="12.6">
      <c r="C153" s="224" t="s">
        <v>627</v>
      </c>
      <c r="E153" s="18" t="s">
        <v>649</v>
      </c>
      <c r="H153" s="99"/>
      <c r="I153" s="99"/>
      <c r="J153" s="99"/>
      <c r="K153" s="99"/>
      <c r="L153" s="99"/>
      <c r="M153" s="99"/>
      <c r="N153" s="99"/>
      <c r="O153" s="99"/>
      <c r="P153" s="99"/>
      <c r="Q153" s="99"/>
      <c r="R153" s="99"/>
      <c r="S153" s="99"/>
      <c r="T153" s="99"/>
      <c r="U153" s="122"/>
    </row>
    <row r="154" spans="3:21" ht="12.6">
      <c r="C154" s="224" t="s">
        <v>627</v>
      </c>
      <c r="E154" s="18" t="s">
        <v>649</v>
      </c>
      <c r="H154" s="99"/>
      <c r="I154" s="99"/>
      <c r="J154" s="99"/>
      <c r="K154" s="99"/>
      <c r="L154" s="99"/>
      <c r="M154" s="99"/>
      <c r="N154" s="99"/>
      <c r="O154" s="99"/>
      <c r="P154" s="99"/>
      <c r="Q154" s="99"/>
      <c r="R154" s="99"/>
      <c r="S154" s="99"/>
      <c r="T154" s="99"/>
      <c r="U154" s="122"/>
    </row>
    <row r="155" spans="3:21" ht="12.6">
      <c r="C155" s="224" t="s">
        <v>627</v>
      </c>
      <c r="E155" s="18" t="s">
        <v>649</v>
      </c>
      <c r="H155" s="99"/>
      <c r="I155" s="99"/>
      <c r="J155" s="99"/>
      <c r="K155" s="99"/>
      <c r="L155" s="99"/>
      <c r="M155" s="99"/>
      <c r="N155" s="99"/>
      <c r="O155" s="99"/>
      <c r="P155" s="99"/>
      <c r="Q155" s="99"/>
      <c r="R155" s="99"/>
      <c r="S155" s="99"/>
      <c r="T155" s="99"/>
      <c r="U155" s="122"/>
    </row>
    <row r="156" spans="3:21" ht="12.6">
      <c r="C156" s="224" t="s">
        <v>627</v>
      </c>
      <c r="E156" s="18" t="s">
        <v>649</v>
      </c>
      <c r="H156" s="99"/>
      <c r="I156" s="99"/>
      <c r="J156" s="99"/>
      <c r="K156" s="99"/>
      <c r="L156" s="99"/>
      <c r="M156" s="99"/>
      <c r="N156" s="99"/>
      <c r="O156" s="99"/>
      <c r="P156" s="99"/>
      <c r="Q156" s="99"/>
      <c r="R156" s="99"/>
      <c r="S156" s="99"/>
      <c r="T156" s="99"/>
      <c r="U156" s="122"/>
    </row>
    <row r="157" spans="3:21" ht="12.6">
      <c r="C157" s="224" t="s">
        <v>627</v>
      </c>
      <c r="E157" s="18" t="s">
        <v>649</v>
      </c>
      <c r="H157" s="99"/>
      <c r="I157" s="99"/>
      <c r="J157" s="99"/>
      <c r="K157" s="99"/>
      <c r="L157" s="99"/>
      <c r="M157" s="99"/>
      <c r="N157" s="99"/>
      <c r="O157" s="99"/>
      <c r="P157" s="99"/>
      <c r="Q157" s="99"/>
      <c r="R157" s="99"/>
      <c r="S157" s="99"/>
      <c r="T157" s="99"/>
      <c r="U157" s="122"/>
    </row>
    <row r="158" spans="3:21" ht="12.6">
      <c r="C158" s="136" t="s">
        <v>337</v>
      </c>
      <c r="E158" s="18" t="s">
        <v>649</v>
      </c>
      <c r="H158" s="139">
        <f t="shared" ref="H158" si="216">SUM(H159:H161)</f>
        <v>0</v>
      </c>
      <c r="I158" s="139">
        <f t="shared" ref="I158" si="217">SUM(I159:I161)</f>
        <v>0</v>
      </c>
      <c r="J158" s="139">
        <f t="shared" ref="J158" si="218">SUM(J159:J161)</f>
        <v>0</v>
      </c>
      <c r="K158" s="139">
        <f t="shared" ref="K158" si="219">SUM(K159:K161)</f>
        <v>0</v>
      </c>
      <c r="L158" s="139">
        <f t="shared" ref="L158" si="220">SUM(L159:L161)</f>
        <v>0</v>
      </c>
      <c r="M158" s="139">
        <f t="shared" ref="M158" si="221">SUM(M159:M161)</f>
        <v>0</v>
      </c>
      <c r="N158" s="139">
        <f t="shared" ref="N158" si="222">SUM(N159:N161)</f>
        <v>0</v>
      </c>
      <c r="O158" s="139">
        <f t="shared" ref="O158" si="223">SUM(O159:O161)</f>
        <v>0</v>
      </c>
      <c r="P158" s="139">
        <f t="shared" ref="P158" si="224">SUM(P159:P161)</f>
        <v>0</v>
      </c>
      <c r="Q158" s="139">
        <f t="shared" ref="Q158" si="225">SUM(Q159:Q161)</f>
        <v>0</v>
      </c>
      <c r="R158" s="139">
        <f t="shared" ref="R158" si="226">SUM(R159:R161)</f>
        <v>0</v>
      </c>
      <c r="S158" s="139">
        <f t="shared" ref="S158" si="227">SUM(S159:S161)</f>
        <v>0</v>
      </c>
      <c r="T158" s="139">
        <f t="shared" ref="T158" si="228">SUM(T159:T161)</f>
        <v>0</v>
      </c>
      <c r="U158" s="122"/>
    </row>
    <row r="159" spans="3:21" ht="12.6">
      <c r="C159" s="224" t="s">
        <v>627</v>
      </c>
      <c r="E159" s="18" t="s">
        <v>649</v>
      </c>
      <c r="H159" s="99"/>
      <c r="I159" s="99"/>
      <c r="J159" s="99"/>
      <c r="K159" s="99"/>
      <c r="L159" s="99"/>
      <c r="M159" s="99"/>
      <c r="N159" s="99"/>
      <c r="O159" s="99"/>
      <c r="P159" s="99"/>
      <c r="Q159" s="99"/>
      <c r="R159" s="99"/>
      <c r="S159" s="99"/>
      <c r="T159" s="99"/>
      <c r="U159" s="122"/>
    </row>
    <row r="160" spans="3:21" ht="12.6">
      <c r="C160" s="224" t="s">
        <v>627</v>
      </c>
      <c r="E160" s="18" t="s">
        <v>649</v>
      </c>
      <c r="H160" s="99"/>
      <c r="I160" s="99"/>
      <c r="J160" s="99"/>
      <c r="K160" s="99"/>
      <c r="L160" s="99"/>
      <c r="M160" s="99"/>
      <c r="N160" s="99"/>
      <c r="O160" s="99"/>
      <c r="P160" s="99"/>
      <c r="Q160" s="99"/>
      <c r="R160" s="99"/>
      <c r="S160" s="99"/>
      <c r="T160" s="99"/>
      <c r="U160" s="122"/>
    </row>
    <row r="161" spans="3:21" ht="12.6">
      <c r="C161" s="224" t="s">
        <v>627</v>
      </c>
      <c r="E161" s="18" t="s">
        <v>649</v>
      </c>
      <c r="H161" s="99"/>
      <c r="I161" s="99"/>
      <c r="J161" s="99"/>
      <c r="K161" s="99"/>
      <c r="L161" s="99"/>
      <c r="M161" s="99"/>
      <c r="N161" s="99"/>
      <c r="O161" s="99"/>
      <c r="P161" s="99"/>
      <c r="Q161" s="99"/>
      <c r="R161" s="99"/>
      <c r="S161" s="99"/>
      <c r="T161" s="99"/>
      <c r="U161" s="122"/>
    </row>
    <row r="162" spans="3:21" ht="12.6">
      <c r="C162" s="136" t="s">
        <v>341</v>
      </c>
      <c r="E162" s="18" t="s">
        <v>649</v>
      </c>
      <c r="H162" s="99"/>
      <c r="I162" s="99"/>
      <c r="J162" s="99"/>
      <c r="K162" s="99"/>
      <c r="L162" s="99"/>
      <c r="M162" s="99"/>
      <c r="N162" s="99"/>
      <c r="O162" s="99"/>
      <c r="P162" s="99"/>
      <c r="Q162" s="99"/>
      <c r="R162" s="99"/>
      <c r="S162" s="99"/>
      <c r="T162" s="99"/>
      <c r="U162" s="122"/>
    </row>
    <row r="163" spans="3:21" ht="12.6">
      <c r="C163" s="16" t="s">
        <v>244</v>
      </c>
      <c r="E163" s="18" t="s">
        <v>649</v>
      </c>
      <c r="H163" s="99"/>
      <c r="I163" s="99"/>
      <c r="J163" s="99"/>
      <c r="K163" s="99"/>
      <c r="L163" s="99"/>
      <c r="M163" s="99"/>
      <c r="N163" s="99"/>
      <c r="O163" s="99"/>
      <c r="P163" s="99"/>
      <c r="Q163" s="99"/>
      <c r="R163" s="99"/>
      <c r="S163" s="99"/>
      <c r="T163" s="99"/>
      <c r="U163" s="122"/>
    </row>
    <row r="164" spans="3:21" ht="12.6">
      <c r="C164" s="17"/>
      <c r="D164" s="17"/>
      <c r="E164" s="17"/>
      <c r="F164" s="17"/>
      <c r="G164" s="17"/>
      <c r="H164" s="116"/>
      <c r="I164" s="116"/>
      <c r="J164" s="116"/>
      <c r="K164" s="116"/>
      <c r="L164" s="116"/>
      <c r="M164" s="116"/>
      <c r="N164" s="116"/>
      <c r="O164" s="116"/>
      <c r="P164" s="116"/>
      <c r="Q164" s="116"/>
      <c r="R164" s="116"/>
      <c r="S164" s="116"/>
      <c r="T164" s="116"/>
      <c r="U164" s="122"/>
    </row>
    <row r="165" spans="3:21" ht="12.6">
      <c r="C165" s="16" t="s">
        <v>624</v>
      </c>
      <c r="D165" s="18"/>
      <c r="E165" s="18" t="s">
        <v>649</v>
      </c>
      <c r="H165" s="138">
        <f t="shared" ref="H165" si="229">SUM(H166,H178)</f>
        <v>0</v>
      </c>
      <c r="I165" s="138">
        <f t="shared" ref="I165" si="230">SUM(I166,I178)</f>
        <v>0</v>
      </c>
      <c r="J165" s="138">
        <f t="shared" ref="J165" si="231">SUM(J166,J178)</f>
        <v>0</v>
      </c>
      <c r="K165" s="138">
        <f t="shared" ref="K165" si="232">SUM(K166,K178)</f>
        <v>0</v>
      </c>
      <c r="L165" s="138">
        <f t="shared" ref="L165" si="233">SUM(L166,L178)</f>
        <v>0</v>
      </c>
      <c r="M165" s="138">
        <f t="shared" ref="M165" si="234">SUM(M166,M178)</f>
        <v>0</v>
      </c>
      <c r="N165" s="138">
        <f t="shared" ref="N165" si="235">SUM(N166,N178)</f>
        <v>0</v>
      </c>
      <c r="O165" s="138">
        <f t="shared" ref="O165" si="236">SUM(O166,O178)</f>
        <v>0</v>
      </c>
      <c r="P165" s="138">
        <f t="shared" ref="P165" si="237">SUM(P166,P178)</f>
        <v>0</v>
      </c>
      <c r="Q165" s="138">
        <f t="shared" ref="Q165" si="238">SUM(Q166,Q178)</f>
        <v>0</v>
      </c>
      <c r="R165" s="138">
        <f t="shared" ref="R165" si="239">SUM(R166,R178)</f>
        <v>0</v>
      </c>
      <c r="S165" s="138">
        <f t="shared" ref="S165" si="240">SUM(S166,S178)</f>
        <v>0</v>
      </c>
      <c r="T165" s="138">
        <f t="shared" ref="T165" si="241">SUM(T166,T178)</f>
        <v>0</v>
      </c>
      <c r="U165" s="228"/>
    </row>
    <row r="166" spans="3:21" ht="12.6">
      <c r="C166" s="16" t="s">
        <v>376</v>
      </c>
      <c r="E166" s="18" t="s">
        <v>649</v>
      </c>
      <c r="H166" s="139">
        <f t="shared" ref="H166" si="242">SUM(H167,H173,H177)</f>
        <v>0</v>
      </c>
      <c r="I166" s="139">
        <f t="shared" ref="I166" si="243">SUM(I167,I173,I177)</f>
        <v>0</v>
      </c>
      <c r="J166" s="139">
        <f t="shared" ref="J166" si="244">SUM(J167,J173,J177)</f>
        <v>0</v>
      </c>
      <c r="K166" s="139">
        <f t="shared" ref="K166" si="245">SUM(K167,K173,K177)</f>
        <v>0</v>
      </c>
      <c r="L166" s="139">
        <f t="shared" ref="L166" si="246">SUM(L167,L173,L177)</f>
        <v>0</v>
      </c>
      <c r="M166" s="139">
        <f t="shared" ref="M166" si="247">SUM(M167,M173,M177)</f>
        <v>0</v>
      </c>
      <c r="N166" s="139">
        <f t="shared" ref="N166" si="248">SUM(N167,N173,N177)</f>
        <v>0</v>
      </c>
      <c r="O166" s="139">
        <f t="shared" ref="O166" si="249">SUM(O167,O173,O177)</f>
        <v>0</v>
      </c>
      <c r="P166" s="139">
        <f t="shared" ref="P166" si="250">SUM(P167,P173,P177)</f>
        <v>0</v>
      </c>
      <c r="Q166" s="139">
        <f t="shared" ref="Q166" si="251">SUM(Q167,Q173,Q177)</f>
        <v>0</v>
      </c>
      <c r="R166" s="139">
        <f t="shared" ref="R166" si="252">SUM(R167,R173,R177)</f>
        <v>0</v>
      </c>
      <c r="S166" s="139">
        <f t="shared" ref="S166" si="253">SUM(S167,S173,S177)</f>
        <v>0</v>
      </c>
      <c r="T166" s="139">
        <f t="shared" ref="T166" si="254">SUM(T167,T173,T177)</f>
        <v>0</v>
      </c>
      <c r="U166" s="122"/>
    </row>
    <row r="167" spans="3:21" ht="12.6">
      <c r="C167" s="135" t="s">
        <v>330</v>
      </c>
      <c r="E167" s="18" t="s">
        <v>649</v>
      </c>
      <c r="H167" s="139">
        <f t="shared" ref="H167" si="255">SUM(H168:H172)</f>
        <v>0</v>
      </c>
      <c r="I167" s="139">
        <f t="shared" ref="I167" si="256">SUM(I168:I172)</f>
        <v>0</v>
      </c>
      <c r="J167" s="139">
        <f t="shared" ref="J167" si="257">SUM(J168:J172)</f>
        <v>0</v>
      </c>
      <c r="K167" s="139">
        <f t="shared" ref="K167" si="258">SUM(K168:K172)</f>
        <v>0</v>
      </c>
      <c r="L167" s="139">
        <f t="shared" ref="L167" si="259">SUM(L168:L172)</f>
        <v>0</v>
      </c>
      <c r="M167" s="139">
        <f t="shared" ref="M167" si="260">SUM(M168:M172)</f>
        <v>0</v>
      </c>
      <c r="N167" s="139">
        <f t="shared" ref="N167" si="261">SUM(N168:N172)</f>
        <v>0</v>
      </c>
      <c r="O167" s="139">
        <f t="shared" ref="O167" si="262">SUM(O168:O172)</f>
        <v>0</v>
      </c>
      <c r="P167" s="139">
        <f t="shared" ref="P167" si="263">SUM(P168:P172)</f>
        <v>0</v>
      </c>
      <c r="Q167" s="139">
        <f t="shared" ref="Q167" si="264">SUM(Q168:Q172)</f>
        <v>0</v>
      </c>
      <c r="R167" s="139">
        <f t="shared" ref="R167" si="265">SUM(R168:R172)</f>
        <v>0</v>
      </c>
      <c r="S167" s="139">
        <f t="shared" ref="S167" si="266">SUM(S168:S172)</f>
        <v>0</v>
      </c>
      <c r="T167" s="139">
        <f t="shared" ref="T167" si="267">SUM(T168:T172)</f>
        <v>0</v>
      </c>
      <c r="U167" s="122"/>
    </row>
    <row r="168" spans="3:21" ht="12.6">
      <c r="C168" s="224" t="s">
        <v>627</v>
      </c>
      <c r="E168" s="18" t="s">
        <v>649</v>
      </c>
      <c r="H168" s="99"/>
      <c r="I168" s="99"/>
      <c r="J168" s="99"/>
      <c r="K168" s="99"/>
      <c r="L168" s="99"/>
      <c r="M168" s="99"/>
      <c r="N168" s="99"/>
      <c r="O168" s="99"/>
      <c r="P168" s="99"/>
      <c r="Q168" s="99"/>
      <c r="R168" s="99"/>
      <c r="S168" s="99"/>
      <c r="T168" s="99"/>
      <c r="U168" s="122"/>
    </row>
    <row r="169" spans="3:21" ht="12.6">
      <c r="C169" s="224" t="s">
        <v>627</v>
      </c>
      <c r="E169" s="18" t="s">
        <v>649</v>
      </c>
      <c r="H169" s="99"/>
      <c r="I169" s="99"/>
      <c r="J169" s="99"/>
      <c r="K169" s="99"/>
      <c r="L169" s="99"/>
      <c r="M169" s="99"/>
      <c r="N169" s="99"/>
      <c r="O169" s="99"/>
      <c r="P169" s="99"/>
      <c r="Q169" s="99"/>
      <c r="R169" s="99"/>
      <c r="S169" s="99"/>
      <c r="T169" s="99"/>
      <c r="U169" s="122"/>
    </row>
    <row r="170" spans="3:21" ht="12.6">
      <c r="C170" s="224" t="s">
        <v>627</v>
      </c>
      <c r="E170" s="18" t="s">
        <v>649</v>
      </c>
      <c r="H170" s="99"/>
      <c r="I170" s="99"/>
      <c r="J170" s="99"/>
      <c r="K170" s="99"/>
      <c r="L170" s="99"/>
      <c r="M170" s="99"/>
      <c r="N170" s="99"/>
      <c r="O170" s="99"/>
      <c r="P170" s="99"/>
      <c r="Q170" s="99"/>
      <c r="R170" s="99"/>
      <c r="S170" s="99"/>
      <c r="T170" s="99"/>
      <c r="U170" s="122"/>
    </row>
    <row r="171" spans="3:21" ht="12.6">
      <c r="C171" s="224" t="s">
        <v>627</v>
      </c>
      <c r="E171" s="18" t="s">
        <v>649</v>
      </c>
      <c r="H171" s="99"/>
      <c r="I171" s="99"/>
      <c r="J171" s="99"/>
      <c r="K171" s="99"/>
      <c r="L171" s="99"/>
      <c r="M171" s="99"/>
      <c r="N171" s="99"/>
      <c r="O171" s="99"/>
      <c r="P171" s="99"/>
      <c r="Q171" s="99"/>
      <c r="R171" s="99"/>
      <c r="S171" s="99"/>
      <c r="T171" s="99"/>
      <c r="U171" s="122"/>
    </row>
    <row r="172" spans="3:21" ht="12.6">
      <c r="C172" s="224" t="s">
        <v>627</v>
      </c>
      <c r="E172" s="18" t="s">
        <v>649</v>
      </c>
      <c r="H172" s="99"/>
      <c r="I172" s="99"/>
      <c r="J172" s="99"/>
      <c r="K172" s="99"/>
      <c r="L172" s="99"/>
      <c r="M172" s="99"/>
      <c r="N172" s="99"/>
      <c r="O172" s="99"/>
      <c r="P172" s="99"/>
      <c r="Q172" s="99"/>
      <c r="R172" s="99"/>
      <c r="S172" s="99"/>
      <c r="T172" s="99"/>
      <c r="U172" s="122"/>
    </row>
    <row r="173" spans="3:21" ht="12.6">
      <c r="C173" s="136" t="s">
        <v>337</v>
      </c>
      <c r="E173" s="18" t="s">
        <v>649</v>
      </c>
      <c r="H173" s="139">
        <f t="shared" ref="H173" si="268">SUM(H174:H176)</f>
        <v>0</v>
      </c>
      <c r="I173" s="139">
        <f t="shared" ref="I173" si="269">SUM(I174:I176)</f>
        <v>0</v>
      </c>
      <c r="J173" s="139">
        <f t="shared" ref="J173" si="270">SUM(J174:J176)</f>
        <v>0</v>
      </c>
      <c r="K173" s="139">
        <f t="shared" ref="K173" si="271">SUM(K174:K176)</f>
        <v>0</v>
      </c>
      <c r="L173" s="139">
        <f t="shared" ref="L173" si="272">SUM(L174:L176)</f>
        <v>0</v>
      </c>
      <c r="M173" s="139">
        <f t="shared" ref="M173" si="273">SUM(M174:M176)</f>
        <v>0</v>
      </c>
      <c r="N173" s="139">
        <f t="shared" ref="N173" si="274">SUM(N174:N176)</f>
        <v>0</v>
      </c>
      <c r="O173" s="139">
        <f t="shared" ref="O173" si="275">SUM(O174:O176)</f>
        <v>0</v>
      </c>
      <c r="P173" s="139">
        <f t="shared" ref="P173" si="276">SUM(P174:P176)</f>
        <v>0</v>
      </c>
      <c r="Q173" s="139">
        <f t="shared" ref="Q173" si="277">SUM(Q174:Q176)</f>
        <v>0</v>
      </c>
      <c r="R173" s="139">
        <f t="shared" ref="R173" si="278">SUM(R174:R176)</f>
        <v>0</v>
      </c>
      <c r="S173" s="139">
        <f t="shared" ref="S173" si="279">SUM(S174:S176)</f>
        <v>0</v>
      </c>
      <c r="T173" s="139">
        <f t="shared" ref="T173" si="280">SUM(T174:T176)</f>
        <v>0</v>
      </c>
      <c r="U173" s="122"/>
    </row>
    <row r="174" spans="3:21" ht="12.6">
      <c r="C174" s="224" t="s">
        <v>627</v>
      </c>
      <c r="E174" s="18" t="s">
        <v>649</v>
      </c>
      <c r="H174" s="99"/>
      <c r="I174" s="99"/>
      <c r="J174" s="99"/>
      <c r="K174" s="99"/>
      <c r="L174" s="99"/>
      <c r="M174" s="99"/>
      <c r="N174" s="99"/>
      <c r="O174" s="99"/>
      <c r="P174" s="99"/>
      <c r="Q174" s="99"/>
      <c r="R174" s="99"/>
      <c r="S174" s="99"/>
      <c r="T174" s="99"/>
      <c r="U174" s="122"/>
    </row>
    <row r="175" spans="3:21" ht="12.6">
      <c r="C175" s="224" t="s">
        <v>627</v>
      </c>
      <c r="E175" s="18" t="s">
        <v>649</v>
      </c>
      <c r="H175" s="99"/>
      <c r="I175" s="99"/>
      <c r="J175" s="99"/>
      <c r="K175" s="99"/>
      <c r="L175" s="99"/>
      <c r="M175" s="99"/>
      <c r="N175" s="99"/>
      <c r="O175" s="99"/>
      <c r="P175" s="99"/>
      <c r="Q175" s="99"/>
      <c r="R175" s="99"/>
      <c r="S175" s="99"/>
      <c r="T175" s="99"/>
      <c r="U175" s="122"/>
    </row>
    <row r="176" spans="3:21" ht="12.6">
      <c r="C176" s="224" t="s">
        <v>627</v>
      </c>
      <c r="E176" s="18" t="s">
        <v>649</v>
      </c>
      <c r="H176" s="99"/>
      <c r="I176" s="99"/>
      <c r="J176" s="99"/>
      <c r="K176" s="99"/>
      <c r="L176" s="99"/>
      <c r="M176" s="99"/>
      <c r="N176" s="99"/>
      <c r="O176" s="99"/>
      <c r="P176" s="99"/>
      <c r="Q176" s="99"/>
      <c r="R176" s="99"/>
      <c r="S176" s="99"/>
      <c r="T176" s="99"/>
      <c r="U176" s="122"/>
    </row>
    <row r="177" spans="3:21" ht="12.6">
      <c r="C177" s="136" t="s">
        <v>341</v>
      </c>
      <c r="E177" s="18" t="s">
        <v>649</v>
      </c>
      <c r="H177" s="99"/>
      <c r="I177" s="99"/>
      <c r="J177" s="99"/>
      <c r="K177" s="99"/>
      <c r="L177" s="99"/>
      <c r="M177" s="99"/>
      <c r="N177" s="99"/>
      <c r="O177" s="99"/>
      <c r="P177" s="99"/>
      <c r="Q177" s="99"/>
      <c r="R177" s="99"/>
      <c r="S177" s="99"/>
      <c r="T177" s="99"/>
      <c r="U177" s="122"/>
    </row>
    <row r="178" spans="3:21" ht="12.6">
      <c r="C178" s="16" t="s">
        <v>244</v>
      </c>
      <c r="E178" s="18" t="s">
        <v>649</v>
      </c>
      <c r="H178" s="99"/>
      <c r="I178" s="99"/>
      <c r="J178" s="99"/>
      <c r="K178" s="99"/>
      <c r="L178" s="99"/>
      <c r="M178" s="99"/>
      <c r="N178" s="99"/>
      <c r="O178" s="99"/>
      <c r="P178" s="99"/>
      <c r="Q178" s="99"/>
      <c r="R178" s="99"/>
      <c r="S178" s="99"/>
      <c r="T178" s="99"/>
      <c r="U178" s="122"/>
    </row>
    <row r="179" spans="3:21" ht="12.6">
      <c r="C179" s="17"/>
      <c r="D179" s="17"/>
      <c r="E179" s="17"/>
      <c r="F179" s="17"/>
      <c r="G179" s="17"/>
      <c r="H179" s="116"/>
      <c r="I179" s="116"/>
      <c r="J179" s="116"/>
      <c r="K179" s="116"/>
      <c r="L179" s="116"/>
      <c r="M179" s="116"/>
      <c r="N179" s="116"/>
      <c r="O179" s="116"/>
      <c r="P179" s="116"/>
      <c r="Q179" s="116"/>
      <c r="R179" s="116"/>
      <c r="S179" s="116"/>
      <c r="T179" s="116"/>
      <c r="U179" s="122"/>
    </row>
    <row r="180" spans="3:21" ht="12.6">
      <c r="C180" s="16" t="s">
        <v>625</v>
      </c>
      <c r="D180" s="18"/>
      <c r="E180" s="18" t="s">
        <v>649</v>
      </c>
      <c r="H180" s="138">
        <f t="shared" ref="H180" si="281">SUM(H181,H193)</f>
        <v>0</v>
      </c>
      <c r="I180" s="138">
        <f t="shared" ref="I180" si="282">SUM(I181,I193)</f>
        <v>0</v>
      </c>
      <c r="J180" s="138">
        <f t="shared" ref="J180" si="283">SUM(J181,J193)</f>
        <v>0</v>
      </c>
      <c r="K180" s="138">
        <f t="shared" ref="K180" si="284">SUM(K181,K193)</f>
        <v>0</v>
      </c>
      <c r="L180" s="138">
        <f t="shared" ref="L180" si="285">SUM(L181,L193)</f>
        <v>0</v>
      </c>
      <c r="M180" s="138">
        <f t="shared" ref="M180" si="286">SUM(M181,M193)</f>
        <v>0</v>
      </c>
      <c r="N180" s="138">
        <f t="shared" ref="N180" si="287">SUM(N181,N193)</f>
        <v>0</v>
      </c>
      <c r="O180" s="138">
        <f t="shared" ref="O180" si="288">SUM(O181,O193)</f>
        <v>0</v>
      </c>
      <c r="P180" s="138">
        <f t="shared" ref="P180" si="289">SUM(P181,P193)</f>
        <v>0</v>
      </c>
      <c r="Q180" s="138">
        <f t="shared" ref="Q180" si="290">SUM(Q181,Q193)</f>
        <v>0</v>
      </c>
      <c r="R180" s="138">
        <f t="shared" ref="R180" si="291">SUM(R181,R193)</f>
        <v>0</v>
      </c>
      <c r="S180" s="138">
        <f t="shared" ref="S180" si="292">SUM(S181,S193)</f>
        <v>0</v>
      </c>
      <c r="T180" s="138">
        <f t="shared" ref="T180" si="293">SUM(T181,T193)</f>
        <v>0</v>
      </c>
      <c r="U180" s="228"/>
    </row>
    <row r="181" spans="3:21" ht="12.6">
      <c r="C181" s="16" t="s">
        <v>376</v>
      </c>
      <c r="E181" s="18" t="s">
        <v>649</v>
      </c>
      <c r="H181" s="139">
        <f t="shared" ref="H181" si="294">SUM(H182,H188,H192)</f>
        <v>0</v>
      </c>
      <c r="I181" s="139">
        <f t="shared" ref="I181" si="295">SUM(I182,I188,I192)</f>
        <v>0</v>
      </c>
      <c r="J181" s="139">
        <f t="shared" ref="J181" si="296">SUM(J182,J188,J192)</f>
        <v>0</v>
      </c>
      <c r="K181" s="139">
        <f t="shared" ref="K181" si="297">SUM(K182,K188,K192)</f>
        <v>0</v>
      </c>
      <c r="L181" s="139">
        <f t="shared" ref="L181" si="298">SUM(L182,L188,L192)</f>
        <v>0</v>
      </c>
      <c r="M181" s="139">
        <f t="shared" ref="M181" si="299">SUM(M182,M188,M192)</f>
        <v>0</v>
      </c>
      <c r="N181" s="139">
        <f t="shared" ref="N181" si="300">SUM(N182,N188,N192)</f>
        <v>0</v>
      </c>
      <c r="O181" s="139">
        <f t="shared" ref="O181" si="301">SUM(O182,O188,O192)</f>
        <v>0</v>
      </c>
      <c r="P181" s="139">
        <f t="shared" ref="P181" si="302">SUM(P182,P188,P192)</f>
        <v>0</v>
      </c>
      <c r="Q181" s="139">
        <f t="shared" ref="Q181" si="303">SUM(Q182,Q188,Q192)</f>
        <v>0</v>
      </c>
      <c r="R181" s="139">
        <f t="shared" ref="R181" si="304">SUM(R182,R188,R192)</f>
        <v>0</v>
      </c>
      <c r="S181" s="139">
        <f t="shared" ref="S181" si="305">SUM(S182,S188,S192)</f>
        <v>0</v>
      </c>
      <c r="T181" s="139">
        <f t="shared" ref="T181" si="306">SUM(T182,T188,T192)</f>
        <v>0</v>
      </c>
      <c r="U181" s="122"/>
    </row>
    <row r="182" spans="3:21" ht="12.6">
      <c r="C182" s="135" t="s">
        <v>330</v>
      </c>
      <c r="E182" s="18" t="s">
        <v>649</v>
      </c>
      <c r="H182" s="139">
        <f t="shared" ref="H182" si="307">SUM(H183:H187)</f>
        <v>0</v>
      </c>
      <c r="I182" s="139">
        <f t="shared" ref="I182" si="308">SUM(I183:I187)</f>
        <v>0</v>
      </c>
      <c r="J182" s="139">
        <f t="shared" ref="J182" si="309">SUM(J183:J187)</f>
        <v>0</v>
      </c>
      <c r="K182" s="139">
        <f t="shared" ref="K182" si="310">SUM(K183:K187)</f>
        <v>0</v>
      </c>
      <c r="L182" s="139">
        <f t="shared" ref="L182" si="311">SUM(L183:L187)</f>
        <v>0</v>
      </c>
      <c r="M182" s="139">
        <f t="shared" ref="M182" si="312">SUM(M183:M187)</f>
        <v>0</v>
      </c>
      <c r="N182" s="139">
        <f t="shared" ref="N182" si="313">SUM(N183:N187)</f>
        <v>0</v>
      </c>
      <c r="O182" s="139">
        <f t="shared" ref="O182" si="314">SUM(O183:O187)</f>
        <v>0</v>
      </c>
      <c r="P182" s="139">
        <f t="shared" ref="P182" si="315">SUM(P183:P187)</f>
        <v>0</v>
      </c>
      <c r="Q182" s="139">
        <f t="shared" ref="Q182" si="316">SUM(Q183:Q187)</f>
        <v>0</v>
      </c>
      <c r="R182" s="139">
        <f t="shared" ref="R182" si="317">SUM(R183:R187)</f>
        <v>0</v>
      </c>
      <c r="S182" s="139">
        <f t="shared" ref="S182" si="318">SUM(S183:S187)</f>
        <v>0</v>
      </c>
      <c r="T182" s="139">
        <f t="shared" ref="T182" si="319">SUM(T183:T187)</f>
        <v>0</v>
      </c>
      <c r="U182" s="122"/>
    </row>
    <row r="183" spans="3:21" ht="12.6">
      <c r="C183" s="224" t="s">
        <v>627</v>
      </c>
      <c r="E183" s="18" t="s">
        <v>649</v>
      </c>
      <c r="H183" s="99"/>
      <c r="I183" s="99"/>
      <c r="J183" s="99"/>
      <c r="K183" s="99"/>
      <c r="L183" s="99"/>
      <c r="M183" s="99"/>
      <c r="N183" s="99"/>
      <c r="O183" s="99"/>
      <c r="P183" s="99"/>
      <c r="Q183" s="99"/>
      <c r="R183" s="99"/>
      <c r="S183" s="99"/>
      <c r="T183" s="99"/>
      <c r="U183" s="122"/>
    </row>
    <row r="184" spans="3:21" ht="12.6">
      <c r="C184" s="224" t="s">
        <v>627</v>
      </c>
      <c r="E184" s="18" t="s">
        <v>649</v>
      </c>
      <c r="H184" s="99"/>
      <c r="I184" s="99"/>
      <c r="J184" s="99"/>
      <c r="K184" s="99"/>
      <c r="L184" s="99"/>
      <c r="M184" s="99"/>
      <c r="N184" s="99"/>
      <c r="O184" s="99"/>
      <c r="P184" s="99"/>
      <c r="Q184" s="99"/>
      <c r="R184" s="99"/>
      <c r="S184" s="99"/>
      <c r="T184" s="99"/>
      <c r="U184" s="122"/>
    </row>
    <row r="185" spans="3:21" ht="12.6">
      <c r="C185" s="224" t="s">
        <v>627</v>
      </c>
      <c r="E185" s="18" t="s">
        <v>649</v>
      </c>
      <c r="H185" s="99"/>
      <c r="I185" s="99"/>
      <c r="J185" s="99"/>
      <c r="K185" s="99"/>
      <c r="L185" s="99"/>
      <c r="M185" s="99"/>
      <c r="N185" s="99"/>
      <c r="O185" s="99"/>
      <c r="P185" s="99"/>
      <c r="Q185" s="99"/>
      <c r="R185" s="99"/>
      <c r="S185" s="99"/>
      <c r="T185" s="99"/>
      <c r="U185" s="122"/>
    </row>
    <row r="186" spans="3:21" ht="12.6">
      <c r="C186" s="224" t="s">
        <v>627</v>
      </c>
      <c r="E186" s="18" t="s">
        <v>649</v>
      </c>
      <c r="H186" s="99"/>
      <c r="I186" s="99"/>
      <c r="J186" s="99"/>
      <c r="K186" s="99"/>
      <c r="L186" s="99"/>
      <c r="M186" s="99"/>
      <c r="N186" s="99"/>
      <c r="O186" s="99"/>
      <c r="P186" s="99"/>
      <c r="Q186" s="99"/>
      <c r="R186" s="99"/>
      <c r="S186" s="99"/>
      <c r="T186" s="99"/>
      <c r="U186" s="122"/>
    </row>
    <row r="187" spans="3:21" ht="12.6">
      <c r="C187" s="224" t="s">
        <v>627</v>
      </c>
      <c r="E187" s="18" t="s">
        <v>649</v>
      </c>
      <c r="H187" s="99"/>
      <c r="I187" s="99"/>
      <c r="J187" s="99"/>
      <c r="K187" s="99"/>
      <c r="L187" s="99"/>
      <c r="M187" s="99"/>
      <c r="N187" s="99"/>
      <c r="O187" s="99"/>
      <c r="P187" s="99"/>
      <c r="Q187" s="99"/>
      <c r="R187" s="99"/>
      <c r="S187" s="99"/>
      <c r="T187" s="99"/>
      <c r="U187" s="122"/>
    </row>
    <row r="188" spans="3:21" ht="12.6">
      <c r="C188" s="136" t="s">
        <v>337</v>
      </c>
      <c r="E188" s="18" t="s">
        <v>649</v>
      </c>
      <c r="H188" s="139">
        <f t="shared" ref="H188" si="320">SUM(H189:H191)</f>
        <v>0</v>
      </c>
      <c r="I188" s="139">
        <f t="shared" ref="I188" si="321">SUM(I189:I191)</f>
        <v>0</v>
      </c>
      <c r="J188" s="139">
        <f t="shared" ref="J188" si="322">SUM(J189:J191)</f>
        <v>0</v>
      </c>
      <c r="K188" s="139">
        <f t="shared" ref="K188" si="323">SUM(K189:K191)</f>
        <v>0</v>
      </c>
      <c r="L188" s="139">
        <f t="shared" ref="L188" si="324">SUM(L189:L191)</f>
        <v>0</v>
      </c>
      <c r="M188" s="139">
        <f t="shared" ref="M188" si="325">SUM(M189:M191)</f>
        <v>0</v>
      </c>
      <c r="N188" s="139">
        <f t="shared" ref="N188" si="326">SUM(N189:N191)</f>
        <v>0</v>
      </c>
      <c r="O188" s="139">
        <f t="shared" ref="O188" si="327">SUM(O189:O191)</f>
        <v>0</v>
      </c>
      <c r="P188" s="139">
        <f t="shared" ref="P188" si="328">SUM(P189:P191)</f>
        <v>0</v>
      </c>
      <c r="Q188" s="139">
        <f t="shared" ref="Q188" si="329">SUM(Q189:Q191)</f>
        <v>0</v>
      </c>
      <c r="R188" s="139">
        <f t="shared" ref="R188" si="330">SUM(R189:R191)</f>
        <v>0</v>
      </c>
      <c r="S188" s="139">
        <f t="shared" ref="S188" si="331">SUM(S189:S191)</f>
        <v>0</v>
      </c>
      <c r="T188" s="139">
        <f t="shared" ref="T188" si="332">SUM(T189:T191)</f>
        <v>0</v>
      </c>
      <c r="U188" s="122"/>
    </row>
    <row r="189" spans="3:21" ht="12.6">
      <c r="C189" s="224" t="s">
        <v>627</v>
      </c>
      <c r="E189" s="18" t="s">
        <v>649</v>
      </c>
      <c r="H189" s="99"/>
      <c r="I189" s="99"/>
      <c r="J189" s="99"/>
      <c r="K189" s="99"/>
      <c r="L189" s="99"/>
      <c r="M189" s="99"/>
      <c r="N189" s="99"/>
      <c r="O189" s="99"/>
      <c r="P189" s="99"/>
      <c r="Q189" s="99"/>
      <c r="R189" s="99"/>
      <c r="S189" s="99"/>
      <c r="T189" s="99"/>
      <c r="U189" s="122"/>
    </row>
    <row r="190" spans="3:21" ht="12.6">
      <c r="C190" s="224" t="s">
        <v>627</v>
      </c>
      <c r="E190" s="18" t="s">
        <v>649</v>
      </c>
      <c r="H190" s="99"/>
      <c r="I190" s="99"/>
      <c r="J190" s="99"/>
      <c r="K190" s="99"/>
      <c r="L190" s="99"/>
      <c r="M190" s="99"/>
      <c r="N190" s="99"/>
      <c r="O190" s="99"/>
      <c r="P190" s="99"/>
      <c r="Q190" s="99"/>
      <c r="R190" s="99"/>
      <c r="S190" s="99"/>
      <c r="T190" s="99"/>
      <c r="U190" s="122"/>
    </row>
    <row r="191" spans="3:21" ht="12.6">
      <c r="C191" s="224" t="s">
        <v>627</v>
      </c>
      <c r="E191" s="18" t="s">
        <v>649</v>
      </c>
      <c r="H191" s="99"/>
      <c r="I191" s="99"/>
      <c r="J191" s="99"/>
      <c r="K191" s="99"/>
      <c r="L191" s="99"/>
      <c r="M191" s="99"/>
      <c r="N191" s="99"/>
      <c r="O191" s="99"/>
      <c r="P191" s="99"/>
      <c r="Q191" s="99"/>
      <c r="R191" s="99"/>
      <c r="S191" s="99"/>
      <c r="T191" s="99"/>
      <c r="U191" s="122"/>
    </row>
    <row r="192" spans="3:21" ht="12.6">
      <c r="C192" s="136" t="s">
        <v>341</v>
      </c>
      <c r="E192" s="18" t="s">
        <v>649</v>
      </c>
      <c r="H192" s="99"/>
      <c r="I192" s="99"/>
      <c r="J192" s="99"/>
      <c r="K192" s="99"/>
      <c r="L192" s="99"/>
      <c r="M192" s="99"/>
      <c r="N192" s="99"/>
      <c r="O192" s="99"/>
      <c r="P192" s="99"/>
      <c r="Q192" s="99"/>
      <c r="R192" s="99"/>
      <c r="S192" s="99"/>
      <c r="T192" s="99"/>
      <c r="U192" s="122"/>
    </row>
    <row r="193" spans="3:21" ht="12.6">
      <c r="C193" s="16" t="s">
        <v>244</v>
      </c>
      <c r="E193" s="18" t="s">
        <v>649</v>
      </c>
      <c r="H193" s="99"/>
      <c r="I193" s="99"/>
      <c r="J193" s="99"/>
      <c r="K193" s="99"/>
      <c r="L193" s="99"/>
      <c r="M193" s="99"/>
      <c r="N193" s="99"/>
      <c r="O193" s="99"/>
      <c r="P193" s="99"/>
      <c r="Q193" s="99"/>
      <c r="R193" s="99"/>
      <c r="S193" s="99"/>
      <c r="T193" s="99"/>
      <c r="U193" s="122"/>
    </row>
    <row r="194" spans="3:21" ht="12.6">
      <c r="C194" s="17"/>
      <c r="D194" s="17"/>
      <c r="E194" s="17"/>
      <c r="F194" s="17"/>
      <c r="G194" s="17"/>
      <c r="H194" s="116"/>
      <c r="I194" s="116"/>
      <c r="J194" s="116"/>
      <c r="K194" s="116"/>
      <c r="L194" s="116"/>
      <c r="M194" s="116"/>
      <c r="N194" s="116"/>
      <c r="O194" s="116"/>
      <c r="P194" s="116"/>
      <c r="Q194" s="116"/>
      <c r="R194" s="116"/>
      <c r="S194" s="116"/>
      <c r="T194" s="116"/>
      <c r="U194" s="122"/>
    </row>
    <row r="195" spans="3:21" ht="12.6">
      <c r="C195" s="16" t="s">
        <v>626</v>
      </c>
      <c r="D195" s="18"/>
      <c r="E195" s="18" t="s">
        <v>649</v>
      </c>
      <c r="H195" s="138">
        <f t="shared" ref="H195" si="333">SUM(H196,H208)</f>
        <v>0</v>
      </c>
      <c r="I195" s="138">
        <f t="shared" ref="I195" si="334">SUM(I196,I208)</f>
        <v>0</v>
      </c>
      <c r="J195" s="138">
        <f t="shared" ref="J195" si="335">SUM(J196,J208)</f>
        <v>0</v>
      </c>
      <c r="K195" s="138">
        <f t="shared" ref="K195" si="336">SUM(K196,K208)</f>
        <v>0</v>
      </c>
      <c r="L195" s="138">
        <f t="shared" ref="L195" si="337">SUM(L196,L208)</f>
        <v>0</v>
      </c>
      <c r="M195" s="138">
        <f t="shared" ref="M195" si="338">SUM(M196,M208)</f>
        <v>0</v>
      </c>
      <c r="N195" s="138">
        <f t="shared" ref="N195" si="339">SUM(N196,N208)</f>
        <v>0</v>
      </c>
      <c r="O195" s="138">
        <f t="shared" ref="O195" si="340">SUM(O196,O208)</f>
        <v>0</v>
      </c>
      <c r="P195" s="138">
        <f t="shared" ref="P195" si="341">SUM(P196,P208)</f>
        <v>0</v>
      </c>
      <c r="Q195" s="138">
        <f t="shared" ref="Q195" si="342">SUM(Q196,Q208)</f>
        <v>0</v>
      </c>
      <c r="R195" s="138">
        <f t="shared" ref="R195" si="343">SUM(R196,R208)</f>
        <v>0</v>
      </c>
      <c r="S195" s="138">
        <f t="shared" ref="S195" si="344">SUM(S196,S208)</f>
        <v>0</v>
      </c>
      <c r="T195" s="138">
        <f t="shared" ref="T195" si="345">SUM(T196,T208)</f>
        <v>0</v>
      </c>
      <c r="U195" s="228"/>
    </row>
    <row r="196" spans="3:21" ht="12.6">
      <c r="C196" s="16" t="s">
        <v>376</v>
      </c>
      <c r="E196" s="18" t="s">
        <v>649</v>
      </c>
      <c r="H196" s="139">
        <f t="shared" ref="H196" si="346">SUM(H197,H203,H207)</f>
        <v>0</v>
      </c>
      <c r="I196" s="139">
        <f t="shared" ref="I196" si="347">SUM(I197,I203,I207)</f>
        <v>0</v>
      </c>
      <c r="J196" s="139">
        <f t="shared" ref="J196" si="348">SUM(J197,J203,J207)</f>
        <v>0</v>
      </c>
      <c r="K196" s="139">
        <f t="shared" ref="K196" si="349">SUM(K197,K203,K207)</f>
        <v>0</v>
      </c>
      <c r="L196" s="139">
        <f t="shared" ref="L196" si="350">SUM(L197,L203,L207)</f>
        <v>0</v>
      </c>
      <c r="M196" s="139">
        <f t="shared" ref="M196" si="351">SUM(M197,M203,M207)</f>
        <v>0</v>
      </c>
      <c r="N196" s="139">
        <f t="shared" ref="N196" si="352">SUM(N197,N203,N207)</f>
        <v>0</v>
      </c>
      <c r="O196" s="139">
        <f t="shared" ref="O196" si="353">SUM(O197,O203,O207)</f>
        <v>0</v>
      </c>
      <c r="P196" s="139">
        <f t="shared" ref="P196" si="354">SUM(P197,P203,P207)</f>
        <v>0</v>
      </c>
      <c r="Q196" s="139">
        <f t="shared" ref="Q196" si="355">SUM(Q197,Q203,Q207)</f>
        <v>0</v>
      </c>
      <c r="R196" s="139">
        <f t="shared" ref="R196" si="356">SUM(R197,R203,R207)</f>
        <v>0</v>
      </c>
      <c r="S196" s="139">
        <f t="shared" ref="S196" si="357">SUM(S197,S203,S207)</f>
        <v>0</v>
      </c>
      <c r="T196" s="139">
        <f t="shared" ref="T196" si="358">SUM(T197,T203,T207)</f>
        <v>0</v>
      </c>
      <c r="U196" s="122"/>
    </row>
    <row r="197" spans="3:21" ht="12.6">
      <c r="C197" s="135" t="s">
        <v>330</v>
      </c>
      <c r="E197" s="18" t="s">
        <v>649</v>
      </c>
      <c r="H197" s="139">
        <f t="shared" ref="H197" si="359">SUM(H198:H202)</f>
        <v>0</v>
      </c>
      <c r="I197" s="139">
        <f t="shared" ref="I197" si="360">SUM(I198:I202)</f>
        <v>0</v>
      </c>
      <c r="J197" s="139">
        <f t="shared" ref="J197" si="361">SUM(J198:J202)</f>
        <v>0</v>
      </c>
      <c r="K197" s="139">
        <f t="shared" ref="K197" si="362">SUM(K198:K202)</f>
        <v>0</v>
      </c>
      <c r="L197" s="139">
        <f t="shared" ref="L197" si="363">SUM(L198:L202)</f>
        <v>0</v>
      </c>
      <c r="M197" s="139">
        <f t="shared" ref="M197" si="364">SUM(M198:M202)</f>
        <v>0</v>
      </c>
      <c r="N197" s="139">
        <f t="shared" ref="N197" si="365">SUM(N198:N202)</f>
        <v>0</v>
      </c>
      <c r="O197" s="139">
        <f t="shared" ref="O197" si="366">SUM(O198:O202)</f>
        <v>0</v>
      </c>
      <c r="P197" s="139">
        <f t="shared" ref="P197" si="367">SUM(P198:P202)</f>
        <v>0</v>
      </c>
      <c r="Q197" s="139">
        <f t="shared" ref="Q197" si="368">SUM(Q198:Q202)</f>
        <v>0</v>
      </c>
      <c r="R197" s="139">
        <f t="shared" ref="R197" si="369">SUM(R198:R202)</f>
        <v>0</v>
      </c>
      <c r="S197" s="139">
        <f t="shared" ref="S197" si="370">SUM(S198:S202)</f>
        <v>0</v>
      </c>
      <c r="T197" s="139">
        <f t="shared" ref="T197" si="371">SUM(T198:T202)</f>
        <v>0</v>
      </c>
      <c r="U197" s="122"/>
    </row>
    <row r="198" spans="3:21" ht="12.6">
      <c r="C198" s="224" t="s">
        <v>627</v>
      </c>
      <c r="E198" s="18" t="s">
        <v>649</v>
      </c>
      <c r="H198" s="99"/>
      <c r="I198" s="99"/>
      <c r="J198" s="99"/>
      <c r="K198" s="99"/>
      <c r="L198" s="99"/>
      <c r="M198" s="99"/>
      <c r="N198" s="99"/>
      <c r="O198" s="99"/>
      <c r="P198" s="99"/>
      <c r="Q198" s="99"/>
      <c r="R198" s="99"/>
      <c r="S198" s="99"/>
      <c r="T198" s="99"/>
      <c r="U198" s="122"/>
    </row>
    <row r="199" spans="3:21" ht="12.6">
      <c r="C199" s="224" t="s">
        <v>627</v>
      </c>
      <c r="E199" s="18" t="s">
        <v>649</v>
      </c>
      <c r="H199" s="99"/>
      <c r="I199" s="99"/>
      <c r="J199" s="99"/>
      <c r="K199" s="99"/>
      <c r="L199" s="99"/>
      <c r="M199" s="99"/>
      <c r="N199" s="99"/>
      <c r="O199" s="99"/>
      <c r="P199" s="99"/>
      <c r="Q199" s="99"/>
      <c r="R199" s="99"/>
      <c r="S199" s="99"/>
      <c r="T199" s="99"/>
      <c r="U199" s="122"/>
    </row>
    <row r="200" spans="3:21" ht="12.6">
      <c r="C200" s="224" t="s">
        <v>627</v>
      </c>
      <c r="E200" s="18" t="s">
        <v>649</v>
      </c>
      <c r="H200" s="99"/>
      <c r="I200" s="99"/>
      <c r="J200" s="99"/>
      <c r="K200" s="99"/>
      <c r="L200" s="99"/>
      <c r="M200" s="99"/>
      <c r="N200" s="99"/>
      <c r="O200" s="99"/>
      <c r="P200" s="99"/>
      <c r="Q200" s="99"/>
      <c r="R200" s="99"/>
      <c r="S200" s="99"/>
      <c r="T200" s="99"/>
      <c r="U200" s="122"/>
    </row>
    <row r="201" spans="3:21" ht="12.6">
      <c r="C201" s="224" t="s">
        <v>627</v>
      </c>
      <c r="E201" s="18" t="s">
        <v>649</v>
      </c>
      <c r="H201" s="99"/>
      <c r="I201" s="99"/>
      <c r="J201" s="99"/>
      <c r="K201" s="99"/>
      <c r="L201" s="99"/>
      <c r="M201" s="99"/>
      <c r="N201" s="99"/>
      <c r="O201" s="99"/>
      <c r="P201" s="99"/>
      <c r="Q201" s="99"/>
      <c r="R201" s="99"/>
      <c r="S201" s="99"/>
      <c r="T201" s="99"/>
      <c r="U201" s="122"/>
    </row>
    <row r="202" spans="3:21" ht="12.6">
      <c r="C202" s="224" t="s">
        <v>627</v>
      </c>
      <c r="E202" s="18" t="s">
        <v>649</v>
      </c>
      <c r="H202" s="99"/>
      <c r="I202" s="99"/>
      <c r="J202" s="99"/>
      <c r="K202" s="99"/>
      <c r="L202" s="99"/>
      <c r="M202" s="99"/>
      <c r="N202" s="99"/>
      <c r="O202" s="99"/>
      <c r="P202" s="99"/>
      <c r="Q202" s="99"/>
      <c r="R202" s="99"/>
      <c r="S202" s="99"/>
      <c r="T202" s="99"/>
      <c r="U202" s="122"/>
    </row>
    <row r="203" spans="3:21" ht="12.6">
      <c r="C203" s="136" t="s">
        <v>337</v>
      </c>
      <c r="E203" s="18" t="s">
        <v>649</v>
      </c>
      <c r="H203" s="139">
        <f t="shared" ref="H203" si="372">SUM(H204:H206)</f>
        <v>0</v>
      </c>
      <c r="I203" s="139">
        <f t="shared" ref="I203" si="373">SUM(I204:I206)</f>
        <v>0</v>
      </c>
      <c r="J203" s="139">
        <f t="shared" ref="J203" si="374">SUM(J204:J206)</f>
        <v>0</v>
      </c>
      <c r="K203" s="139">
        <f t="shared" ref="K203" si="375">SUM(K204:K206)</f>
        <v>0</v>
      </c>
      <c r="L203" s="139">
        <f t="shared" ref="L203" si="376">SUM(L204:L206)</f>
        <v>0</v>
      </c>
      <c r="M203" s="139">
        <f t="shared" ref="M203" si="377">SUM(M204:M206)</f>
        <v>0</v>
      </c>
      <c r="N203" s="139">
        <f t="shared" ref="N203" si="378">SUM(N204:N206)</f>
        <v>0</v>
      </c>
      <c r="O203" s="139">
        <f t="shared" ref="O203" si="379">SUM(O204:O206)</f>
        <v>0</v>
      </c>
      <c r="P203" s="139">
        <f t="shared" ref="P203" si="380">SUM(P204:P206)</f>
        <v>0</v>
      </c>
      <c r="Q203" s="139">
        <f t="shared" ref="Q203" si="381">SUM(Q204:Q206)</f>
        <v>0</v>
      </c>
      <c r="R203" s="139">
        <f t="shared" ref="R203" si="382">SUM(R204:R206)</f>
        <v>0</v>
      </c>
      <c r="S203" s="139">
        <f t="shared" ref="S203" si="383">SUM(S204:S206)</f>
        <v>0</v>
      </c>
      <c r="T203" s="139">
        <f t="shared" ref="T203" si="384">SUM(T204:T206)</f>
        <v>0</v>
      </c>
      <c r="U203" s="122"/>
    </row>
    <row r="204" spans="3:21" ht="12.6">
      <c r="C204" s="224" t="s">
        <v>627</v>
      </c>
      <c r="E204" s="18" t="s">
        <v>649</v>
      </c>
      <c r="H204" s="99"/>
      <c r="I204" s="99"/>
      <c r="J204" s="99"/>
      <c r="K204" s="99"/>
      <c r="L204" s="99"/>
      <c r="M204" s="99"/>
      <c r="N204" s="99"/>
      <c r="O204" s="99"/>
      <c r="P204" s="99"/>
      <c r="Q204" s="99"/>
      <c r="R204" s="99"/>
      <c r="S204" s="99"/>
      <c r="T204" s="99"/>
      <c r="U204" s="122"/>
    </row>
    <row r="205" spans="3:21" ht="12.6">
      <c r="C205" s="224" t="s">
        <v>627</v>
      </c>
      <c r="E205" s="18" t="s">
        <v>649</v>
      </c>
      <c r="H205" s="99"/>
      <c r="I205" s="99"/>
      <c r="J205" s="99"/>
      <c r="K205" s="99"/>
      <c r="L205" s="99"/>
      <c r="M205" s="99"/>
      <c r="N205" s="99"/>
      <c r="O205" s="99"/>
      <c r="P205" s="99"/>
      <c r="Q205" s="99"/>
      <c r="R205" s="99"/>
      <c r="S205" s="99"/>
      <c r="T205" s="99"/>
      <c r="U205" s="122"/>
    </row>
    <row r="206" spans="3:21" ht="12.6">
      <c r="C206" s="224" t="s">
        <v>627</v>
      </c>
      <c r="E206" s="18" t="s">
        <v>649</v>
      </c>
      <c r="H206" s="99"/>
      <c r="I206" s="99"/>
      <c r="J206" s="99"/>
      <c r="K206" s="99"/>
      <c r="L206" s="99"/>
      <c r="M206" s="99"/>
      <c r="N206" s="99"/>
      <c r="O206" s="99"/>
      <c r="P206" s="99"/>
      <c r="Q206" s="99"/>
      <c r="R206" s="99"/>
      <c r="S206" s="99"/>
      <c r="T206" s="99"/>
      <c r="U206" s="122"/>
    </row>
    <row r="207" spans="3:21" ht="12.6">
      <c r="C207" s="136" t="s">
        <v>341</v>
      </c>
      <c r="E207" s="18" t="s">
        <v>649</v>
      </c>
      <c r="H207" s="99"/>
      <c r="I207" s="99"/>
      <c r="J207" s="99"/>
      <c r="K207" s="99"/>
      <c r="L207" s="99"/>
      <c r="M207" s="99"/>
      <c r="N207" s="99"/>
      <c r="O207" s="99"/>
      <c r="P207" s="99"/>
      <c r="Q207" s="99"/>
      <c r="R207" s="99"/>
      <c r="S207" s="99"/>
      <c r="T207" s="99"/>
      <c r="U207" s="122"/>
    </row>
    <row r="208" spans="3:21" ht="12.6">
      <c r="C208" s="16" t="s">
        <v>244</v>
      </c>
      <c r="E208" s="18" t="s">
        <v>649</v>
      </c>
      <c r="H208" s="99"/>
      <c r="I208" s="99"/>
      <c r="J208" s="99"/>
      <c r="K208" s="99"/>
      <c r="L208" s="99"/>
      <c r="M208" s="99"/>
      <c r="N208" s="99"/>
      <c r="O208" s="99"/>
      <c r="P208" s="99"/>
      <c r="Q208" s="99"/>
      <c r="R208" s="99"/>
      <c r="S208" s="99"/>
      <c r="T208" s="99"/>
      <c r="U208" s="122"/>
    </row>
    <row r="209" spans="3:21" ht="12.6">
      <c r="C209" s="17"/>
      <c r="D209" s="17"/>
      <c r="E209" s="17"/>
      <c r="F209" s="17"/>
      <c r="G209" s="17"/>
      <c r="H209" s="116"/>
      <c r="I209" s="116"/>
      <c r="J209" s="116"/>
      <c r="K209" s="116"/>
      <c r="L209" s="116"/>
      <c r="M209" s="116"/>
      <c r="N209" s="116"/>
      <c r="O209" s="116"/>
      <c r="P209" s="116"/>
      <c r="Q209" s="116"/>
      <c r="R209" s="116"/>
      <c r="S209" s="116"/>
      <c r="T209" s="116"/>
      <c r="U209" s="122"/>
    </row>
    <row r="210" spans="3:21" ht="12.6">
      <c r="C210" s="16" t="s">
        <v>676</v>
      </c>
      <c r="D210" s="270"/>
      <c r="E210" s="270" t="s">
        <v>649</v>
      </c>
      <c r="H210" s="138">
        <f t="shared" ref="H210:T210" si="385">SUM(H211,H223)</f>
        <v>0</v>
      </c>
      <c r="I210" s="138">
        <f t="shared" si="385"/>
        <v>0</v>
      </c>
      <c r="J210" s="138">
        <f t="shared" si="385"/>
        <v>0</v>
      </c>
      <c r="K210" s="138">
        <f t="shared" si="385"/>
        <v>0</v>
      </c>
      <c r="L210" s="138">
        <f t="shared" si="385"/>
        <v>0</v>
      </c>
      <c r="M210" s="138">
        <f t="shared" si="385"/>
        <v>0</v>
      </c>
      <c r="N210" s="138">
        <f t="shared" si="385"/>
        <v>0</v>
      </c>
      <c r="O210" s="138">
        <f t="shared" si="385"/>
        <v>0</v>
      </c>
      <c r="P210" s="138">
        <f t="shared" si="385"/>
        <v>0</v>
      </c>
      <c r="Q210" s="138">
        <f t="shared" si="385"/>
        <v>0</v>
      </c>
      <c r="R210" s="138">
        <f t="shared" si="385"/>
        <v>0</v>
      </c>
      <c r="S210" s="138">
        <f t="shared" si="385"/>
        <v>0</v>
      </c>
      <c r="T210" s="138">
        <f t="shared" si="385"/>
        <v>0</v>
      </c>
      <c r="U210" s="228"/>
    </row>
    <row r="211" spans="3:21" ht="12.6">
      <c r="C211" s="16" t="s">
        <v>376</v>
      </c>
      <c r="E211" s="270" t="s">
        <v>649</v>
      </c>
      <c r="H211" s="139">
        <f t="shared" ref="H211:T211" si="386">SUM(H212,H218,H222)</f>
        <v>0</v>
      </c>
      <c r="I211" s="139">
        <f t="shared" si="386"/>
        <v>0</v>
      </c>
      <c r="J211" s="139">
        <f t="shared" si="386"/>
        <v>0</v>
      </c>
      <c r="K211" s="139">
        <f t="shared" si="386"/>
        <v>0</v>
      </c>
      <c r="L211" s="139">
        <f t="shared" si="386"/>
        <v>0</v>
      </c>
      <c r="M211" s="139">
        <f t="shared" si="386"/>
        <v>0</v>
      </c>
      <c r="N211" s="139">
        <f t="shared" si="386"/>
        <v>0</v>
      </c>
      <c r="O211" s="139">
        <f t="shared" si="386"/>
        <v>0</v>
      </c>
      <c r="P211" s="139">
        <f t="shared" si="386"/>
        <v>0</v>
      </c>
      <c r="Q211" s="139">
        <f t="shared" si="386"/>
        <v>0</v>
      </c>
      <c r="R211" s="139">
        <f t="shared" si="386"/>
        <v>0</v>
      </c>
      <c r="S211" s="139">
        <f t="shared" si="386"/>
        <v>0</v>
      </c>
      <c r="T211" s="139">
        <f t="shared" si="386"/>
        <v>0</v>
      </c>
      <c r="U211" s="122"/>
    </row>
    <row r="212" spans="3:21" ht="12.6">
      <c r="C212" s="135" t="s">
        <v>330</v>
      </c>
      <c r="E212" s="270" t="s">
        <v>649</v>
      </c>
      <c r="H212" s="139">
        <f t="shared" ref="H212:T212" si="387">SUM(H213:H217)</f>
        <v>0</v>
      </c>
      <c r="I212" s="139">
        <f t="shared" si="387"/>
        <v>0</v>
      </c>
      <c r="J212" s="139">
        <f t="shared" si="387"/>
        <v>0</v>
      </c>
      <c r="K212" s="139">
        <f t="shared" si="387"/>
        <v>0</v>
      </c>
      <c r="L212" s="139">
        <f t="shared" si="387"/>
        <v>0</v>
      </c>
      <c r="M212" s="139">
        <f t="shared" si="387"/>
        <v>0</v>
      </c>
      <c r="N212" s="139">
        <f t="shared" si="387"/>
        <v>0</v>
      </c>
      <c r="O212" s="139">
        <f t="shared" si="387"/>
        <v>0</v>
      </c>
      <c r="P212" s="139">
        <f t="shared" si="387"/>
        <v>0</v>
      </c>
      <c r="Q212" s="139">
        <f t="shared" si="387"/>
        <v>0</v>
      </c>
      <c r="R212" s="139">
        <f t="shared" si="387"/>
        <v>0</v>
      </c>
      <c r="S212" s="139">
        <f t="shared" si="387"/>
        <v>0</v>
      </c>
      <c r="T212" s="139">
        <f t="shared" si="387"/>
        <v>0</v>
      </c>
      <c r="U212" s="122"/>
    </row>
    <row r="213" spans="3:21" ht="12.6">
      <c r="C213" s="224" t="s">
        <v>627</v>
      </c>
      <c r="E213" s="270" t="s">
        <v>649</v>
      </c>
      <c r="H213" s="99"/>
      <c r="I213" s="99"/>
      <c r="J213" s="99"/>
      <c r="K213" s="99"/>
      <c r="L213" s="99"/>
      <c r="M213" s="99"/>
      <c r="N213" s="99"/>
      <c r="O213" s="99"/>
      <c r="P213" s="99"/>
      <c r="Q213" s="99"/>
      <c r="R213" s="99"/>
      <c r="S213" s="99"/>
      <c r="T213" s="99"/>
      <c r="U213" s="122"/>
    </row>
    <row r="214" spans="3:21" ht="12.6">
      <c r="C214" s="224" t="s">
        <v>627</v>
      </c>
      <c r="E214" s="270" t="s">
        <v>649</v>
      </c>
      <c r="H214" s="99"/>
      <c r="I214" s="99"/>
      <c r="J214" s="99"/>
      <c r="K214" s="99"/>
      <c r="L214" s="99"/>
      <c r="M214" s="99"/>
      <c r="N214" s="99"/>
      <c r="O214" s="99"/>
      <c r="P214" s="99"/>
      <c r="Q214" s="99"/>
      <c r="R214" s="99"/>
      <c r="S214" s="99"/>
      <c r="T214" s="99"/>
      <c r="U214" s="122"/>
    </row>
    <row r="215" spans="3:21" ht="12.6">
      <c r="C215" s="224" t="s">
        <v>627</v>
      </c>
      <c r="E215" s="270" t="s">
        <v>649</v>
      </c>
      <c r="H215" s="99"/>
      <c r="I215" s="99"/>
      <c r="J215" s="99"/>
      <c r="K215" s="99"/>
      <c r="L215" s="99"/>
      <c r="M215" s="99"/>
      <c r="N215" s="99"/>
      <c r="O215" s="99"/>
      <c r="P215" s="99"/>
      <c r="Q215" s="99"/>
      <c r="R215" s="99"/>
      <c r="S215" s="99"/>
      <c r="T215" s="99"/>
      <c r="U215" s="122"/>
    </row>
    <row r="216" spans="3:21" ht="12.6">
      <c r="C216" s="224" t="s">
        <v>627</v>
      </c>
      <c r="E216" s="270" t="s">
        <v>649</v>
      </c>
      <c r="H216" s="99"/>
      <c r="I216" s="99"/>
      <c r="J216" s="99"/>
      <c r="K216" s="99"/>
      <c r="L216" s="99"/>
      <c r="M216" s="99"/>
      <c r="N216" s="99"/>
      <c r="O216" s="99"/>
      <c r="P216" s="99"/>
      <c r="Q216" s="99"/>
      <c r="R216" s="99"/>
      <c r="S216" s="99"/>
      <c r="T216" s="99"/>
      <c r="U216" s="122"/>
    </row>
    <row r="217" spans="3:21" ht="12.6">
      <c r="C217" s="224" t="s">
        <v>627</v>
      </c>
      <c r="E217" s="270" t="s">
        <v>649</v>
      </c>
      <c r="H217" s="99"/>
      <c r="I217" s="99"/>
      <c r="J217" s="99"/>
      <c r="K217" s="99"/>
      <c r="L217" s="99"/>
      <c r="M217" s="99"/>
      <c r="N217" s="99"/>
      <c r="O217" s="99"/>
      <c r="P217" s="99"/>
      <c r="Q217" s="99"/>
      <c r="R217" s="99"/>
      <c r="S217" s="99"/>
      <c r="T217" s="99"/>
      <c r="U217" s="122"/>
    </row>
    <row r="218" spans="3:21" ht="12.6">
      <c r="C218" s="136" t="s">
        <v>337</v>
      </c>
      <c r="E218" s="270" t="s">
        <v>649</v>
      </c>
      <c r="H218" s="139">
        <f t="shared" ref="H218:T218" si="388">SUM(H219:H221)</f>
        <v>0</v>
      </c>
      <c r="I218" s="139">
        <f t="shared" si="388"/>
        <v>0</v>
      </c>
      <c r="J218" s="139">
        <f t="shared" si="388"/>
        <v>0</v>
      </c>
      <c r="K218" s="139">
        <f t="shared" si="388"/>
        <v>0</v>
      </c>
      <c r="L218" s="139">
        <f t="shared" si="388"/>
        <v>0</v>
      </c>
      <c r="M218" s="139">
        <f t="shared" si="388"/>
        <v>0</v>
      </c>
      <c r="N218" s="139">
        <f t="shared" si="388"/>
        <v>0</v>
      </c>
      <c r="O218" s="139">
        <f t="shared" si="388"/>
        <v>0</v>
      </c>
      <c r="P218" s="139">
        <f t="shared" si="388"/>
        <v>0</v>
      </c>
      <c r="Q218" s="139">
        <f t="shared" si="388"/>
        <v>0</v>
      </c>
      <c r="R218" s="139">
        <f t="shared" si="388"/>
        <v>0</v>
      </c>
      <c r="S218" s="139">
        <f t="shared" si="388"/>
        <v>0</v>
      </c>
      <c r="T218" s="139">
        <f t="shared" si="388"/>
        <v>0</v>
      </c>
      <c r="U218" s="122"/>
    </row>
    <row r="219" spans="3:21" ht="12.6">
      <c r="C219" s="224" t="s">
        <v>627</v>
      </c>
      <c r="E219" s="270" t="s">
        <v>649</v>
      </c>
      <c r="H219" s="99"/>
      <c r="I219" s="99"/>
      <c r="J219" s="99"/>
      <c r="K219" s="99"/>
      <c r="L219" s="99"/>
      <c r="M219" s="99"/>
      <c r="N219" s="99"/>
      <c r="O219" s="99"/>
      <c r="P219" s="99"/>
      <c r="Q219" s="99"/>
      <c r="R219" s="99"/>
      <c r="S219" s="99"/>
      <c r="T219" s="99"/>
      <c r="U219" s="122"/>
    </row>
    <row r="220" spans="3:21" ht="12.6">
      <c r="C220" s="224" t="s">
        <v>627</v>
      </c>
      <c r="E220" s="270" t="s">
        <v>649</v>
      </c>
      <c r="H220" s="99"/>
      <c r="I220" s="99"/>
      <c r="J220" s="99"/>
      <c r="K220" s="99"/>
      <c r="L220" s="99"/>
      <c r="M220" s="99"/>
      <c r="N220" s="99"/>
      <c r="O220" s="99"/>
      <c r="P220" s="99"/>
      <c r="Q220" s="99"/>
      <c r="R220" s="99"/>
      <c r="S220" s="99"/>
      <c r="T220" s="99"/>
      <c r="U220" s="122"/>
    </row>
    <row r="221" spans="3:21" ht="12.6">
      <c r="C221" s="224" t="s">
        <v>627</v>
      </c>
      <c r="E221" s="270" t="s">
        <v>649</v>
      </c>
      <c r="H221" s="99"/>
      <c r="I221" s="99"/>
      <c r="J221" s="99"/>
      <c r="K221" s="99"/>
      <c r="L221" s="99"/>
      <c r="M221" s="99"/>
      <c r="N221" s="99"/>
      <c r="O221" s="99"/>
      <c r="P221" s="99"/>
      <c r="Q221" s="99"/>
      <c r="R221" s="99"/>
      <c r="S221" s="99"/>
      <c r="T221" s="99"/>
      <c r="U221" s="122"/>
    </row>
    <row r="222" spans="3:21" ht="12.6">
      <c r="C222" s="136" t="s">
        <v>341</v>
      </c>
      <c r="E222" s="270" t="s">
        <v>649</v>
      </c>
      <c r="H222" s="99"/>
      <c r="I222" s="99"/>
      <c r="J222" s="99"/>
      <c r="K222" s="99"/>
      <c r="L222" s="99"/>
      <c r="M222" s="99"/>
      <c r="N222" s="99"/>
      <c r="O222" s="99"/>
      <c r="P222" s="99"/>
      <c r="Q222" s="99"/>
      <c r="R222" s="99"/>
      <c r="S222" s="99"/>
      <c r="T222" s="99"/>
      <c r="U222" s="122"/>
    </row>
    <row r="223" spans="3:21" ht="12.6">
      <c r="C223" s="16" t="s">
        <v>244</v>
      </c>
      <c r="E223" s="270" t="s">
        <v>649</v>
      </c>
      <c r="H223" s="99"/>
      <c r="I223" s="99"/>
      <c r="J223" s="99"/>
      <c r="K223" s="99"/>
      <c r="L223" s="99"/>
      <c r="M223" s="99"/>
      <c r="N223" s="99"/>
      <c r="O223" s="99"/>
      <c r="P223" s="99"/>
      <c r="Q223" s="99"/>
      <c r="R223" s="99"/>
      <c r="S223" s="99"/>
      <c r="T223" s="99"/>
      <c r="U223" s="122"/>
    </row>
    <row r="224" spans="3:21" ht="12.6">
      <c r="C224" s="17"/>
      <c r="D224" s="17"/>
      <c r="E224" s="17"/>
      <c r="F224" s="17"/>
      <c r="G224" s="17"/>
      <c r="H224" s="116"/>
      <c r="I224" s="116"/>
      <c r="J224" s="116"/>
      <c r="K224" s="116"/>
      <c r="L224" s="116"/>
      <c r="M224" s="116"/>
      <c r="N224" s="116"/>
      <c r="O224" s="116"/>
      <c r="P224" s="116"/>
      <c r="Q224" s="116"/>
      <c r="R224" s="116"/>
      <c r="S224" s="116"/>
      <c r="T224" s="116"/>
      <c r="U224" s="122"/>
    </row>
    <row r="225" spans="3:21" ht="12.6">
      <c r="C225" s="16" t="s">
        <v>375</v>
      </c>
      <c r="D225" s="17"/>
      <c r="E225" s="18" t="s">
        <v>649</v>
      </c>
      <c r="F225" s="17"/>
      <c r="G225" s="17"/>
      <c r="H225" s="103">
        <f t="shared" ref="H225:T225" si="389">SUM(H226:H227)</f>
        <v>0</v>
      </c>
      <c r="I225" s="103">
        <f t="shared" si="389"/>
        <v>0</v>
      </c>
      <c r="J225" s="103">
        <f t="shared" si="389"/>
        <v>0</v>
      </c>
      <c r="K225" s="103">
        <f t="shared" si="389"/>
        <v>0</v>
      </c>
      <c r="L225" s="103">
        <f t="shared" si="389"/>
        <v>0</v>
      </c>
      <c r="M225" s="103">
        <f t="shared" si="389"/>
        <v>0</v>
      </c>
      <c r="N225" s="103">
        <f t="shared" si="389"/>
        <v>0</v>
      </c>
      <c r="O225" s="103">
        <f t="shared" si="389"/>
        <v>0</v>
      </c>
      <c r="P225" s="103">
        <f t="shared" si="389"/>
        <v>0</v>
      </c>
      <c r="Q225" s="103">
        <f t="shared" si="389"/>
        <v>0</v>
      </c>
      <c r="R225" s="103">
        <f t="shared" si="389"/>
        <v>0</v>
      </c>
      <c r="S225" s="103">
        <f t="shared" si="389"/>
        <v>0</v>
      </c>
      <c r="T225" s="103">
        <f t="shared" si="389"/>
        <v>0</v>
      </c>
      <c r="U225" s="228"/>
    </row>
    <row r="226" spans="3:21" ht="12.6">
      <c r="C226" s="17" t="s">
        <v>376</v>
      </c>
      <c r="D226" s="17"/>
      <c r="E226" s="18" t="s">
        <v>649</v>
      </c>
      <c r="F226" s="17"/>
      <c r="G226" s="17"/>
      <c r="H226" s="99"/>
      <c r="I226" s="99"/>
      <c r="J226" s="99"/>
      <c r="K226" s="99"/>
      <c r="L226" s="99"/>
      <c r="M226" s="99"/>
      <c r="N226" s="99"/>
      <c r="O226" s="99"/>
      <c r="P226" s="99"/>
      <c r="Q226" s="99"/>
      <c r="R226" s="99"/>
      <c r="S226" s="99"/>
      <c r="T226" s="99"/>
      <c r="U226" s="122"/>
    </row>
    <row r="227" spans="3:21" ht="12.6">
      <c r="C227" s="17" t="s">
        <v>96</v>
      </c>
      <c r="D227" s="17"/>
      <c r="E227" s="18" t="s">
        <v>649</v>
      </c>
      <c r="F227" s="17"/>
      <c r="G227" s="17"/>
      <c r="H227" s="99"/>
      <c r="I227" s="99"/>
      <c r="J227" s="99"/>
      <c r="K227" s="99"/>
      <c r="L227" s="99"/>
      <c r="M227" s="99"/>
      <c r="N227" s="99"/>
      <c r="O227" s="99"/>
      <c r="P227" s="99"/>
      <c r="Q227" s="99"/>
      <c r="R227" s="99"/>
      <c r="S227" s="99"/>
      <c r="T227" s="99"/>
      <c r="U227" s="122"/>
    </row>
    <row r="228" spans="3:21" ht="12.6">
      <c r="C228" s="17"/>
      <c r="D228" s="17"/>
      <c r="E228" s="17"/>
      <c r="F228" s="17"/>
      <c r="G228" s="17"/>
      <c r="H228" s="116"/>
      <c r="I228" s="116"/>
      <c r="J228" s="116"/>
      <c r="K228" s="116"/>
      <c r="L228" s="116"/>
      <c r="M228" s="116"/>
      <c r="N228" s="116"/>
      <c r="O228" s="116"/>
      <c r="P228" s="116"/>
      <c r="Q228" s="116"/>
      <c r="R228" s="116"/>
      <c r="S228" s="116"/>
      <c r="T228" s="116"/>
      <c r="U228" s="122"/>
    </row>
    <row r="229" spans="3:21" ht="12.6">
      <c r="C229" s="17"/>
      <c r="D229" s="17"/>
      <c r="E229" s="17"/>
      <c r="F229" s="17"/>
      <c r="G229" s="17"/>
      <c r="H229" s="116"/>
      <c r="I229" s="116"/>
      <c r="J229" s="116"/>
      <c r="K229" s="116"/>
      <c r="L229" s="116"/>
      <c r="M229" s="116"/>
      <c r="N229" s="116"/>
      <c r="O229" s="116"/>
      <c r="P229" s="116"/>
      <c r="Q229" s="116"/>
      <c r="R229" s="116"/>
      <c r="S229" s="116"/>
      <c r="T229" s="116"/>
      <c r="U229" s="12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D461"/>
  <sheetViews>
    <sheetView showGridLines="0" zoomScale="66" zoomScaleNormal="70" workbookViewId="0">
      <selection activeCell="H17" sqref="H17"/>
    </sheetView>
  </sheetViews>
  <sheetFormatPr defaultColWidth="0" defaultRowHeight="12.75" customHeight="1" zeroHeight="1"/>
  <cols>
    <col min="1" max="1" width="2.36328125" style="161" customWidth="1"/>
    <col min="2" max="2" width="3.08984375" style="161" customWidth="1"/>
    <col min="3" max="3" width="35.26953125" style="161" customWidth="1"/>
    <col min="4" max="4" width="21.36328125" style="161" customWidth="1"/>
    <col min="5" max="5" width="18.36328125" style="161" customWidth="1"/>
    <col min="6" max="6" width="1.7265625" style="161" customWidth="1"/>
    <col min="7" max="7" width="1.453125" style="161" customWidth="1"/>
    <col min="8" max="20" width="10.6328125" style="161" customWidth="1"/>
    <col min="21" max="21" width="3.81640625" style="161" customWidth="1"/>
    <col min="22" max="22" width="75.453125" style="161" customWidth="1"/>
    <col min="23" max="23" width="10.6328125" style="161" customWidth="1"/>
    <col min="24" max="31" width="10.6328125" style="161" hidden="1" customWidth="1"/>
    <col min="32" max="255" width="9" style="161" hidden="1" customWidth="1"/>
    <col min="256" max="16384" width="9" style="161" hidden="1"/>
  </cols>
  <sheetData>
    <row r="1" spans="2:22" s="258" customFormat="1" ht="57" customHeight="1"/>
    <row r="2" spans="2:22" s="258" customFormat="1" ht="12.6"/>
    <row r="3" spans="2:22" s="258" customFormat="1" ht="19.8">
      <c r="D3" s="263" t="s">
        <v>0</v>
      </c>
    </row>
    <row r="4" spans="2:22" s="258" customFormat="1" ht="12.6"/>
    <row r="5" spans="2:22" s="258" customFormat="1" ht="17.399999999999999">
      <c r="D5" s="266" t="s">
        <v>587</v>
      </c>
    </row>
    <row r="6" spans="2:22" s="258" customFormat="1" ht="18" customHeight="1"/>
    <row r="7" spans="2:22" s="15" customFormat="1" ht="12.6"/>
    <row r="8" spans="2:22" s="15" customFormat="1" ht="12.6">
      <c r="B8" s="51" t="s">
        <v>642</v>
      </c>
    </row>
    <row r="9" spans="2:22" ht="12.6">
      <c r="B9" s="16"/>
    </row>
    <row r="10" spans="2:22" ht="12.6">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2.6"/>
    <row r="12" spans="2:22"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2.6"/>
    <row r="14" spans="2:22" ht="12.6">
      <c r="B14" s="123" t="s">
        <v>438</v>
      </c>
      <c r="C14" s="122"/>
    </row>
    <row r="15" spans="2:22" ht="12.6">
      <c r="B15" s="16"/>
    </row>
    <row r="16" spans="2:22" ht="12.6">
      <c r="C16" s="16" t="s">
        <v>643</v>
      </c>
      <c r="E16" s="18" t="s">
        <v>649</v>
      </c>
      <c r="H16" s="98">
        <f>SUM(H19:H21)</f>
        <v>0</v>
      </c>
      <c r="I16" s="98">
        <f t="shared" ref="I16:T16" si="0">SUM(I19:I21)</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c r="V16" s="23"/>
    </row>
    <row r="17" spans="2:22" ht="12.6">
      <c r="C17" s="123" t="s">
        <v>645</v>
      </c>
      <c r="E17" s="18" t="s">
        <v>649</v>
      </c>
      <c r="H17" s="162">
        <f>SUM(H19:H20)</f>
        <v>0</v>
      </c>
      <c r="I17" s="162">
        <f t="shared" ref="I17:T17" si="1">SUM(I19:I20)</f>
        <v>0</v>
      </c>
      <c r="J17" s="162">
        <f t="shared" si="1"/>
        <v>0</v>
      </c>
      <c r="K17" s="162">
        <f t="shared" si="1"/>
        <v>0</v>
      </c>
      <c r="L17" s="162">
        <f t="shared" si="1"/>
        <v>0</v>
      </c>
      <c r="M17" s="162">
        <f t="shared" si="1"/>
        <v>0</v>
      </c>
      <c r="N17" s="162">
        <f t="shared" si="1"/>
        <v>0</v>
      </c>
      <c r="O17" s="162">
        <f t="shared" si="1"/>
        <v>0</v>
      </c>
      <c r="P17" s="162">
        <f t="shared" si="1"/>
        <v>0</v>
      </c>
      <c r="Q17" s="162">
        <f t="shared" si="1"/>
        <v>0</v>
      </c>
      <c r="R17" s="162">
        <f t="shared" si="1"/>
        <v>0</v>
      </c>
      <c r="S17" s="162">
        <f t="shared" si="1"/>
        <v>0</v>
      </c>
      <c r="T17" s="162">
        <f t="shared" si="1"/>
        <v>0</v>
      </c>
    </row>
    <row r="18" spans="2:22" ht="12.6">
      <c r="C18" s="17"/>
    </row>
    <row r="19" spans="2:22" ht="12.6">
      <c r="C19" s="122" t="s">
        <v>439</v>
      </c>
      <c r="E19" s="18" t="s">
        <v>649</v>
      </c>
      <c r="H19" s="98">
        <f>H26</f>
        <v>0</v>
      </c>
      <c r="I19" s="98">
        <f t="shared" ref="I19:T19" si="2">I26</f>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c r="V19" s="23"/>
    </row>
    <row r="20" spans="2:22" ht="12.6">
      <c r="C20" s="222" t="s">
        <v>641</v>
      </c>
      <c r="E20" s="18" t="s">
        <v>649</v>
      </c>
      <c r="H20" s="98">
        <f>H148</f>
        <v>0</v>
      </c>
      <c r="I20" s="98">
        <f t="shared" ref="I20:T20" si="3">I148</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c r="V20" s="23"/>
    </row>
    <row r="21" spans="2:22" ht="12.6">
      <c r="C21" s="128" t="s">
        <v>644</v>
      </c>
      <c r="E21" s="18" t="s">
        <v>649</v>
      </c>
      <c r="H21" s="132">
        <f>H146+H170</f>
        <v>0</v>
      </c>
      <c r="I21" s="132">
        <f t="shared" ref="I21:T21" si="4">I146+I170</f>
        <v>0</v>
      </c>
      <c r="J21" s="132">
        <f t="shared" si="4"/>
        <v>0</v>
      </c>
      <c r="K21" s="132">
        <f t="shared" si="4"/>
        <v>0</v>
      </c>
      <c r="L21" s="132">
        <f t="shared" si="4"/>
        <v>0</v>
      </c>
      <c r="M21" s="132">
        <f t="shared" si="4"/>
        <v>0</v>
      </c>
      <c r="N21" s="132">
        <f t="shared" si="4"/>
        <v>0</v>
      </c>
      <c r="O21" s="132">
        <f t="shared" si="4"/>
        <v>0</v>
      </c>
      <c r="P21" s="132">
        <f t="shared" si="4"/>
        <v>0</v>
      </c>
      <c r="Q21" s="132">
        <f t="shared" si="4"/>
        <v>0</v>
      </c>
      <c r="R21" s="132">
        <f t="shared" si="4"/>
        <v>0</v>
      </c>
      <c r="S21" s="132">
        <f t="shared" si="4"/>
        <v>0</v>
      </c>
      <c r="T21" s="132">
        <f t="shared" si="4"/>
        <v>0</v>
      </c>
      <c r="V21" s="23"/>
    </row>
    <row r="22" spans="2:22" ht="12.6">
      <c r="C22" s="147"/>
      <c r="H22" s="169"/>
      <c r="I22" s="169"/>
      <c r="J22" s="169"/>
      <c r="K22" s="169"/>
      <c r="L22" s="169"/>
      <c r="M22" s="169"/>
      <c r="N22" s="169"/>
      <c r="O22" s="169"/>
      <c r="P22" s="169"/>
      <c r="Q22" s="169"/>
      <c r="R22" s="169"/>
      <c r="S22" s="169"/>
      <c r="T22" s="169"/>
    </row>
    <row r="23" spans="2:22" ht="12.6">
      <c r="C23" s="147"/>
      <c r="H23" s="169"/>
      <c r="I23" s="169"/>
      <c r="J23" s="169"/>
      <c r="K23" s="169"/>
      <c r="L23" s="169"/>
      <c r="M23" s="169"/>
      <c r="N23" s="169"/>
      <c r="O23" s="169"/>
      <c r="P23" s="169"/>
      <c r="Q23" s="169"/>
      <c r="R23" s="169"/>
      <c r="S23" s="169"/>
      <c r="T23" s="169"/>
    </row>
    <row r="24" spans="2:22" ht="12.6">
      <c r="B24" s="16" t="s">
        <v>455</v>
      </c>
      <c r="H24" s="97"/>
      <c r="I24" s="97"/>
      <c r="J24" s="97"/>
      <c r="K24" s="97"/>
      <c r="L24" s="97"/>
      <c r="M24" s="97"/>
      <c r="N24" s="97"/>
      <c r="O24" s="97"/>
      <c r="P24" s="97"/>
      <c r="Q24" s="97"/>
      <c r="R24" s="97"/>
      <c r="S24" s="97"/>
      <c r="T24" s="97"/>
    </row>
    <row r="25" spans="2:22" ht="12.6">
      <c r="H25" s="97"/>
      <c r="I25" s="97"/>
      <c r="J25" s="97"/>
      <c r="K25" s="97"/>
      <c r="L25" s="97"/>
      <c r="M25" s="97"/>
      <c r="N25" s="97"/>
      <c r="O25" s="97"/>
      <c r="P25" s="97"/>
      <c r="Q25" s="97"/>
      <c r="R25" s="97"/>
      <c r="S25" s="97"/>
      <c r="T25" s="97"/>
    </row>
    <row r="26" spans="2:22" ht="12.6">
      <c r="C26" s="123" t="s">
        <v>437</v>
      </c>
      <c r="D26" s="36" t="s">
        <v>203</v>
      </c>
      <c r="E26" s="18" t="s">
        <v>649</v>
      </c>
      <c r="H26" s="98">
        <f>H28+H42+H56+H70+H84+H98+H112+H126+H141</f>
        <v>0</v>
      </c>
      <c r="I26" s="98">
        <f t="shared" ref="I26:T26" si="5">I28+I42+I56+I70+I84+I98+I112+I126</f>
        <v>0</v>
      </c>
      <c r="J26" s="98">
        <f t="shared" si="5"/>
        <v>0</v>
      </c>
      <c r="K26" s="98">
        <f t="shared" si="5"/>
        <v>0</v>
      </c>
      <c r="L26" s="98">
        <f t="shared" si="5"/>
        <v>0</v>
      </c>
      <c r="M26" s="98">
        <f t="shared" si="5"/>
        <v>0</v>
      </c>
      <c r="N26" s="98">
        <f t="shared" si="5"/>
        <v>0</v>
      </c>
      <c r="O26" s="98">
        <f t="shared" si="5"/>
        <v>0</v>
      </c>
      <c r="P26" s="98">
        <f t="shared" si="5"/>
        <v>0</v>
      </c>
      <c r="Q26" s="98">
        <f t="shared" si="5"/>
        <v>0</v>
      </c>
      <c r="R26" s="98">
        <f t="shared" si="5"/>
        <v>0</v>
      </c>
      <c r="S26" s="98">
        <f t="shared" si="5"/>
        <v>0</v>
      </c>
      <c r="T26" s="98">
        <f t="shared" si="5"/>
        <v>0</v>
      </c>
    </row>
    <row r="27" spans="2:22" ht="12.6">
      <c r="H27" s="97"/>
      <c r="I27" s="97"/>
      <c r="J27" s="97"/>
      <c r="K27" s="97"/>
      <c r="L27" s="97"/>
      <c r="M27" s="97"/>
      <c r="N27" s="97"/>
      <c r="O27" s="97"/>
      <c r="P27" s="97"/>
      <c r="Q27" s="97"/>
      <c r="R27" s="97"/>
      <c r="S27" s="97"/>
      <c r="T27" s="97"/>
    </row>
    <row r="28" spans="2:22" ht="12.6">
      <c r="B28" s="169" t="s">
        <v>571</v>
      </c>
      <c r="C28" s="16" t="s">
        <v>88</v>
      </c>
      <c r="D28" s="18"/>
      <c r="E28" s="18" t="s">
        <v>649</v>
      </c>
      <c r="H28" s="98">
        <f t="shared" ref="H28:T28" si="6">SUM(H29:H41)</f>
        <v>0</v>
      </c>
      <c r="I28" s="98">
        <f t="shared" si="6"/>
        <v>0</v>
      </c>
      <c r="J28" s="98">
        <f t="shared" si="6"/>
        <v>0</v>
      </c>
      <c r="K28" s="98">
        <f t="shared" si="6"/>
        <v>0</v>
      </c>
      <c r="L28" s="98">
        <f t="shared" si="6"/>
        <v>0</v>
      </c>
      <c r="M28" s="98">
        <f t="shared" si="6"/>
        <v>0</v>
      </c>
      <c r="N28" s="98">
        <f t="shared" si="6"/>
        <v>0</v>
      </c>
      <c r="O28" s="98">
        <f t="shared" si="6"/>
        <v>0</v>
      </c>
      <c r="P28" s="98">
        <f t="shared" si="6"/>
        <v>0</v>
      </c>
      <c r="Q28" s="98">
        <f t="shared" si="6"/>
        <v>0</v>
      </c>
      <c r="R28" s="98">
        <f t="shared" si="6"/>
        <v>0</v>
      </c>
      <c r="S28" s="98">
        <f t="shared" si="6"/>
        <v>0</v>
      </c>
      <c r="T28" s="98">
        <f t="shared" si="6"/>
        <v>0</v>
      </c>
    </row>
    <row r="29" spans="2:22" ht="12.6">
      <c r="B29" s="169" t="s">
        <v>571</v>
      </c>
      <c r="C29" s="94" t="s">
        <v>204</v>
      </c>
      <c r="D29" s="18" t="s">
        <v>205</v>
      </c>
      <c r="E29" s="18" t="s">
        <v>649</v>
      </c>
      <c r="H29" s="99"/>
      <c r="I29" s="99"/>
      <c r="J29" s="99"/>
      <c r="K29" s="99"/>
      <c r="L29" s="99"/>
      <c r="M29" s="99"/>
      <c r="N29" s="99"/>
      <c r="O29" s="99"/>
      <c r="P29" s="99"/>
      <c r="Q29" s="99"/>
      <c r="R29" s="99"/>
      <c r="S29" s="99"/>
      <c r="T29" s="99"/>
    </row>
    <row r="30" spans="2:22" ht="12.6">
      <c r="B30" s="169" t="s">
        <v>571</v>
      </c>
      <c r="C30" s="94" t="s">
        <v>206</v>
      </c>
      <c r="D30" s="225" t="s">
        <v>207</v>
      </c>
      <c r="E30" s="18" t="s">
        <v>649</v>
      </c>
      <c r="H30" s="99"/>
      <c r="I30" s="99"/>
      <c r="J30" s="99"/>
      <c r="K30" s="99"/>
      <c r="L30" s="99"/>
      <c r="M30" s="99"/>
      <c r="N30" s="99"/>
      <c r="O30" s="99"/>
      <c r="P30" s="99"/>
      <c r="Q30" s="99"/>
      <c r="R30" s="99"/>
      <c r="S30" s="99"/>
      <c r="T30" s="99"/>
    </row>
    <row r="31" spans="2:22" ht="12.6">
      <c r="B31" s="169" t="s">
        <v>571</v>
      </c>
      <c r="C31" s="94" t="s">
        <v>208</v>
      </c>
      <c r="D31" s="225" t="s">
        <v>209</v>
      </c>
      <c r="E31" s="18" t="s">
        <v>649</v>
      </c>
      <c r="H31" s="99"/>
      <c r="I31" s="99"/>
      <c r="J31" s="99"/>
      <c r="K31" s="99"/>
      <c r="L31" s="99"/>
      <c r="M31" s="99"/>
      <c r="N31" s="99"/>
      <c r="O31" s="99"/>
      <c r="P31" s="99"/>
      <c r="Q31" s="99"/>
      <c r="R31" s="99"/>
      <c r="S31" s="99"/>
      <c r="T31" s="99"/>
    </row>
    <row r="32" spans="2:22" ht="12.6">
      <c r="B32" s="169" t="s">
        <v>571</v>
      </c>
      <c r="C32" s="94" t="s">
        <v>210</v>
      </c>
      <c r="D32" s="18" t="s">
        <v>211</v>
      </c>
      <c r="E32" s="18" t="s">
        <v>649</v>
      </c>
      <c r="H32" s="99"/>
      <c r="I32" s="99"/>
      <c r="J32" s="99"/>
      <c r="K32" s="99"/>
      <c r="L32" s="99"/>
      <c r="M32" s="99"/>
      <c r="N32" s="99"/>
      <c r="O32" s="99"/>
      <c r="P32" s="99"/>
      <c r="Q32" s="99"/>
      <c r="R32" s="99"/>
      <c r="S32" s="99"/>
      <c r="T32" s="99"/>
    </row>
    <row r="33" spans="1:23" ht="12.6">
      <c r="B33" s="169" t="s">
        <v>571</v>
      </c>
      <c r="C33" s="94" t="s">
        <v>212</v>
      </c>
      <c r="D33" s="18" t="s">
        <v>213</v>
      </c>
      <c r="E33" s="18" t="s">
        <v>649</v>
      </c>
      <c r="H33" s="99"/>
      <c r="I33" s="99"/>
      <c r="J33" s="99"/>
      <c r="K33" s="99"/>
      <c r="L33" s="99"/>
      <c r="M33" s="99"/>
      <c r="N33" s="99"/>
      <c r="O33" s="99"/>
      <c r="P33" s="99"/>
      <c r="Q33" s="99"/>
      <c r="R33" s="99"/>
      <c r="S33" s="99"/>
      <c r="T33" s="99"/>
    </row>
    <row r="34" spans="1:23" ht="12.6">
      <c r="B34" s="169" t="s">
        <v>571</v>
      </c>
      <c r="C34" s="94" t="s">
        <v>214</v>
      </c>
      <c r="D34" s="18" t="s">
        <v>215</v>
      </c>
      <c r="E34" s="18" t="s">
        <v>649</v>
      </c>
      <c r="H34" s="99"/>
      <c r="I34" s="99"/>
      <c r="J34" s="99"/>
      <c r="K34" s="99"/>
      <c r="L34" s="99"/>
      <c r="M34" s="99"/>
      <c r="N34" s="99"/>
      <c r="O34" s="99"/>
      <c r="P34" s="99"/>
      <c r="Q34" s="99"/>
      <c r="R34" s="99"/>
      <c r="S34" s="99"/>
      <c r="T34" s="99"/>
    </row>
    <row r="35" spans="1:23" ht="12.6">
      <c r="B35" s="169" t="s">
        <v>571</v>
      </c>
      <c r="C35" s="94" t="s">
        <v>216</v>
      </c>
      <c r="D35" s="18" t="s">
        <v>217</v>
      </c>
      <c r="E35" s="18" t="s">
        <v>649</v>
      </c>
      <c r="H35" s="99"/>
      <c r="I35" s="99"/>
      <c r="J35" s="99"/>
      <c r="K35" s="99"/>
      <c r="L35" s="99"/>
      <c r="M35" s="99"/>
      <c r="N35" s="99"/>
      <c r="O35" s="99"/>
      <c r="P35" s="99"/>
      <c r="Q35" s="99"/>
      <c r="R35" s="99"/>
      <c r="S35" s="99"/>
      <c r="T35" s="99"/>
    </row>
    <row r="36" spans="1:23" ht="12.6">
      <c r="A36" s="214"/>
      <c r="B36" s="169" t="s">
        <v>571</v>
      </c>
      <c r="C36" s="94" t="s">
        <v>218</v>
      </c>
      <c r="D36" s="18" t="s">
        <v>219</v>
      </c>
      <c r="E36" s="18" t="s">
        <v>649</v>
      </c>
      <c r="F36" s="214"/>
      <c r="G36" s="214"/>
      <c r="H36" s="216"/>
      <c r="I36" s="216"/>
      <c r="J36" s="216"/>
      <c r="K36" s="216"/>
      <c r="L36" s="216"/>
      <c r="M36" s="216"/>
      <c r="N36" s="216"/>
      <c r="O36" s="216"/>
      <c r="P36" s="216"/>
      <c r="Q36" s="216"/>
      <c r="R36" s="216"/>
      <c r="S36" s="216"/>
      <c r="T36" s="216"/>
      <c r="U36" s="214"/>
      <c r="V36" s="214"/>
      <c r="W36" s="214"/>
    </row>
    <row r="37" spans="1:23" ht="12.6">
      <c r="B37" s="169" t="s">
        <v>571</v>
      </c>
      <c r="C37" s="94" t="s">
        <v>220</v>
      </c>
      <c r="D37" s="18" t="s">
        <v>579</v>
      </c>
      <c r="E37" s="18" t="s">
        <v>649</v>
      </c>
      <c r="H37" s="99"/>
      <c r="I37" s="124"/>
      <c r="J37" s="124"/>
      <c r="K37" s="124"/>
      <c r="L37" s="124"/>
      <c r="M37" s="124"/>
      <c r="N37" s="124"/>
      <c r="O37" s="124"/>
      <c r="P37" s="124"/>
      <c r="Q37" s="124"/>
      <c r="R37" s="124"/>
      <c r="S37" s="124"/>
      <c r="T37" s="124"/>
    </row>
    <row r="38" spans="1:23" ht="12.6">
      <c r="B38" s="169" t="s">
        <v>571</v>
      </c>
      <c r="C38" s="94" t="s">
        <v>583</v>
      </c>
      <c r="D38" s="18" t="s">
        <v>580</v>
      </c>
      <c r="E38" s="18" t="s">
        <v>649</v>
      </c>
      <c r="H38" s="99"/>
      <c r="I38" s="124"/>
      <c r="J38" s="124"/>
      <c r="K38" s="124"/>
      <c r="L38" s="124"/>
      <c r="M38" s="124"/>
      <c r="N38" s="124"/>
      <c r="O38" s="124"/>
      <c r="P38" s="124"/>
      <c r="Q38" s="124"/>
      <c r="R38" s="124"/>
      <c r="S38" s="124"/>
      <c r="T38" s="124"/>
    </row>
    <row r="39" spans="1:23" ht="12.6">
      <c r="B39" s="169" t="s">
        <v>571</v>
      </c>
      <c r="C39" s="224" t="s">
        <v>221</v>
      </c>
      <c r="D39" s="221" t="s">
        <v>222</v>
      </c>
      <c r="E39" s="18" t="s">
        <v>649</v>
      </c>
      <c r="H39" s="99"/>
      <c r="I39" s="124"/>
      <c r="J39" s="124"/>
      <c r="K39" s="124"/>
      <c r="L39" s="124"/>
      <c r="M39" s="124"/>
      <c r="N39" s="124"/>
      <c r="O39" s="124"/>
      <c r="P39" s="124"/>
      <c r="Q39" s="124"/>
      <c r="R39" s="124"/>
      <c r="S39" s="124"/>
      <c r="T39" s="124"/>
    </row>
    <row r="40" spans="1:23" ht="12.6">
      <c r="B40" s="169" t="s">
        <v>571</v>
      </c>
      <c r="C40" s="224" t="s">
        <v>221</v>
      </c>
      <c r="D40" s="221" t="s">
        <v>223</v>
      </c>
      <c r="E40" s="18" t="s">
        <v>649</v>
      </c>
      <c r="H40" s="99"/>
      <c r="I40" s="124"/>
      <c r="J40" s="124"/>
      <c r="K40" s="124"/>
      <c r="L40" s="124"/>
      <c r="M40" s="124"/>
      <c r="N40" s="124"/>
      <c r="O40" s="124"/>
      <c r="P40" s="124"/>
      <c r="Q40" s="124"/>
      <c r="R40" s="124"/>
      <c r="S40" s="124"/>
      <c r="T40" s="124"/>
    </row>
    <row r="41" spans="1:23" ht="12.6">
      <c r="B41" s="169" t="s">
        <v>571</v>
      </c>
      <c r="C41" s="224" t="s">
        <v>221</v>
      </c>
      <c r="D41" s="221" t="s">
        <v>224</v>
      </c>
      <c r="E41" s="18" t="s">
        <v>649</v>
      </c>
      <c r="H41" s="99"/>
      <c r="I41" s="124"/>
      <c r="J41" s="124"/>
      <c r="K41" s="124"/>
      <c r="L41" s="124"/>
      <c r="M41" s="124"/>
      <c r="N41" s="124"/>
      <c r="O41" s="124"/>
      <c r="P41" s="124"/>
      <c r="Q41" s="124"/>
      <c r="R41" s="124"/>
      <c r="S41" s="124"/>
      <c r="T41" s="124"/>
    </row>
    <row r="42" spans="1:23" ht="12.6">
      <c r="B42" s="169" t="s">
        <v>574</v>
      </c>
      <c r="C42" s="16" t="s">
        <v>91</v>
      </c>
      <c r="D42" s="225"/>
      <c r="E42" s="18" t="s">
        <v>649</v>
      </c>
      <c r="H42" s="98">
        <f t="shared" ref="H42:T42" si="7">SUM(H43:H55)</f>
        <v>0</v>
      </c>
      <c r="I42" s="98">
        <f t="shared" si="7"/>
        <v>0</v>
      </c>
      <c r="J42" s="98">
        <f t="shared" si="7"/>
        <v>0</v>
      </c>
      <c r="K42" s="98">
        <f t="shared" si="7"/>
        <v>0</v>
      </c>
      <c r="L42" s="98">
        <f t="shared" si="7"/>
        <v>0</v>
      </c>
      <c r="M42" s="98">
        <f t="shared" si="7"/>
        <v>0</v>
      </c>
      <c r="N42" s="98">
        <f t="shared" si="7"/>
        <v>0</v>
      </c>
      <c r="O42" s="98">
        <f t="shared" si="7"/>
        <v>0</v>
      </c>
      <c r="P42" s="98">
        <f t="shared" si="7"/>
        <v>0</v>
      </c>
      <c r="Q42" s="98">
        <f t="shared" si="7"/>
        <v>0</v>
      </c>
      <c r="R42" s="98">
        <f t="shared" si="7"/>
        <v>0</v>
      </c>
      <c r="S42" s="98">
        <f t="shared" si="7"/>
        <v>0</v>
      </c>
      <c r="T42" s="98">
        <f t="shared" si="7"/>
        <v>0</v>
      </c>
    </row>
    <row r="43" spans="1:23" ht="12.6">
      <c r="B43" s="169" t="s">
        <v>574</v>
      </c>
      <c r="C43" s="94" t="s">
        <v>204</v>
      </c>
      <c r="D43" s="18" t="s">
        <v>205</v>
      </c>
      <c r="E43" s="18" t="s">
        <v>649</v>
      </c>
      <c r="H43" s="99"/>
      <c r="I43" s="99"/>
      <c r="J43" s="99"/>
      <c r="K43" s="99"/>
      <c r="L43" s="99"/>
      <c r="M43" s="99"/>
      <c r="N43" s="99"/>
      <c r="O43" s="99"/>
      <c r="P43" s="99"/>
      <c r="Q43" s="99"/>
      <c r="R43" s="99"/>
      <c r="S43" s="99"/>
      <c r="T43" s="99"/>
    </row>
    <row r="44" spans="1:23" ht="12.6">
      <c r="B44" s="169" t="s">
        <v>574</v>
      </c>
      <c r="C44" s="94" t="s">
        <v>206</v>
      </c>
      <c r="D44" s="18" t="s">
        <v>207</v>
      </c>
      <c r="E44" s="18" t="s">
        <v>649</v>
      </c>
      <c r="H44" s="99"/>
      <c r="I44" s="99"/>
      <c r="J44" s="99"/>
      <c r="K44" s="99"/>
      <c r="L44" s="99"/>
      <c r="M44" s="99"/>
      <c r="N44" s="99"/>
      <c r="O44" s="99"/>
      <c r="P44" s="99"/>
      <c r="Q44" s="99"/>
      <c r="R44" s="99"/>
      <c r="S44" s="99"/>
      <c r="T44" s="99"/>
    </row>
    <row r="45" spans="1:23" ht="12.6">
      <c r="B45" s="169" t="s">
        <v>574</v>
      </c>
      <c r="C45" s="94" t="s">
        <v>208</v>
      </c>
      <c r="D45" s="18" t="s">
        <v>209</v>
      </c>
      <c r="E45" s="18" t="s">
        <v>649</v>
      </c>
      <c r="H45" s="99"/>
      <c r="I45" s="99"/>
      <c r="J45" s="99"/>
      <c r="K45" s="99"/>
      <c r="L45" s="99"/>
      <c r="M45" s="99"/>
      <c r="N45" s="99"/>
      <c r="O45" s="99"/>
      <c r="P45" s="99"/>
      <c r="Q45" s="99"/>
      <c r="R45" s="99"/>
      <c r="S45" s="99"/>
      <c r="T45" s="99"/>
    </row>
    <row r="46" spans="1:23" ht="12.6">
      <c r="B46" s="169" t="s">
        <v>574</v>
      </c>
      <c r="C46" s="94" t="s">
        <v>210</v>
      </c>
      <c r="D46" s="18" t="s">
        <v>211</v>
      </c>
      <c r="E46" s="18" t="s">
        <v>649</v>
      </c>
      <c r="H46" s="99"/>
      <c r="I46" s="99"/>
      <c r="J46" s="99"/>
      <c r="K46" s="99"/>
      <c r="L46" s="99"/>
      <c r="M46" s="99"/>
      <c r="N46" s="99"/>
      <c r="O46" s="99"/>
      <c r="P46" s="99"/>
      <c r="Q46" s="99"/>
      <c r="R46" s="99"/>
      <c r="S46" s="99"/>
      <c r="T46" s="99"/>
    </row>
    <row r="47" spans="1:23" ht="12.6">
      <c r="B47" s="169" t="s">
        <v>574</v>
      </c>
      <c r="C47" s="94" t="s">
        <v>212</v>
      </c>
      <c r="D47" s="18" t="s">
        <v>213</v>
      </c>
      <c r="E47" s="18" t="s">
        <v>649</v>
      </c>
      <c r="H47" s="99"/>
      <c r="I47" s="99"/>
      <c r="J47" s="99"/>
      <c r="K47" s="99"/>
      <c r="L47" s="99"/>
      <c r="M47" s="99"/>
      <c r="N47" s="99"/>
      <c r="O47" s="99"/>
      <c r="P47" s="99"/>
      <c r="Q47" s="99"/>
      <c r="R47" s="99"/>
      <c r="S47" s="99"/>
      <c r="T47" s="99"/>
    </row>
    <row r="48" spans="1:23" ht="12.6">
      <c r="B48" s="169" t="s">
        <v>574</v>
      </c>
      <c r="C48" s="94" t="s">
        <v>214</v>
      </c>
      <c r="D48" s="18" t="s">
        <v>215</v>
      </c>
      <c r="E48" s="18" t="s">
        <v>649</v>
      </c>
      <c r="H48" s="99"/>
      <c r="I48" s="99"/>
      <c r="J48" s="99"/>
      <c r="K48" s="99"/>
      <c r="L48" s="99"/>
      <c r="M48" s="99"/>
      <c r="N48" s="99"/>
      <c r="O48" s="99"/>
      <c r="P48" s="99"/>
      <c r="Q48" s="99"/>
      <c r="R48" s="99"/>
      <c r="S48" s="99"/>
      <c r="T48" s="99"/>
    </row>
    <row r="49" spans="1:16384" ht="12.6">
      <c r="B49" s="169" t="s">
        <v>574</v>
      </c>
      <c r="C49" s="94" t="s">
        <v>216</v>
      </c>
      <c r="D49" s="18" t="s">
        <v>217</v>
      </c>
      <c r="E49" s="18" t="s">
        <v>649</v>
      </c>
      <c r="H49" s="99"/>
      <c r="I49" s="99"/>
      <c r="J49" s="99"/>
      <c r="K49" s="99"/>
      <c r="L49" s="99"/>
      <c r="M49" s="99"/>
      <c r="N49" s="99"/>
      <c r="O49" s="99"/>
      <c r="P49" s="99"/>
      <c r="Q49" s="99"/>
      <c r="R49" s="99"/>
      <c r="S49" s="99"/>
      <c r="T49" s="99"/>
    </row>
    <row r="50" spans="1:16384" ht="12.6">
      <c r="A50" s="214"/>
      <c r="B50" s="169" t="s">
        <v>574</v>
      </c>
      <c r="C50" s="94" t="s">
        <v>218</v>
      </c>
      <c r="D50" s="18" t="s">
        <v>219</v>
      </c>
      <c r="E50" s="18" t="s">
        <v>649</v>
      </c>
      <c r="F50" s="214"/>
      <c r="G50" s="214"/>
      <c r="H50" s="216"/>
      <c r="I50" s="216"/>
      <c r="J50" s="216"/>
      <c r="K50" s="216"/>
      <c r="L50" s="216"/>
      <c r="M50" s="216"/>
      <c r="N50" s="216"/>
      <c r="O50" s="216"/>
      <c r="P50" s="216"/>
      <c r="Q50" s="216"/>
      <c r="R50" s="216"/>
      <c r="S50" s="216"/>
      <c r="T50" s="216"/>
      <c r="U50" s="214"/>
      <c r="V50" s="214"/>
      <c r="W50" s="214"/>
      <c r="X50" s="214"/>
      <c r="Y50" s="214"/>
      <c r="Z50" s="212"/>
      <c r="AA50" s="213"/>
      <c r="AB50" s="213"/>
      <c r="AC50" s="214"/>
      <c r="AD50" s="214"/>
      <c r="AE50" s="216"/>
      <c r="AF50" s="216"/>
      <c r="AG50" s="216"/>
      <c r="AH50" s="216"/>
      <c r="AI50" s="216"/>
      <c r="AJ50" s="216"/>
      <c r="AK50" s="216"/>
      <c r="AL50" s="216"/>
      <c r="AM50" s="216"/>
      <c r="AN50" s="216"/>
      <c r="AO50" s="216"/>
      <c r="AP50" s="216"/>
      <c r="AQ50" s="216"/>
      <c r="AR50" s="214"/>
      <c r="AS50" s="214"/>
      <c r="AT50" s="214"/>
      <c r="AU50" s="214"/>
      <c r="AV50" s="214"/>
      <c r="AW50" s="212"/>
      <c r="AX50" s="213"/>
      <c r="AY50" s="213"/>
      <c r="AZ50" s="214"/>
      <c r="BA50" s="214"/>
      <c r="BB50" s="216"/>
      <c r="BC50" s="216"/>
      <c r="BD50" s="216"/>
      <c r="BE50" s="216"/>
      <c r="BF50" s="216"/>
      <c r="BG50" s="216"/>
      <c r="BH50" s="216"/>
      <c r="BI50" s="216"/>
      <c r="BJ50" s="216"/>
      <c r="BK50" s="216"/>
      <c r="BL50" s="216"/>
      <c r="BM50" s="216"/>
      <c r="BN50" s="216"/>
      <c r="BO50" s="214"/>
      <c r="BP50" s="214"/>
      <c r="BQ50" s="214"/>
      <c r="BR50" s="214"/>
      <c r="BS50" s="214"/>
      <c r="BT50" s="212"/>
      <c r="BU50" s="213"/>
      <c r="BV50" s="213"/>
      <c r="BW50" s="214"/>
      <c r="BX50" s="214"/>
      <c r="BY50" s="216"/>
      <c r="BZ50" s="216"/>
      <c r="CA50" s="216"/>
      <c r="CB50" s="216"/>
      <c r="CC50" s="216"/>
      <c r="CD50" s="216"/>
      <c r="CE50" s="216"/>
      <c r="CF50" s="216"/>
      <c r="CG50" s="216"/>
      <c r="CH50" s="216"/>
      <c r="CI50" s="216"/>
      <c r="CJ50" s="216"/>
      <c r="CK50" s="216"/>
      <c r="CL50" s="214"/>
      <c r="CM50" s="214"/>
      <c r="CN50" s="214"/>
      <c r="CO50" s="214"/>
      <c r="CP50" s="214"/>
      <c r="CQ50" s="212"/>
      <c r="CR50" s="213"/>
      <c r="CS50" s="213"/>
      <c r="CT50" s="214"/>
      <c r="CU50" s="214"/>
      <c r="CV50" s="216"/>
      <c r="CW50" s="216"/>
      <c r="CX50" s="216"/>
      <c r="CY50" s="216"/>
      <c r="CZ50" s="216"/>
      <c r="DA50" s="216"/>
      <c r="DB50" s="216"/>
      <c r="DC50" s="216"/>
      <c r="DD50" s="216"/>
      <c r="DE50" s="216"/>
      <c r="DF50" s="216"/>
      <c r="DG50" s="216"/>
      <c r="DH50" s="216"/>
      <c r="DI50" s="214"/>
      <c r="DJ50" s="214"/>
      <c r="DK50" s="214"/>
      <c r="DL50" s="214"/>
      <c r="DM50" s="214"/>
      <c r="DN50" s="212"/>
      <c r="DO50" s="213"/>
      <c r="DP50" s="213"/>
      <c r="DQ50" s="214"/>
      <c r="DR50" s="214"/>
      <c r="DS50" s="216"/>
      <c r="DT50" s="216"/>
      <c r="DU50" s="216"/>
      <c r="DV50" s="216"/>
      <c r="DW50" s="216"/>
      <c r="DX50" s="216"/>
      <c r="DY50" s="216"/>
      <c r="DZ50" s="216"/>
      <c r="EA50" s="216"/>
      <c r="EB50" s="216"/>
      <c r="EC50" s="216"/>
      <c r="ED50" s="216"/>
      <c r="EE50" s="216"/>
      <c r="EF50" s="214"/>
      <c r="EG50" s="214"/>
      <c r="EH50" s="214"/>
      <c r="EI50" s="214"/>
      <c r="EJ50" s="214"/>
      <c r="EK50" s="212"/>
      <c r="EL50" s="213"/>
      <c r="EM50" s="213"/>
      <c r="EN50" s="214"/>
      <c r="EO50" s="214"/>
      <c r="EP50" s="216"/>
      <c r="EQ50" s="216"/>
      <c r="ER50" s="216"/>
      <c r="ES50" s="216"/>
      <c r="ET50" s="216"/>
      <c r="EU50" s="216"/>
      <c r="EV50" s="216"/>
      <c r="EW50" s="216"/>
      <c r="EX50" s="216"/>
      <c r="EY50" s="216"/>
      <c r="EZ50" s="216"/>
      <c r="FA50" s="216"/>
      <c r="FB50" s="216"/>
      <c r="FC50" s="214"/>
      <c r="FD50" s="214"/>
      <c r="FE50" s="214"/>
      <c r="FF50" s="214"/>
      <c r="FG50" s="214"/>
      <c r="FH50" s="212"/>
      <c r="FI50" s="213"/>
      <c r="FJ50" s="213"/>
      <c r="FK50" s="214"/>
      <c r="FL50" s="214"/>
      <c r="FM50" s="216"/>
      <c r="FN50" s="216"/>
      <c r="FO50" s="216"/>
      <c r="FP50" s="216"/>
      <c r="FQ50" s="216"/>
      <c r="FR50" s="216"/>
      <c r="FS50" s="216"/>
      <c r="FT50" s="216"/>
      <c r="FU50" s="216"/>
      <c r="FV50" s="216"/>
      <c r="FW50" s="216"/>
      <c r="FX50" s="216"/>
      <c r="FY50" s="216"/>
      <c r="FZ50" s="214"/>
      <c r="GA50" s="214"/>
      <c r="GB50" s="214"/>
      <c r="GC50" s="214"/>
      <c r="GD50" s="214"/>
      <c r="GE50" s="212"/>
      <c r="GF50" s="213"/>
      <c r="GG50" s="213"/>
      <c r="GH50" s="214"/>
      <c r="GI50" s="214"/>
      <c r="GJ50" s="216"/>
      <c r="GK50" s="216"/>
      <c r="GL50" s="216"/>
      <c r="GM50" s="216"/>
      <c r="GN50" s="216"/>
      <c r="GO50" s="216"/>
      <c r="GP50" s="216"/>
      <c r="GQ50" s="216"/>
      <c r="GR50" s="216"/>
      <c r="GS50" s="216"/>
      <c r="GT50" s="216"/>
      <c r="GU50" s="216"/>
      <c r="GV50" s="216"/>
      <c r="GW50" s="214"/>
      <c r="GX50" s="214"/>
      <c r="GY50" s="214"/>
      <c r="GZ50" s="214"/>
      <c r="HA50" s="214"/>
      <c r="HB50" s="212"/>
      <c r="HC50" s="213"/>
      <c r="HD50" s="213"/>
      <c r="HE50" s="214"/>
      <c r="HF50" s="214"/>
      <c r="HG50" s="216"/>
      <c r="HH50" s="216"/>
      <c r="HI50" s="216"/>
      <c r="HJ50" s="216"/>
      <c r="HK50" s="216"/>
      <c r="HL50" s="216"/>
      <c r="HM50" s="216"/>
      <c r="HN50" s="216"/>
      <c r="HO50" s="216"/>
      <c r="HP50" s="216"/>
      <c r="HQ50" s="216"/>
      <c r="HR50" s="216"/>
      <c r="HS50" s="216"/>
      <c r="HT50" s="214"/>
      <c r="HU50" s="214"/>
      <c r="HV50" s="214"/>
      <c r="HW50" s="214"/>
      <c r="HX50" s="214"/>
      <c r="HY50" s="212"/>
      <c r="HZ50" s="213"/>
      <c r="IA50" s="213"/>
      <c r="IB50" s="214"/>
      <c r="IC50" s="214"/>
      <c r="ID50" s="216"/>
      <c r="IE50" s="216"/>
      <c r="IF50" s="216"/>
      <c r="IG50" s="216"/>
      <c r="IH50" s="216"/>
      <c r="II50" s="216"/>
      <c r="IJ50" s="216"/>
      <c r="IK50" s="216"/>
      <c r="IL50" s="216"/>
      <c r="IM50" s="216"/>
      <c r="IN50" s="216"/>
      <c r="IO50" s="216"/>
      <c r="IP50" s="216"/>
      <c r="IQ50" s="214"/>
      <c r="IR50" s="214"/>
      <c r="IS50" s="214"/>
      <c r="IT50" s="214"/>
      <c r="IU50" s="214"/>
      <c r="IV50" s="212"/>
      <c r="IW50" s="213"/>
      <c r="IX50" s="213"/>
      <c r="IY50" s="214"/>
      <c r="IZ50" s="214"/>
      <c r="JA50" s="216"/>
      <c r="JB50" s="216"/>
      <c r="JC50" s="216"/>
      <c r="JD50" s="216"/>
      <c r="JE50" s="216"/>
      <c r="JF50" s="216"/>
      <c r="JG50" s="216"/>
      <c r="JH50" s="216"/>
      <c r="JI50" s="216"/>
      <c r="JJ50" s="216"/>
      <c r="JK50" s="216"/>
      <c r="JL50" s="216"/>
      <c r="JM50" s="216"/>
      <c r="JN50" s="214"/>
      <c r="JO50" s="214"/>
      <c r="JP50" s="214"/>
      <c r="JQ50" s="214"/>
      <c r="JR50" s="214"/>
      <c r="JS50" s="212"/>
      <c r="JT50" s="213"/>
      <c r="JU50" s="213"/>
      <c r="JV50" s="214"/>
      <c r="JW50" s="214"/>
      <c r="JX50" s="216"/>
      <c r="JY50" s="216"/>
      <c r="JZ50" s="216"/>
      <c r="KA50" s="216"/>
      <c r="KB50" s="216"/>
      <c r="KC50" s="216"/>
      <c r="KD50" s="216"/>
      <c r="KE50" s="216"/>
      <c r="KF50" s="216"/>
      <c r="KG50" s="216"/>
      <c r="KH50" s="216"/>
      <c r="KI50" s="216"/>
      <c r="KJ50" s="216"/>
      <c r="KK50" s="214"/>
      <c r="KL50" s="214"/>
      <c r="KM50" s="214"/>
      <c r="KN50" s="214"/>
      <c r="KO50" s="214"/>
      <c r="KP50" s="212"/>
      <c r="KQ50" s="213"/>
      <c r="KR50" s="213"/>
      <c r="KS50" s="214"/>
      <c r="KT50" s="214"/>
      <c r="KU50" s="216"/>
      <c r="KV50" s="216"/>
      <c r="KW50" s="216"/>
      <c r="KX50" s="216"/>
      <c r="KY50" s="216"/>
      <c r="KZ50" s="216"/>
      <c r="LA50" s="216"/>
      <c r="LB50" s="216"/>
      <c r="LC50" s="216"/>
      <c r="LD50" s="216"/>
      <c r="LE50" s="216"/>
      <c r="LF50" s="216"/>
      <c r="LG50" s="216"/>
      <c r="LH50" s="214"/>
      <c r="LI50" s="214"/>
      <c r="LJ50" s="214"/>
      <c r="LK50" s="214"/>
      <c r="LL50" s="214"/>
      <c r="LM50" s="212"/>
      <c r="LN50" s="213"/>
      <c r="LO50" s="213"/>
      <c r="LP50" s="214"/>
      <c r="LQ50" s="214"/>
      <c r="LR50" s="216"/>
      <c r="LS50" s="216"/>
      <c r="LT50" s="216"/>
      <c r="LU50" s="216"/>
      <c r="LV50" s="216"/>
      <c r="LW50" s="216"/>
      <c r="LX50" s="216"/>
      <c r="LY50" s="216"/>
      <c r="LZ50" s="216"/>
      <c r="MA50" s="216"/>
      <c r="MB50" s="216"/>
      <c r="MC50" s="216"/>
      <c r="MD50" s="216"/>
      <c r="ME50" s="214"/>
      <c r="MF50" s="214"/>
      <c r="MG50" s="214"/>
      <c r="MH50" s="214"/>
      <c r="MI50" s="214"/>
      <c r="MJ50" s="212"/>
      <c r="MK50" s="213"/>
      <c r="ML50" s="213"/>
      <c r="MM50" s="214"/>
      <c r="MN50" s="214"/>
      <c r="MO50" s="216"/>
      <c r="MP50" s="216"/>
      <c r="MQ50" s="216"/>
      <c r="MR50" s="216"/>
      <c r="MS50" s="216"/>
      <c r="MT50" s="216"/>
      <c r="MU50" s="216"/>
      <c r="MV50" s="216"/>
      <c r="MW50" s="216"/>
      <c r="MX50" s="216"/>
      <c r="MY50" s="216"/>
      <c r="MZ50" s="216"/>
      <c r="NA50" s="216"/>
      <c r="NB50" s="214"/>
      <c r="NC50" s="214"/>
      <c r="ND50" s="214"/>
      <c r="NE50" s="214"/>
      <c r="NF50" s="214"/>
      <c r="NG50" s="212"/>
      <c r="NH50" s="213"/>
      <c r="NI50" s="213"/>
      <c r="NJ50" s="214"/>
      <c r="NK50" s="214"/>
      <c r="NL50" s="216"/>
      <c r="NM50" s="216"/>
      <c r="NN50" s="216"/>
      <c r="NO50" s="216"/>
      <c r="NP50" s="216"/>
      <c r="NQ50" s="216"/>
      <c r="NR50" s="216"/>
      <c r="NS50" s="216"/>
      <c r="NT50" s="216"/>
      <c r="NU50" s="216"/>
      <c r="NV50" s="216"/>
      <c r="NW50" s="216"/>
      <c r="NX50" s="216"/>
      <c r="NY50" s="214"/>
      <c r="NZ50" s="214"/>
      <c r="OA50" s="214"/>
      <c r="OB50" s="214"/>
      <c r="OC50" s="214"/>
      <c r="OD50" s="212"/>
      <c r="OE50" s="213"/>
      <c r="OF50" s="213"/>
      <c r="OG50" s="214"/>
      <c r="OH50" s="214"/>
      <c r="OI50" s="216"/>
      <c r="OJ50" s="216"/>
      <c r="OK50" s="216"/>
      <c r="OL50" s="216"/>
      <c r="OM50" s="216"/>
      <c r="ON50" s="216"/>
      <c r="OO50" s="216"/>
      <c r="OP50" s="216"/>
      <c r="OQ50" s="216"/>
      <c r="OR50" s="216"/>
      <c r="OS50" s="216"/>
      <c r="OT50" s="216"/>
      <c r="OU50" s="216"/>
      <c r="OV50" s="214"/>
      <c r="OW50" s="214"/>
      <c r="OX50" s="214"/>
      <c r="OY50" s="214"/>
      <c r="OZ50" s="214"/>
      <c r="PA50" s="212"/>
      <c r="PB50" s="213"/>
      <c r="PC50" s="213"/>
      <c r="PD50" s="214"/>
      <c r="PE50" s="214"/>
      <c r="PF50" s="216"/>
      <c r="PG50" s="216"/>
      <c r="PH50" s="216"/>
      <c r="PI50" s="216"/>
      <c r="PJ50" s="216"/>
      <c r="PK50" s="216"/>
      <c r="PL50" s="216"/>
      <c r="PM50" s="216"/>
      <c r="PN50" s="216"/>
      <c r="PO50" s="216"/>
      <c r="PP50" s="216"/>
      <c r="PQ50" s="216"/>
      <c r="PR50" s="216"/>
      <c r="PS50" s="214"/>
      <c r="PT50" s="214"/>
      <c r="PU50" s="214"/>
      <c r="PV50" s="214"/>
      <c r="PW50" s="214"/>
      <c r="PX50" s="212"/>
      <c r="PY50" s="213"/>
      <c r="PZ50" s="213"/>
      <c r="QA50" s="214"/>
      <c r="QB50" s="214"/>
      <c r="QC50" s="216"/>
      <c r="QD50" s="216"/>
      <c r="QE50" s="216"/>
      <c r="QF50" s="216"/>
      <c r="QG50" s="216"/>
      <c r="QH50" s="216"/>
      <c r="QI50" s="216"/>
      <c r="QJ50" s="216"/>
      <c r="QK50" s="216"/>
      <c r="QL50" s="216"/>
      <c r="QM50" s="216"/>
      <c r="QN50" s="216"/>
      <c r="QO50" s="216"/>
      <c r="QP50" s="214"/>
      <c r="QQ50" s="214"/>
      <c r="QR50" s="214"/>
      <c r="QS50" s="214"/>
      <c r="QT50" s="214"/>
      <c r="QU50" s="212"/>
      <c r="QV50" s="213"/>
      <c r="QW50" s="213"/>
      <c r="QX50" s="214"/>
      <c r="QY50" s="214"/>
      <c r="QZ50" s="216"/>
      <c r="RA50" s="216"/>
      <c r="RB50" s="216"/>
      <c r="RC50" s="216"/>
      <c r="RD50" s="216"/>
      <c r="RE50" s="216"/>
      <c r="RF50" s="216"/>
      <c r="RG50" s="216"/>
      <c r="RH50" s="216"/>
      <c r="RI50" s="216"/>
      <c r="RJ50" s="216"/>
      <c r="RK50" s="216"/>
      <c r="RL50" s="216"/>
      <c r="RM50" s="214"/>
      <c r="RN50" s="214"/>
      <c r="RO50" s="214"/>
      <c r="RP50" s="214"/>
      <c r="RQ50" s="214"/>
      <c r="RR50" s="212"/>
      <c r="RS50" s="213"/>
      <c r="RT50" s="213"/>
      <c r="RU50" s="214"/>
      <c r="RV50" s="214"/>
      <c r="RW50" s="216"/>
      <c r="RX50" s="216"/>
      <c r="RY50" s="216"/>
      <c r="RZ50" s="216"/>
      <c r="SA50" s="216"/>
      <c r="SB50" s="216"/>
      <c r="SC50" s="216"/>
      <c r="SD50" s="216"/>
      <c r="SE50" s="216"/>
      <c r="SF50" s="216"/>
      <c r="SG50" s="216"/>
      <c r="SH50" s="216"/>
      <c r="SI50" s="216"/>
      <c r="SJ50" s="214"/>
      <c r="SK50" s="214"/>
      <c r="SL50" s="214"/>
      <c r="SM50" s="214"/>
      <c r="SN50" s="214"/>
      <c r="SO50" s="212"/>
      <c r="SP50" s="213"/>
      <c r="SQ50" s="213"/>
      <c r="SR50" s="214"/>
      <c r="SS50" s="214"/>
      <c r="ST50" s="216"/>
      <c r="SU50" s="216"/>
      <c r="SV50" s="216"/>
      <c r="SW50" s="216"/>
      <c r="SX50" s="216"/>
      <c r="SY50" s="216"/>
      <c r="SZ50" s="216"/>
      <c r="TA50" s="216"/>
      <c r="TB50" s="216"/>
      <c r="TC50" s="216"/>
      <c r="TD50" s="216"/>
      <c r="TE50" s="216"/>
      <c r="TF50" s="216"/>
      <c r="TG50" s="214"/>
      <c r="TH50" s="214"/>
      <c r="TI50" s="214"/>
      <c r="TJ50" s="214"/>
      <c r="TK50" s="214"/>
      <c r="TL50" s="212"/>
      <c r="TM50" s="213"/>
      <c r="TN50" s="213"/>
      <c r="TO50" s="214"/>
      <c r="TP50" s="214"/>
      <c r="TQ50" s="216"/>
      <c r="TR50" s="216"/>
      <c r="TS50" s="216"/>
      <c r="TT50" s="216"/>
      <c r="TU50" s="216"/>
      <c r="TV50" s="216"/>
      <c r="TW50" s="216"/>
      <c r="TX50" s="216"/>
      <c r="TY50" s="216"/>
      <c r="TZ50" s="216"/>
      <c r="UA50" s="216"/>
      <c r="UB50" s="216"/>
      <c r="UC50" s="216"/>
      <c r="UD50" s="214"/>
      <c r="UE50" s="214"/>
      <c r="UF50" s="214"/>
      <c r="UG50" s="214"/>
      <c r="UH50" s="214"/>
      <c r="UI50" s="212"/>
      <c r="UJ50" s="213"/>
      <c r="UK50" s="213"/>
      <c r="UL50" s="214"/>
      <c r="UM50" s="214"/>
      <c r="UN50" s="216"/>
      <c r="UO50" s="216"/>
      <c r="UP50" s="216"/>
      <c r="UQ50" s="216"/>
      <c r="UR50" s="216"/>
      <c r="US50" s="216"/>
      <c r="UT50" s="216"/>
      <c r="UU50" s="216"/>
      <c r="UV50" s="216"/>
      <c r="UW50" s="216"/>
      <c r="UX50" s="216"/>
      <c r="UY50" s="216"/>
      <c r="UZ50" s="216"/>
      <c r="VA50" s="214"/>
      <c r="VB50" s="214"/>
      <c r="VC50" s="214"/>
      <c r="VD50" s="214"/>
      <c r="VE50" s="214"/>
      <c r="VF50" s="212"/>
      <c r="VG50" s="213"/>
      <c r="VH50" s="213"/>
      <c r="VI50" s="214"/>
      <c r="VJ50" s="214"/>
      <c r="VK50" s="216"/>
      <c r="VL50" s="216"/>
      <c r="VM50" s="216"/>
      <c r="VN50" s="216"/>
      <c r="VO50" s="216"/>
      <c r="VP50" s="216"/>
      <c r="VQ50" s="216"/>
      <c r="VR50" s="216"/>
      <c r="VS50" s="216"/>
      <c r="VT50" s="216"/>
      <c r="VU50" s="216"/>
      <c r="VV50" s="216"/>
      <c r="VW50" s="216"/>
      <c r="VX50" s="214"/>
      <c r="VY50" s="214"/>
      <c r="VZ50" s="214"/>
      <c r="WA50" s="214"/>
      <c r="WB50" s="214"/>
      <c r="WC50" s="212"/>
      <c r="WD50" s="213"/>
      <c r="WE50" s="213"/>
      <c r="WF50" s="214"/>
      <c r="WG50" s="214"/>
      <c r="WH50" s="216"/>
      <c r="WI50" s="216"/>
      <c r="WJ50" s="216"/>
      <c r="WK50" s="216"/>
      <c r="WL50" s="216"/>
      <c r="WM50" s="216"/>
      <c r="WN50" s="216"/>
      <c r="WO50" s="216"/>
      <c r="WP50" s="216"/>
      <c r="WQ50" s="216"/>
      <c r="WR50" s="216"/>
      <c r="WS50" s="216"/>
      <c r="WT50" s="216"/>
      <c r="WU50" s="214"/>
      <c r="WV50" s="214"/>
      <c r="WW50" s="214"/>
      <c r="WX50" s="214"/>
      <c r="WY50" s="214"/>
      <c r="WZ50" s="212"/>
      <c r="XA50" s="213"/>
      <c r="XB50" s="213"/>
      <c r="XC50" s="214"/>
      <c r="XD50" s="214"/>
      <c r="XE50" s="216"/>
      <c r="XF50" s="216"/>
      <c r="XG50" s="216"/>
      <c r="XH50" s="216"/>
      <c r="XI50" s="216"/>
      <c r="XJ50" s="216"/>
      <c r="XK50" s="216"/>
      <c r="XL50" s="216"/>
      <c r="XM50" s="216"/>
      <c r="XN50" s="216"/>
      <c r="XO50" s="216"/>
      <c r="XP50" s="216"/>
      <c r="XQ50" s="216"/>
      <c r="XR50" s="214"/>
      <c r="XS50" s="214"/>
      <c r="XT50" s="214"/>
      <c r="XU50" s="214"/>
      <c r="XV50" s="214"/>
      <c r="XW50" s="212"/>
      <c r="XX50" s="213"/>
      <c r="XY50" s="213"/>
      <c r="XZ50" s="214"/>
      <c r="YA50" s="214"/>
      <c r="YB50" s="216"/>
      <c r="YC50" s="216"/>
      <c r="YD50" s="216"/>
      <c r="YE50" s="216"/>
      <c r="YF50" s="216"/>
      <c r="YG50" s="216"/>
      <c r="YH50" s="216"/>
      <c r="YI50" s="216"/>
      <c r="YJ50" s="216"/>
      <c r="YK50" s="216"/>
      <c r="YL50" s="216"/>
      <c r="YM50" s="216"/>
      <c r="YN50" s="216"/>
      <c r="YO50" s="214"/>
      <c r="YP50" s="214"/>
      <c r="YQ50" s="214"/>
      <c r="YR50" s="214"/>
      <c r="YS50" s="214"/>
      <c r="YT50" s="212"/>
      <c r="YU50" s="213"/>
      <c r="YV50" s="213"/>
      <c r="YW50" s="214"/>
      <c r="YX50" s="214"/>
      <c r="YY50" s="216"/>
      <c r="YZ50" s="216"/>
      <c r="ZA50" s="216"/>
      <c r="ZB50" s="216"/>
      <c r="ZC50" s="216"/>
      <c r="ZD50" s="216"/>
      <c r="ZE50" s="216"/>
      <c r="ZF50" s="216"/>
      <c r="ZG50" s="216"/>
      <c r="ZH50" s="216"/>
      <c r="ZI50" s="216"/>
      <c r="ZJ50" s="216"/>
      <c r="ZK50" s="216"/>
      <c r="ZL50" s="214"/>
      <c r="ZM50" s="214"/>
      <c r="ZN50" s="214"/>
      <c r="ZO50" s="214"/>
      <c r="ZP50" s="214"/>
      <c r="ZQ50" s="212"/>
      <c r="ZR50" s="213"/>
      <c r="ZS50" s="213"/>
      <c r="ZT50" s="214"/>
      <c r="ZU50" s="214"/>
      <c r="ZV50" s="216"/>
      <c r="ZW50" s="216"/>
      <c r="ZX50" s="216"/>
      <c r="ZY50" s="216"/>
      <c r="ZZ50" s="216"/>
      <c r="AAA50" s="216"/>
      <c r="AAB50" s="216"/>
      <c r="AAC50" s="216"/>
      <c r="AAD50" s="216"/>
      <c r="AAE50" s="216"/>
      <c r="AAF50" s="216"/>
      <c r="AAG50" s="216"/>
      <c r="AAH50" s="216"/>
      <c r="AAI50" s="214"/>
      <c r="AAJ50" s="214"/>
      <c r="AAK50" s="214"/>
      <c r="AAL50" s="214"/>
      <c r="AAM50" s="214"/>
      <c r="AAN50" s="212"/>
      <c r="AAO50" s="213"/>
      <c r="AAP50" s="213"/>
      <c r="AAQ50" s="214"/>
      <c r="AAR50" s="214"/>
      <c r="AAS50" s="216"/>
      <c r="AAT50" s="216"/>
      <c r="AAU50" s="216"/>
      <c r="AAV50" s="216"/>
      <c r="AAW50" s="216"/>
      <c r="AAX50" s="216"/>
      <c r="AAY50" s="216"/>
      <c r="AAZ50" s="216"/>
      <c r="ABA50" s="216"/>
      <c r="ABB50" s="216"/>
      <c r="ABC50" s="216"/>
      <c r="ABD50" s="216"/>
      <c r="ABE50" s="216"/>
      <c r="ABF50" s="214"/>
      <c r="ABG50" s="214"/>
      <c r="ABH50" s="214"/>
      <c r="ABI50" s="214"/>
      <c r="ABJ50" s="214"/>
      <c r="ABK50" s="212"/>
      <c r="ABL50" s="213"/>
      <c r="ABM50" s="213"/>
      <c r="ABN50" s="214"/>
      <c r="ABO50" s="214"/>
      <c r="ABP50" s="216"/>
      <c r="ABQ50" s="216"/>
      <c r="ABR50" s="216"/>
      <c r="ABS50" s="216"/>
      <c r="ABT50" s="216"/>
      <c r="ABU50" s="216"/>
      <c r="ABV50" s="216"/>
      <c r="ABW50" s="216"/>
      <c r="ABX50" s="216"/>
      <c r="ABY50" s="216"/>
      <c r="ABZ50" s="216"/>
      <c r="ACA50" s="216"/>
      <c r="ACB50" s="216"/>
      <c r="ACC50" s="214"/>
      <c r="ACD50" s="214"/>
      <c r="ACE50" s="214"/>
      <c r="ACF50" s="214"/>
      <c r="ACG50" s="214"/>
      <c r="ACH50" s="212"/>
      <c r="ACI50" s="213"/>
      <c r="ACJ50" s="213"/>
      <c r="ACK50" s="214"/>
      <c r="ACL50" s="214"/>
      <c r="ACM50" s="216"/>
      <c r="ACN50" s="216"/>
      <c r="ACO50" s="216"/>
      <c r="ACP50" s="216"/>
      <c r="ACQ50" s="216"/>
      <c r="ACR50" s="216"/>
      <c r="ACS50" s="216"/>
      <c r="ACT50" s="216"/>
      <c r="ACU50" s="216"/>
      <c r="ACV50" s="216"/>
      <c r="ACW50" s="216"/>
      <c r="ACX50" s="216"/>
      <c r="ACY50" s="216"/>
      <c r="ACZ50" s="214"/>
      <c r="ADA50" s="214"/>
      <c r="ADB50" s="214"/>
      <c r="ADC50" s="214"/>
      <c r="ADD50" s="214"/>
      <c r="ADE50" s="212"/>
      <c r="ADF50" s="213"/>
      <c r="ADG50" s="213"/>
      <c r="ADH50" s="214"/>
      <c r="ADI50" s="214"/>
      <c r="ADJ50" s="216"/>
      <c r="ADK50" s="216"/>
      <c r="ADL50" s="216"/>
      <c r="ADM50" s="216"/>
      <c r="ADN50" s="216"/>
      <c r="ADO50" s="216"/>
      <c r="ADP50" s="216"/>
      <c r="ADQ50" s="216"/>
      <c r="ADR50" s="216"/>
      <c r="ADS50" s="216"/>
      <c r="ADT50" s="216"/>
      <c r="ADU50" s="216"/>
      <c r="ADV50" s="216"/>
      <c r="ADW50" s="214"/>
      <c r="ADX50" s="214"/>
      <c r="ADY50" s="214"/>
      <c r="ADZ50" s="214"/>
      <c r="AEA50" s="214"/>
      <c r="AEB50" s="212"/>
      <c r="AEC50" s="213"/>
      <c r="AED50" s="213"/>
      <c r="AEE50" s="214"/>
      <c r="AEF50" s="214"/>
      <c r="AEG50" s="216"/>
      <c r="AEH50" s="216"/>
      <c r="AEI50" s="216"/>
      <c r="AEJ50" s="216"/>
      <c r="AEK50" s="216"/>
      <c r="AEL50" s="216"/>
      <c r="AEM50" s="216"/>
      <c r="AEN50" s="216"/>
      <c r="AEO50" s="216"/>
      <c r="AEP50" s="216"/>
      <c r="AEQ50" s="216"/>
      <c r="AER50" s="216"/>
      <c r="AES50" s="216"/>
      <c r="AET50" s="214"/>
      <c r="AEU50" s="214"/>
      <c r="AEV50" s="214"/>
      <c r="AEW50" s="214"/>
      <c r="AEX50" s="214"/>
      <c r="AEY50" s="212"/>
      <c r="AEZ50" s="213"/>
      <c r="AFA50" s="213"/>
      <c r="AFB50" s="214"/>
      <c r="AFC50" s="214"/>
      <c r="AFD50" s="216"/>
      <c r="AFE50" s="216"/>
      <c r="AFF50" s="216"/>
      <c r="AFG50" s="216"/>
      <c r="AFH50" s="216"/>
      <c r="AFI50" s="216"/>
      <c r="AFJ50" s="216"/>
      <c r="AFK50" s="216"/>
      <c r="AFL50" s="216"/>
      <c r="AFM50" s="216"/>
      <c r="AFN50" s="216"/>
      <c r="AFO50" s="216"/>
      <c r="AFP50" s="216"/>
      <c r="AFQ50" s="214"/>
      <c r="AFR50" s="214"/>
      <c r="AFS50" s="214"/>
      <c r="AFT50" s="214"/>
      <c r="AFU50" s="214"/>
      <c r="AFV50" s="212"/>
      <c r="AFW50" s="213"/>
      <c r="AFX50" s="213"/>
      <c r="AFY50" s="214"/>
      <c r="AFZ50" s="214"/>
      <c r="AGA50" s="216"/>
      <c r="AGB50" s="216"/>
      <c r="AGC50" s="216"/>
      <c r="AGD50" s="216"/>
      <c r="AGE50" s="216"/>
      <c r="AGF50" s="216"/>
      <c r="AGG50" s="216"/>
      <c r="AGH50" s="216"/>
      <c r="AGI50" s="216"/>
      <c r="AGJ50" s="216"/>
      <c r="AGK50" s="216"/>
      <c r="AGL50" s="216"/>
      <c r="AGM50" s="216"/>
      <c r="AGN50" s="214"/>
      <c r="AGO50" s="214"/>
      <c r="AGP50" s="214"/>
      <c r="AGQ50" s="214"/>
      <c r="AGR50" s="214"/>
      <c r="AGS50" s="212"/>
      <c r="AGT50" s="213"/>
      <c r="AGU50" s="213"/>
      <c r="AGV50" s="214"/>
      <c r="AGW50" s="214"/>
      <c r="AGX50" s="216"/>
      <c r="AGY50" s="216"/>
      <c r="AGZ50" s="216"/>
      <c r="AHA50" s="216"/>
      <c r="AHB50" s="216"/>
      <c r="AHC50" s="216"/>
      <c r="AHD50" s="216"/>
      <c r="AHE50" s="216"/>
      <c r="AHF50" s="216"/>
      <c r="AHG50" s="216"/>
      <c r="AHH50" s="216"/>
      <c r="AHI50" s="216"/>
      <c r="AHJ50" s="216"/>
      <c r="AHK50" s="214"/>
      <c r="AHL50" s="214"/>
      <c r="AHM50" s="214"/>
      <c r="AHN50" s="214"/>
      <c r="AHO50" s="214"/>
      <c r="AHP50" s="212"/>
      <c r="AHQ50" s="213"/>
      <c r="AHR50" s="213"/>
      <c r="AHS50" s="214"/>
      <c r="AHT50" s="214"/>
      <c r="AHU50" s="216"/>
      <c r="AHV50" s="216"/>
      <c r="AHW50" s="216"/>
      <c r="AHX50" s="216"/>
      <c r="AHY50" s="216"/>
      <c r="AHZ50" s="216"/>
      <c r="AIA50" s="216"/>
      <c r="AIB50" s="216"/>
      <c r="AIC50" s="216"/>
      <c r="AID50" s="216"/>
      <c r="AIE50" s="216"/>
      <c r="AIF50" s="216"/>
      <c r="AIG50" s="216"/>
      <c r="AIH50" s="214"/>
      <c r="AII50" s="214"/>
      <c r="AIJ50" s="214"/>
      <c r="AIK50" s="214"/>
      <c r="AIL50" s="214"/>
      <c r="AIM50" s="212"/>
      <c r="AIN50" s="213"/>
      <c r="AIO50" s="213"/>
      <c r="AIP50" s="214"/>
      <c r="AIQ50" s="214"/>
      <c r="AIR50" s="216"/>
      <c r="AIS50" s="216"/>
      <c r="AIT50" s="216"/>
      <c r="AIU50" s="216"/>
      <c r="AIV50" s="216"/>
      <c r="AIW50" s="216"/>
      <c r="AIX50" s="216"/>
      <c r="AIY50" s="216"/>
      <c r="AIZ50" s="216"/>
      <c r="AJA50" s="216"/>
      <c r="AJB50" s="216"/>
      <c r="AJC50" s="216"/>
      <c r="AJD50" s="216"/>
      <c r="AJE50" s="214"/>
      <c r="AJF50" s="214"/>
      <c r="AJG50" s="214"/>
      <c r="AJH50" s="214"/>
      <c r="AJI50" s="214"/>
      <c r="AJJ50" s="212"/>
      <c r="AJK50" s="213"/>
      <c r="AJL50" s="213"/>
      <c r="AJM50" s="214"/>
      <c r="AJN50" s="214"/>
      <c r="AJO50" s="216"/>
      <c r="AJP50" s="216"/>
      <c r="AJQ50" s="216"/>
      <c r="AJR50" s="216"/>
      <c r="AJS50" s="216"/>
      <c r="AJT50" s="216"/>
      <c r="AJU50" s="216"/>
      <c r="AJV50" s="216"/>
      <c r="AJW50" s="216"/>
      <c r="AJX50" s="216"/>
      <c r="AJY50" s="216"/>
      <c r="AJZ50" s="216"/>
      <c r="AKA50" s="216"/>
      <c r="AKB50" s="214"/>
      <c r="AKC50" s="214"/>
      <c r="AKD50" s="214"/>
      <c r="AKE50" s="214"/>
      <c r="AKF50" s="214"/>
      <c r="AKG50" s="212"/>
      <c r="AKH50" s="213"/>
      <c r="AKI50" s="213"/>
      <c r="AKJ50" s="214"/>
      <c r="AKK50" s="214"/>
      <c r="AKL50" s="216"/>
      <c r="AKM50" s="216"/>
      <c r="AKN50" s="216"/>
      <c r="AKO50" s="216"/>
      <c r="AKP50" s="216"/>
      <c r="AKQ50" s="216"/>
      <c r="AKR50" s="216"/>
      <c r="AKS50" s="216"/>
      <c r="AKT50" s="216"/>
      <c r="AKU50" s="216"/>
      <c r="AKV50" s="216"/>
      <c r="AKW50" s="216"/>
      <c r="AKX50" s="216"/>
      <c r="AKY50" s="214"/>
      <c r="AKZ50" s="214"/>
      <c r="ALA50" s="214"/>
      <c r="ALB50" s="214"/>
      <c r="ALC50" s="214"/>
      <c r="ALD50" s="212"/>
      <c r="ALE50" s="213"/>
      <c r="ALF50" s="213"/>
      <c r="ALG50" s="214"/>
      <c r="ALH50" s="214"/>
      <c r="ALI50" s="216"/>
      <c r="ALJ50" s="216"/>
      <c r="ALK50" s="216"/>
      <c r="ALL50" s="216"/>
      <c r="ALM50" s="216"/>
      <c r="ALN50" s="216"/>
      <c r="ALO50" s="216"/>
      <c r="ALP50" s="216"/>
      <c r="ALQ50" s="216"/>
      <c r="ALR50" s="216"/>
      <c r="ALS50" s="216"/>
      <c r="ALT50" s="216"/>
      <c r="ALU50" s="216"/>
      <c r="ALV50" s="214"/>
      <c r="ALW50" s="214"/>
      <c r="ALX50" s="214"/>
      <c r="ALY50" s="214"/>
      <c r="ALZ50" s="214"/>
      <c r="AMA50" s="212"/>
      <c r="AMB50" s="213"/>
      <c r="AMC50" s="213"/>
      <c r="AMD50" s="214"/>
      <c r="AME50" s="214"/>
      <c r="AMF50" s="216"/>
      <c r="AMG50" s="216"/>
      <c r="AMH50" s="216"/>
      <c r="AMI50" s="216"/>
      <c r="AMJ50" s="216"/>
      <c r="AMK50" s="216"/>
      <c r="AML50" s="216"/>
      <c r="AMM50" s="216"/>
      <c r="AMN50" s="216"/>
      <c r="AMO50" s="216"/>
      <c r="AMP50" s="216"/>
      <c r="AMQ50" s="216"/>
      <c r="AMR50" s="216"/>
      <c r="AMS50" s="214"/>
      <c r="AMT50" s="214"/>
      <c r="AMU50" s="214"/>
      <c r="AMV50" s="214"/>
      <c r="AMW50" s="214"/>
      <c r="AMX50" s="212"/>
      <c r="AMY50" s="213"/>
      <c r="AMZ50" s="213"/>
      <c r="ANA50" s="214"/>
      <c r="ANB50" s="214"/>
      <c r="ANC50" s="216"/>
      <c r="AND50" s="216"/>
      <c r="ANE50" s="216"/>
      <c r="ANF50" s="216"/>
      <c r="ANG50" s="216"/>
      <c r="ANH50" s="216"/>
      <c r="ANI50" s="216"/>
      <c r="ANJ50" s="216"/>
      <c r="ANK50" s="216"/>
      <c r="ANL50" s="216"/>
      <c r="ANM50" s="216"/>
      <c r="ANN50" s="216"/>
      <c r="ANO50" s="216"/>
      <c r="ANP50" s="214"/>
      <c r="ANQ50" s="214"/>
      <c r="ANR50" s="214"/>
      <c r="ANS50" s="214"/>
      <c r="ANT50" s="214"/>
      <c r="ANU50" s="212"/>
      <c r="ANV50" s="213"/>
      <c r="ANW50" s="213"/>
      <c r="ANX50" s="214"/>
      <c r="ANY50" s="214"/>
      <c r="ANZ50" s="216"/>
      <c r="AOA50" s="216"/>
      <c r="AOB50" s="216"/>
      <c r="AOC50" s="216"/>
      <c r="AOD50" s="216"/>
      <c r="AOE50" s="216"/>
      <c r="AOF50" s="216"/>
      <c r="AOG50" s="216"/>
      <c r="AOH50" s="216"/>
      <c r="AOI50" s="216"/>
      <c r="AOJ50" s="216"/>
      <c r="AOK50" s="216"/>
      <c r="AOL50" s="216"/>
      <c r="AOM50" s="214"/>
      <c r="AON50" s="214"/>
      <c r="AOO50" s="214"/>
      <c r="AOP50" s="214"/>
      <c r="AOQ50" s="214"/>
      <c r="AOR50" s="212"/>
      <c r="AOS50" s="213"/>
      <c r="AOT50" s="213"/>
      <c r="AOU50" s="214"/>
      <c r="AOV50" s="214"/>
      <c r="AOW50" s="216"/>
      <c r="AOX50" s="216"/>
      <c r="AOY50" s="216"/>
      <c r="AOZ50" s="216"/>
      <c r="APA50" s="216"/>
      <c r="APB50" s="216"/>
      <c r="APC50" s="216"/>
      <c r="APD50" s="216"/>
      <c r="APE50" s="216"/>
      <c r="APF50" s="216"/>
      <c r="APG50" s="216"/>
      <c r="APH50" s="216"/>
      <c r="API50" s="216"/>
      <c r="APJ50" s="214"/>
      <c r="APK50" s="214"/>
      <c r="APL50" s="214"/>
      <c r="APM50" s="214"/>
      <c r="APN50" s="214"/>
      <c r="APO50" s="212"/>
      <c r="APP50" s="213"/>
      <c r="APQ50" s="213"/>
      <c r="APR50" s="214"/>
      <c r="APS50" s="214"/>
      <c r="APT50" s="216"/>
      <c r="APU50" s="216"/>
      <c r="APV50" s="216"/>
      <c r="APW50" s="216"/>
      <c r="APX50" s="216"/>
      <c r="APY50" s="216"/>
      <c r="APZ50" s="216"/>
      <c r="AQA50" s="216"/>
      <c r="AQB50" s="216"/>
      <c r="AQC50" s="216"/>
      <c r="AQD50" s="216"/>
      <c r="AQE50" s="216"/>
      <c r="AQF50" s="216"/>
      <c r="AQG50" s="214"/>
      <c r="AQH50" s="214"/>
      <c r="AQI50" s="214"/>
      <c r="AQJ50" s="214"/>
      <c r="AQK50" s="214"/>
      <c r="AQL50" s="212"/>
      <c r="AQM50" s="213"/>
      <c r="AQN50" s="213"/>
      <c r="AQO50" s="214"/>
      <c r="AQP50" s="214"/>
      <c r="AQQ50" s="216"/>
      <c r="AQR50" s="216"/>
      <c r="AQS50" s="216"/>
      <c r="AQT50" s="216"/>
      <c r="AQU50" s="216"/>
      <c r="AQV50" s="216"/>
      <c r="AQW50" s="216"/>
      <c r="AQX50" s="216"/>
      <c r="AQY50" s="216"/>
      <c r="AQZ50" s="216"/>
      <c r="ARA50" s="216"/>
      <c r="ARB50" s="216"/>
      <c r="ARC50" s="216"/>
      <c r="ARD50" s="214"/>
      <c r="ARE50" s="214"/>
      <c r="ARF50" s="214"/>
      <c r="ARG50" s="214"/>
      <c r="ARH50" s="214"/>
      <c r="ARI50" s="212"/>
      <c r="ARJ50" s="213"/>
      <c r="ARK50" s="213"/>
      <c r="ARL50" s="214"/>
      <c r="ARM50" s="214"/>
      <c r="ARN50" s="216"/>
      <c r="ARO50" s="216"/>
      <c r="ARP50" s="216"/>
      <c r="ARQ50" s="216"/>
      <c r="ARR50" s="216"/>
      <c r="ARS50" s="216"/>
      <c r="ART50" s="216"/>
      <c r="ARU50" s="216"/>
      <c r="ARV50" s="216"/>
      <c r="ARW50" s="216"/>
      <c r="ARX50" s="216"/>
      <c r="ARY50" s="216"/>
      <c r="ARZ50" s="216"/>
      <c r="ASA50" s="214"/>
      <c r="ASB50" s="214"/>
      <c r="ASC50" s="214"/>
      <c r="ASD50" s="214"/>
      <c r="ASE50" s="214"/>
      <c r="ASF50" s="212"/>
      <c r="ASG50" s="213"/>
      <c r="ASH50" s="213"/>
      <c r="ASI50" s="214"/>
      <c r="ASJ50" s="214"/>
      <c r="ASK50" s="216"/>
      <c r="ASL50" s="216"/>
      <c r="ASM50" s="216"/>
      <c r="ASN50" s="216"/>
      <c r="ASO50" s="216"/>
      <c r="ASP50" s="216"/>
      <c r="ASQ50" s="216"/>
      <c r="ASR50" s="216"/>
      <c r="ASS50" s="216"/>
      <c r="AST50" s="216"/>
      <c r="ASU50" s="216"/>
      <c r="ASV50" s="216"/>
      <c r="ASW50" s="216"/>
      <c r="ASX50" s="214"/>
      <c r="ASY50" s="214"/>
      <c r="ASZ50" s="214"/>
      <c r="ATA50" s="214"/>
      <c r="ATB50" s="214"/>
      <c r="ATC50" s="212"/>
      <c r="ATD50" s="213"/>
      <c r="ATE50" s="213"/>
      <c r="ATF50" s="214"/>
      <c r="ATG50" s="214"/>
      <c r="ATH50" s="216"/>
      <c r="ATI50" s="216"/>
      <c r="ATJ50" s="216"/>
      <c r="ATK50" s="216"/>
      <c r="ATL50" s="216"/>
      <c r="ATM50" s="216"/>
      <c r="ATN50" s="216"/>
      <c r="ATO50" s="216"/>
      <c r="ATP50" s="216"/>
      <c r="ATQ50" s="216"/>
      <c r="ATR50" s="216"/>
      <c r="ATS50" s="216"/>
      <c r="ATT50" s="216"/>
      <c r="ATU50" s="214"/>
      <c r="ATV50" s="214"/>
      <c r="ATW50" s="214"/>
      <c r="ATX50" s="214"/>
      <c r="ATY50" s="214"/>
      <c r="ATZ50" s="212"/>
      <c r="AUA50" s="213"/>
      <c r="AUB50" s="213"/>
      <c r="AUC50" s="214"/>
      <c r="AUD50" s="214"/>
      <c r="AUE50" s="216"/>
      <c r="AUF50" s="216"/>
      <c r="AUG50" s="216"/>
      <c r="AUH50" s="216"/>
      <c r="AUI50" s="216"/>
      <c r="AUJ50" s="216"/>
      <c r="AUK50" s="216"/>
      <c r="AUL50" s="216"/>
      <c r="AUM50" s="216"/>
      <c r="AUN50" s="216"/>
      <c r="AUO50" s="216"/>
      <c r="AUP50" s="216"/>
      <c r="AUQ50" s="216"/>
      <c r="AUR50" s="214"/>
      <c r="AUS50" s="214"/>
      <c r="AUT50" s="214"/>
      <c r="AUU50" s="214"/>
      <c r="AUV50" s="214"/>
      <c r="AUW50" s="212"/>
      <c r="AUX50" s="213"/>
      <c r="AUY50" s="213"/>
      <c r="AUZ50" s="214"/>
      <c r="AVA50" s="214"/>
      <c r="AVB50" s="216"/>
      <c r="AVC50" s="216"/>
      <c r="AVD50" s="216"/>
      <c r="AVE50" s="216"/>
      <c r="AVF50" s="216"/>
      <c r="AVG50" s="216"/>
      <c r="AVH50" s="216"/>
      <c r="AVI50" s="216"/>
      <c r="AVJ50" s="216"/>
      <c r="AVK50" s="216"/>
      <c r="AVL50" s="216"/>
      <c r="AVM50" s="216"/>
      <c r="AVN50" s="216"/>
      <c r="AVO50" s="214"/>
      <c r="AVP50" s="214"/>
      <c r="AVQ50" s="214"/>
      <c r="AVR50" s="214"/>
      <c r="AVS50" s="214"/>
      <c r="AVT50" s="212"/>
      <c r="AVU50" s="213"/>
      <c r="AVV50" s="213"/>
      <c r="AVW50" s="214"/>
      <c r="AVX50" s="214"/>
      <c r="AVY50" s="216"/>
      <c r="AVZ50" s="216"/>
      <c r="AWA50" s="216"/>
      <c r="AWB50" s="216"/>
      <c r="AWC50" s="216"/>
      <c r="AWD50" s="216"/>
      <c r="AWE50" s="216"/>
      <c r="AWF50" s="216"/>
      <c r="AWG50" s="216"/>
      <c r="AWH50" s="216"/>
      <c r="AWI50" s="216"/>
      <c r="AWJ50" s="216"/>
      <c r="AWK50" s="216"/>
      <c r="AWL50" s="214"/>
      <c r="AWM50" s="214"/>
      <c r="AWN50" s="214"/>
      <c r="AWO50" s="214"/>
      <c r="AWP50" s="214"/>
      <c r="AWQ50" s="212"/>
      <c r="AWR50" s="213"/>
      <c r="AWS50" s="213"/>
      <c r="AWT50" s="214"/>
      <c r="AWU50" s="214"/>
      <c r="AWV50" s="216"/>
      <c r="AWW50" s="216"/>
      <c r="AWX50" s="216"/>
      <c r="AWY50" s="216"/>
      <c r="AWZ50" s="216"/>
      <c r="AXA50" s="216"/>
      <c r="AXB50" s="216"/>
      <c r="AXC50" s="216"/>
      <c r="AXD50" s="216"/>
      <c r="AXE50" s="216"/>
      <c r="AXF50" s="216"/>
      <c r="AXG50" s="216"/>
      <c r="AXH50" s="216"/>
      <c r="AXI50" s="214"/>
      <c r="AXJ50" s="214"/>
      <c r="AXK50" s="214"/>
      <c r="AXL50" s="214"/>
      <c r="AXM50" s="214"/>
      <c r="AXN50" s="212"/>
      <c r="AXO50" s="213"/>
      <c r="AXP50" s="213"/>
      <c r="AXQ50" s="214"/>
      <c r="AXR50" s="214"/>
      <c r="AXS50" s="216"/>
      <c r="AXT50" s="216"/>
      <c r="AXU50" s="216"/>
      <c r="AXV50" s="216"/>
      <c r="AXW50" s="216"/>
      <c r="AXX50" s="216"/>
      <c r="AXY50" s="216"/>
      <c r="AXZ50" s="216"/>
      <c r="AYA50" s="216"/>
      <c r="AYB50" s="216"/>
      <c r="AYC50" s="216"/>
      <c r="AYD50" s="216"/>
      <c r="AYE50" s="216"/>
      <c r="AYF50" s="214"/>
      <c r="AYG50" s="214"/>
      <c r="AYH50" s="214"/>
      <c r="AYI50" s="214"/>
      <c r="AYJ50" s="214"/>
      <c r="AYK50" s="212"/>
      <c r="AYL50" s="213"/>
      <c r="AYM50" s="213"/>
      <c r="AYN50" s="214"/>
      <c r="AYO50" s="214"/>
      <c r="AYP50" s="216"/>
      <c r="AYQ50" s="216"/>
      <c r="AYR50" s="216"/>
      <c r="AYS50" s="216"/>
      <c r="AYT50" s="216"/>
      <c r="AYU50" s="216"/>
      <c r="AYV50" s="216"/>
      <c r="AYW50" s="216"/>
      <c r="AYX50" s="216"/>
      <c r="AYY50" s="216"/>
      <c r="AYZ50" s="216"/>
      <c r="AZA50" s="216"/>
      <c r="AZB50" s="216"/>
      <c r="AZC50" s="214"/>
      <c r="AZD50" s="214"/>
      <c r="AZE50" s="214"/>
      <c r="AZF50" s="214"/>
      <c r="AZG50" s="214"/>
      <c r="AZH50" s="212"/>
      <c r="AZI50" s="213"/>
      <c r="AZJ50" s="213"/>
      <c r="AZK50" s="214"/>
      <c r="AZL50" s="214"/>
      <c r="AZM50" s="216"/>
      <c r="AZN50" s="216"/>
      <c r="AZO50" s="216"/>
      <c r="AZP50" s="216"/>
      <c r="AZQ50" s="216"/>
      <c r="AZR50" s="216"/>
      <c r="AZS50" s="216"/>
      <c r="AZT50" s="216"/>
      <c r="AZU50" s="216"/>
      <c r="AZV50" s="216"/>
      <c r="AZW50" s="216"/>
      <c r="AZX50" s="216"/>
      <c r="AZY50" s="216"/>
      <c r="AZZ50" s="214"/>
      <c r="BAA50" s="214"/>
      <c r="BAB50" s="214"/>
      <c r="BAC50" s="214"/>
      <c r="BAD50" s="214"/>
      <c r="BAE50" s="212"/>
      <c r="BAF50" s="213"/>
      <c r="BAG50" s="213"/>
      <c r="BAH50" s="214"/>
      <c r="BAI50" s="214"/>
      <c r="BAJ50" s="216"/>
      <c r="BAK50" s="216"/>
      <c r="BAL50" s="216"/>
      <c r="BAM50" s="216"/>
      <c r="BAN50" s="216"/>
      <c r="BAO50" s="216"/>
      <c r="BAP50" s="216"/>
      <c r="BAQ50" s="216"/>
      <c r="BAR50" s="216"/>
      <c r="BAS50" s="216"/>
      <c r="BAT50" s="216"/>
      <c r="BAU50" s="216"/>
      <c r="BAV50" s="216"/>
      <c r="BAW50" s="214"/>
      <c r="BAX50" s="214"/>
      <c r="BAY50" s="214"/>
      <c r="BAZ50" s="214"/>
      <c r="BBA50" s="214"/>
      <c r="BBB50" s="212"/>
      <c r="BBC50" s="213"/>
      <c r="BBD50" s="213"/>
      <c r="BBE50" s="214"/>
      <c r="BBF50" s="214"/>
      <c r="BBG50" s="216"/>
      <c r="BBH50" s="216"/>
      <c r="BBI50" s="216"/>
      <c r="BBJ50" s="216"/>
      <c r="BBK50" s="216"/>
      <c r="BBL50" s="216"/>
      <c r="BBM50" s="216"/>
      <c r="BBN50" s="216"/>
      <c r="BBO50" s="216"/>
      <c r="BBP50" s="216"/>
      <c r="BBQ50" s="216"/>
      <c r="BBR50" s="216"/>
      <c r="BBS50" s="216"/>
      <c r="BBT50" s="214"/>
      <c r="BBU50" s="214"/>
      <c r="BBV50" s="214"/>
      <c r="BBW50" s="214"/>
      <c r="BBX50" s="214"/>
      <c r="BBY50" s="212"/>
      <c r="BBZ50" s="213"/>
      <c r="BCA50" s="213"/>
      <c r="BCB50" s="214"/>
      <c r="BCC50" s="214"/>
      <c r="BCD50" s="216"/>
      <c r="BCE50" s="216"/>
      <c r="BCF50" s="216"/>
      <c r="BCG50" s="216"/>
      <c r="BCH50" s="216"/>
      <c r="BCI50" s="216"/>
      <c r="BCJ50" s="216"/>
      <c r="BCK50" s="216"/>
      <c r="BCL50" s="216"/>
      <c r="BCM50" s="216"/>
      <c r="BCN50" s="216"/>
      <c r="BCO50" s="216"/>
      <c r="BCP50" s="216"/>
      <c r="BCQ50" s="214"/>
      <c r="BCR50" s="214"/>
      <c r="BCS50" s="214"/>
      <c r="BCT50" s="214"/>
      <c r="BCU50" s="214"/>
      <c r="BCV50" s="212"/>
      <c r="BCW50" s="213"/>
      <c r="BCX50" s="213"/>
      <c r="BCY50" s="214"/>
      <c r="BCZ50" s="214"/>
      <c r="BDA50" s="216"/>
      <c r="BDB50" s="216"/>
      <c r="BDC50" s="216"/>
      <c r="BDD50" s="216"/>
      <c r="BDE50" s="216"/>
      <c r="BDF50" s="216"/>
      <c r="BDG50" s="216"/>
      <c r="BDH50" s="216"/>
      <c r="BDI50" s="216"/>
      <c r="BDJ50" s="216"/>
      <c r="BDK50" s="216"/>
      <c r="BDL50" s="216"/>
      <c r="BDM50" s="216"/>
      <c r="BDN50" s="214"/>
      <c r="BDO50" s="214"/>
      <c r="BDP50" s="214"/>
      <c r="BDQ50" s="214"/>
      <c r="BDR50" s="214"/>
      <c r="BDS50" s="212"/>
      <c r="BDT50" s="213"/>
      <c r="BDU50" s="213"/>
      <c r="BDV50" s="214"/>
      <c r="BDW50" s="214"/>
      <c r="BDX50" s="216"/>
      <c r="BDY50" s="216"/>
      <c r="BDZ50" s="216"/>
      <c r="BEA50" s="216"/>
      <c r="BEB50" s="216"/>
      <c r="BEC50" s="216"/>
      <c r="BED50" s="216"/>
      <c r="BEE50" s="216"/>
      <c r="BEF50" s="216"/>
      <c r="BEG50" s="216"/>
      <c r="BEH50" s="216"/>
      <c r="BEI50" s="216"/>
      <c r="BEJ50" s="216"/>
      <c r="BEK50" s="214"/>
      <c r="BEL50" s="214"/>
      <c r="BEM50" s="214"/>
      <c r="BEN50" s="214"/>
      <c r="BEO50" s="214"/>
      <c r="BEP50" s="212"/>
      <c r="BEQ50" s="213"/>
      <c r="BER50" s="213"/>
      <c r="BES50" s="214"/>
      <c r="BET50" s="214"/>
      <c r="BEU50" s="216"/>
      <c r="BEV50" s="216"/>
      <c r="BEW50" s="216"/>
      <c r="BEX50" s="216"/>
      <c r="BEY50" s="216"/>
      <c r="BEZ50" s="216"/>
      <c r="BFA50" s="216"/>
      <c r="BFB50" s="216"/>
      <c r="BFC50" s="216"/>
      <c r="BFD50" s="216"/>
      <c r="BFE50" s="216"/>
      <c r="BFF50" s="216"/>
      <c r="BFG50" s="216"/>
      <c r="BFH50" s="214"/>
      <c r="BFI50" s="214"/>
      <c r="BFJ50" s="214"/>
      <c r="BFK50" s="214"/>
      <c r="BFL50" s="214"/>
      <c r="BFM50" s="212"/>
      <c r="BFN50" s="213"/>
      <c r="BFO50" s="213"/>
      <c r="BFP50" s="214"/>
      <c r="BFQ50" s="214"/>
      <c r="BFR50" s="216"/>
      <c r="BFS50" s="216"/>
      <c r="BFT50" s="216"/>
      <c r="BFU50" s="216"/>
      <c r="BFV50" s="216"/>
      <c r="BFW50" s="216"/>
      <c r="BFX50" s="216"/>
      <c r="BFY50" s="216"/>
      <c r="BFZ50" s="216"/>
      <c r="BGA50" s="216"/>
      <c r="BGB50" s="216"/>
      <c r="BGC50" s="216"/>
      <c r="BGD50" s="216"/>
      <c r="BGE50" s="214"/>
      <c r="BGF50" s="214"/>
      <c r="BGG50" s="214"/>
      <c r="BGH50" s="214"/>
      <c r="BGI50" s="214"/>
      <c r="BGJ50" s="212"/>
      <c r="BGK50" s="213"/>
      <c r="BGL50" s="213"/>
      <c r="BGM50" s="214"/>
      <c r="BGN50" s="214"/>
      <c r="BGO50" s="216"/>
      <c r="BGP50" s="216"/>
      <c r="BGQ50" s="216"/>
      <c r="BGR50" s="216"/>
      <c r="BGS50" s="216"/>
      <c r="BGT50" s="216"/>
      <c r="BGU50" s="216"/>
      <c r="BGV50" s="216"/>
      <c r="BGW50" s="216"/>
      <c r="BGX50" s="216"/>
      <c r="BGY50" s="216"/>
      <c r="BGZ50" s="216"/>
      <c r="BHA50" s="216"/>
      <c r="BHB50" s="214"/>
      <c r="BHC50" s="214"/>
      <c r="BHD50" s="214"/>
      <c r="BHE50" s="214"/>
      <c r="BHF50" s="214"/>
      <c r="BHG50" s="212"/>
      <c r="BHH50" s="213"/>
      <c r="BHI50" s="213"/>
      <c r="BHJ50" s="214"/>
      <c r="BHK50" s="214"/>
      <c r="BHL50" s="216"/>
      <c r="BHM50" s="216"/>
      <c r="BHN50" s="216"/>
      <c r="BHO50" s="216"/>
      <c r="BHP50" s="216"/>
      <c r="BHQ50" s="216"/>
      <c r="BHR50" s="216"/>
      <c r="BHS50" s="216"/>
      <c r="BHT50" s="216"/>
      <c r="BHU50" s="216"/>
      <c r="BHV50" s="216"/>
      <c r="BHW50" s="216"/>
      <c r="BHX50" s="216"/>
      <c r="BHY50" s="214"/>
      <c r="BHZ50" s="214"/>
      <c r="BIA50" s="214"/>
      <c r="BIB50" s="214"/>
      <c r="BIC50" s="214"/>
      <c r="BID50" s="212"/>
      <c r="BIE50" s="213"/>
      <c r="BIF50" s="213"/>
      <c r="BIG50" s="214"/>
      <c r="BIH50" s="214"/>
      <c r="BII50" s="216"/>
      <c r="BIJ50" s="216"/>
      <c r="BIK50" s="216"/>
      <c r="BIL50" s="216"/>
      <c r="BIM50" s="216"/>
      <c r="BIN50" s="216"/>
      <c r="BIO50" s="216"/>
      <c r="BIP50" s="216"/>
      <c r="BIQ50" s="216"/>
      <c r="BIR50" s="216"/>
      <c r="BIS50" s="216"/>
      <c r="BIT50" s="216"/>
      <c r="BIU50" s="216"/>
      <c r="BIV50" s="214"/>
      <c r="BIW50" s="214"/>
      <c r="BIX50" s="214"/>
      <c r="BIY50" s="214"/>
      <c r="BIZ50" s="214"/>
      <c r="BJA50" s="212"/>
      <c r="BJB50" s="213"/>
      <c r="BJC50" s="213"/>
      <c r="BJD50" s="214"/>
      <c r="BJE50" s="214"/>
      <c r="BJF50" s="216"/>
      <c r="BJG50" s="216"/>
      <c r="BJH50" s="216"/>
      <c r="BJI50" s="216"/>
      <c r="BJJ50" s="216"/>
      <c r="BJK50" s="216"/>
      <c r="BJL50" s="216"/>
      <c r="BJM50" s="216"/>
      <c r="BJN50" s="216"/>
      <c r="BJO50" s="216"/>
      <c r="BJP50" s="216"/>
      <c r="BJQ50" s="216"/>
      <c r="BJR50" s="216"/>
      <c r="BJS50" s="214"/>
      <c r="BJT50" s="214"/>
      <c r="BJU50" s="214"/>
      <c r="BJV50" s="214"/>
      <c r="BJW50" s="214"/>
      <c r="BJX50" s="212"/>
      <c r="BJY50" s="213"/>
      <c r="BJZ50" s="213"/>
      <c r="BKA50" s="214"/>
      <c r="BKB50" s="214"/>
      <c r="BKC50" s="216"/>
      <c r="BKD50" s="216"/>
      <c r="BKE50" s="216"/>
      <c r="BKF50" s="216"/>
      <c r="BKG50" s="216"/>
      <c r="BKH50" s="216"/>
      <c r="BKI50" s="216"/>
      <c r="BKJ50" s="216"/>
      <c r="BKK50" s="216"/>
      <c r="BKL50" s="216"/>
      <c r="BKM50" s="216"/>
      <c r="BKN50" s="216"/>
      <c r="BKO50" s="216"/>
      <c r="BKP50" s="214"/>
      <c r="BKQ50" s="214"/>
      <c r="BKR50" s="214"/>
      <c r="BKS50" s="214"/>
      <c r="BKT50" s="214"/>
      <c r="BKU50" s="212"/>
      <c r="BKV50" s="213"/>
      <c r="BKW50" s="213"/>
      <c r="BKX50" s="214"/>
      <c r="BKY50" s="214"/>
      <c r="BKZ50" s="216"/>
      <c r="BLA50" s="216"/>
      <c r="BLB50" s="216"/>
      <c r="BLC50" s="216"/>
      <c r="BLD50" s="216"/>
      <c r="BLE50" s="216"/>
      <c r="BLF50" s="216"/>
      <c r="BLG50" s="216"/>
      <c r="BLH50" s="216"/>
      <c r="BLI50" s="216"/>
      <c r="BLJ50" s="216"/>
      <c r="BLK50" s="216"/>
      <c r="BLL50" s="216"/>
      <c r="BLM50" s="214"/>
      <c r="BLN50" s="214"/>
      <c r="BLO50" s="214"/>
      <c r="BLP50" s="214"/>
      <c r="BLQ50" s="214"/>
      <c r="BLR50" s="212"/>
      <c r="BLS50" s="213"/>
      <c r="BLT50" s="213"/>
      <c r="BLU50" s="214"/>
      <c r="BLV50" s="214"/>
      <c r="BLW50" s="216"/>
      <c r="BLX50" s="216"/>
      <c r="BLY50" s="216"/>
      <c r="BLZ50" s="216"/>
      <c r="BMA50" s="216"/>
      <c r="BMB50" s="216"/>
      <c r="BMC50" s="216"/>
      <c r="BMD50" s="216"/>
      <c r="BME50" s="216"/>
      <c r="BMF50" s="216"/>
      <c r="BMG50" s="216"/>
      <c r="BMH50" s="216"/>
      <c r="BMI50" s="216"/>
      <c r="BMJ50" s="214"/>
      <c r="BMK50" s="214"/>
      <c r="BML50" s="214"/>
      <c r="BMM50" s="214"/>
      <c r="BMN50" s="214"/>
      <c r="BMO50" s="212"/>
      <c r="BMP50" s="213"/>
      <c r="BMQ50" s="213"/>
      <c r="BMR50" s="214"/>
      <c r="BMS50" s="214"/>
      <c r="BMT50" s="216"/>
      <c r="BMU50" s="216"/>
      <c r="BMV50" s="216"/>
      <c r="BMW50" s="216"/>
      <c r="BMX50" s="216"/>
      <c r="BMY50" s="216"/>
      <c r="BMZ50" s="216"/>
      <c r="BNA50" s="216"/>
      <c r="BNB50" s="216"/>
      <c r="BNC50" s="216"/>
      <c r="BND50" s="216"/>
      <c r="BNE50" s="216"/>
      <c r="BNF50" s="216"/>
      <c r="BNG50" s="214"/>
      <c r="BNH50" s="214"/>
      <c r="BNI50" s="214"/>
      <c r="BNJ50" s="214"/>
      <c r="BNK50" s="214"/>
      <c r="BNL50" s="212"/>
      <c r="BNM50" s="213"/>
      <c r="BNN50" s="213"/>
      <c r="BNO50" s="214"/>
      <c r="BNP50" s="214"/>
      <c r="BNQ50" s="216"/>
      <c r="BNR50" s="216"/>
      <c r="BNS50" s="216"/>
      <c r="BNT50" s="216"/>
      <c r="BNU50" s="216"/>
      <c r="BNV50" s="216"/>
      <c r="BNW50" s="216"/>
      <c r="BNX50" s="216"/>
      <c r="BNY50" s="216"/>
      <c r="BNZ50" s="216"/>
      <c r="BOA50" s="216"/>
      <c r="BOB50" s="216"/>
      <c r="BOC50" s="216"/>
      <c r="BOD50" s="214"/>
      <c r="BOE50" s="214"/>
      <c r="BOF50" s="214"/>
      <c r="BOG50" s="214"/>
      <c r="BOH50" s="214"/>
      <c r="BOI50" s="212"/>
      <c r="BOJ50" s="213"/>
      <c r="BOK50" s="213"/>
      <c r="BOL50" s="214"/>
      <c r="BOM50" s="214"/>
      <c r="BON50" s="216"/>
      <c r="BOO50" s="216"/>
      <c r="BOP50" s="216"/>
      <c r="BOQ50" s="216"/>
      <c r="BOR50" s="216"/>
      <c r="BOS50" s="216"/>
      <c r="BOT50" s="216"/>
      <c r="BOU50" s="216"/>
      <c r="BOV50" s="216"/>
      <c r="BOW50" s="216"/>
      <c r="BOX50" s="216"/>
      <c r="BOY50" s="216"/>
      <c r="BOZ50" s="216"/>
      <c r="BPA50" s="214"/>
      <c r="BPB50" s="214"/>
      <c r="BPC50" s="214"/>
      <c r="BPD50" s="214"/>
      <c r="BPE50" s="214"/>
      <c r="BPF50" s="212"/>
      <c r="BPG50" s="213"/>
      <c r="BPH50" s="213"/>
      <c r="BPI50" s="214"/>
      <c r="BPJ50" s="214"/>
      <c r="BPK50" s="216"/>
      <c r="BPL50" s="216"/>
      <c r="BPM50" s="216"/>
      <c r="BPN50" s="216"/>
      <c r="BPO50" s="216"/>
      <c r="BPP50" s="216"/>
      <c r="BPQ50" s="216"/>
      <c r="BPR50" s="216"/>
      <c r="BPS50" s="216"/>
      <c r="BPT50" s="216"/>
      <c r="BPU50" s="216"/>
      <c r="BPV50" s="216"/>
      <c r="BPW50" s="216"/>
      <c r="BPX50" s="214"/>
      <c r="BPY50" s="214"/>
      <c r="BPZ50" s="214"/>
      <c r="BQA50" s="214"/>
      <c r="BQB50" s="214"/>
      <c r="BQC50" s="212"/>
      <c r="BQD50" s="213"/>
      <c r="BQE50" s="213"/>
      <c r="BQF50" s="214"/>
      <c r="BQG50" s="214"/>
      <c r="BQH50" s="216"/>
      <c r="BQI50" s="216"/>
      <c r="BQJ50" s="216"/>
      <c r="BQK50" s="216"/>
      <c r="BQL50" s="216"/>
      <c r="BQM50" s="216"/>
      <c r="BQN50" s="216"/>
      <c r="BQO50" s="216"/>
      <c r="BQP50" s="216"/>
      <c r="BQQ50" s="216"/>
      <c r="BQR50" s="216"/>
      <c r="BQS50" s="216"/>
      <c r="BQT50" s="216"/>
      <c r="BQU50" s="214"/>
      <c r="BQV50" s="214"/>
      <c r="BQW50" s="214"/>
      <c r="BQX50" s="214"/>
      <c r="BQY50" s="214"/>
      <c r="BQZ50" s="212"/>
      <c r="BRA50" s="213"/>
      <c r="BRB50" s="213"/>
      <c r="BRC50" s="214"/>
      <c r="BRD50" s="214"/>
      <c r="BRE50" s="216"/>
      <c r="BRF50" s="216"/>
      <c r="BRG50" s="216"/>
      <c r="BRH50" s="216"/>
      <c r="BRI50" s="216"/>
      <c r="BRJ50" s="216"/>
      <c r="BRK50" s="216"/>
      <c r="BRL50" s="216"/>
      <c r="BRM50" s="216"/>
      <c r="BRN50" s="216"/>
      <c r="BRO50" s="216"/>
      <c r="BRP50" s="216"/>
      <c r="BRQ50" s="216"/>
      <c r="BRR50" s="214"/>
      <c r="BRS50" s="214"/>
      <c r="BRT50" s="214"/>
      <c r="BRU50" s="214"/>
      <c r="BRV50" s="214"/>
      <c r="BRW50" s="212"/>
      <c r="BRX50" s="213"/>
      <c r="BRY50" s="213"/>
      <c r="BRZ50" s="214"/>
      <c r="BSA50" s="214"/>
      <c r="BSB50" s="216"/>
      <c r="BSC50" s="216"/>
      <c r="BSD50" s="216"/>
      <c r="BSE50" s="216"/>
      <c r="BSF50" s="216"/>
      <c r="BSG50" s="216"/>
      <c r="BSH50" s="216"/>
      <c r="BSI50" s="216"/>
      <c r="BSJ50" s="216"/>
      <c r="BSK50" s="216"/>
      <c r="BSL50" s="216"/>
      <c r="BSM50" s="216"/>
      <c r="BSN50" s="216"/>
      <c r="BSO50" s="214"/>
      <c r="BSP50" s="214"/>
      <c r="BSQ50" s="214"/>
      <c r="BSR50" s="214"/>
      <c r="BSS50" s="214"/>
      <c r="BST50" s="212"/>
      <c r="BSU50" s="213"/>
      <c r="BSV50" s="213"/>
      <c r="BSW50" s="214"/>
      <c r="BSX50" s="214"/>
      <c r="BSY50" s="216"/>
      <c r="BSZ50" s="216"/>
      <c r="BTA50" s="216"/>
      <c r="BTB50" s="216"/>
      <c r="BTC50" s="216"/>
      <c r="BTD50" s="216"/>
      <c r="BTE50" s="216"/>
      <c r="BTF50" s="216"/>
      <c r="BTG50" s="216"/>
      <c r="BTH50" s="216"/>
      <c r="BTI50" s="216"/>
      <c r="BTJ50" s="216"/>
      <c r="BTK50" s="216"/>
      <c r="BTL50" s="214"/>
      <c r="BTM50" s="214"/>
      <c r="BTN50" s="214"/>
      <c r="BTO50" s="214"/>
      <c r="BTP50" s="214"/>
      <c r="BTQ50" s="212"/>
      <c r="BTR50" s="213"/>
      <c r="BTS50" s="213"/>
      <c r="BTT50" s="214"/>
      <c r="BTU50" s="214"/>
      <c r="BTV50" s="216"/>
      <c r="BTW50" s="216"/>
      <c r="BTX50" s="216"/>
      <c r="BTY50" s="216"/>
      <c r="BTZ50" s="216"/>
      <c r="BUA50" s="216"/>
      <c r="BUB50" s="216"/>
      <c r="BUC50" s="216"/>
      <c r="BUD50" s="216"/>
      <c r="BUE50" s="216"/>
      <c r="BUF50" s="216"/>
      <c r="BUG50" s="216"/>
      <c r="BUH50" s="216"/>
      <c r="BUI50" s="214"/>
      <c r="BUJ50" s="214"/>
      <c r="BUK50" s="214"/>
      <c r="BUL50" s="214"/>
      <c r="BUM50" s="214"/>
      <c r="BUN50" s="212"/>
      <c r="BUO50" s="213"/>
      <c r="BUP50" s="213"/>
      <c r="BUQ50" s="214"/>
      <c r="BUR50" s="214"/>
      <c r="BUS50" s="216"/>
      <c r="BUT50" s="216"/>
      <c r="BUU50" s="216"/>
      <c r="BUV50" s="216"/>
      <c r="BUW50" s="216"/>
      <c r="BUX50" s="216"/>
      <c r="BUY50" s="216"/>
      <c r="BUZ50" s="216"/>
      <c r="BVA50" s="216"/>
      <c r="BVB50" s="216"/>
      <c r="BVC50" s="216"/>
      <c r="BVD50" s="216"/>
      <c r="BVE50" s="216"/>
      <c r="BVF50" s="214"/>
      <c r="BVG50" s="214"/>
      <c r="BVH50" s="214"/>
      <c r="BVI50" s="214"/>
      <c r="BVJ50" s="214"/>
      <c r="BVK50" s="212"/>
      <c r="BVL50" s="213"/>
      <c r="BVM50" s="213"/>
      <c r="BVN50" s="214"/>
      <c r="BVO50" s="214"/>
      <c r="BVP50" s="216"/>
      <c r="BVQ50" s="216"/>
      <c r="BVR50" s="216"/>
      <c r="BVS50" s="216"/>
      <c r="BVT50" s="216"/>
      <c r="BVU50" s="216"/>
      <c r="BVV50" s="216"/>
      <c r="BVW50" s="216"/>
      <c r="BVX50" s="216"/>
      <c r="BVY50" s="216"/>
      <c r="BVZ50" s="216"/>
      <c r="BWA50" s="216"/>
      <c r="BWB50" s="216"/>
      <c r="BWC50" s="214"/>
      <c r="BWD50" s="214"/>
      <c r="BWE50" s="214"/>
      <c r="BWF50" s="214"/>
      <c r="BWG50" s="214"/>
      <c r="BWH50" s="212"/>
      <c r="BWI50" s="213"/>
      <c r="BWJ50" s="213"/>
      <c r="BWK50" s="214"/>
      <c r="BWL50" s="214"/>
      <c r="BWM50" s="216"/>
      <c r="BWN50" s="216"/>
      <c r="BWO50" s="216"/>
      <c r="BWP50" s="216"/>
      <c r="BWQ50" s="216"/>
      <c r="BWR50" s="216"/>
      <c r="BWS50" s="216"/>
      <c r="BWT50" s="216"/>
      <c r="BWU50" s="216"/>
      <c r="BWV50" s="216"/>
      <c r="BWW50" s="216"/>
      <c r="BWX50" s="216"/>
      <c r="BWY50" s="216"/>
      <c r="BWZ50" s="214"/>
      <c r="BXA50" s="214"/>
      <c r="BXB50" s="214"/>
      <c r="BXC50" s="214"/>
      <c r="BXD50" s="214"/>
      <c r="BXE50" s="212"/>
      <c r="BXF50" s="213"/>
      <c r="BXG50" s="213"/>
      <c r="BXH50" s="214"/>
      <c r="BXI50" s="214"/>
      <c r="BXJ50" s="216"/>
      <c r="BXK50" s="216"/>
      <c r="BXL50" s="216"/>
      <c r="BXM50" s="216"/>
      <c r="BXN50" s="216"/>
      <c r="BXO50" s="216"/>
      <c r="BXP50" s="216"/>
      <c r="BXQ50" s="216"/>
      <c r="BXR50" s="216"/>
      <c r="BXS50" s="216"/>
      <c r="BXT50" s="216"/>
      <c r="BXU50" s="216"/>
      <c r="BXV50" s="216"/>
      <c r="BXW50" s="214"/>
      <c r="BXX50" s="214"/>
      <c r="BXY50" s="214"/>
      <c r="BXZ50" s="214"/>
      <c r="BYA50" s="214"/>
      <c r="BYB50" s="212"/>
      <c r="BYC50" s="213"/>
      <c r="BYD50" s="213"/>
      <c r="BYE50" s="214"/>
      <c r="BYF50" s="214"/>
      <c r="BYG50" s="216"/>
      <c r="BYH50" s="216"/>
      <c r="BYI50" s="216"/>
      <c r="BYJ50" s="216"/>
      <c r="BYK50" s="216"/>
      <c r="BYL50" s="216"/>
      <c r="BYM50" s="216"/>
      <c r="BYN50" s="216"/>
      <c r="BYO50" s="216"/>
      <c r="BYP50" s="216"/>
      <c r="BYQ50" s="216"/>
      <c r="BYR50" s="216"/>
      <c r="BYS50" s="216"/>
      <c r="BYT50" s="214"/>
      <c r="BYU50" s="214"/>
      <c r="BYV50" s="214"/>
      <c r="BYW50" s="214"/>
      <c r="BYX50" s="214"/>
      <c r="BYY50" s="212"/>
      <c r="BYZ50" s="213"/>
      <c r="BZA50" s="213"/>
      <c r="BZB50" s="214"/>
      <c r="BZC50" s="214"/>
      <c r="BZD50" s="216"/>
      <c r="BZE50" s="216"/>
      <c r="BZF50" s="216"/>
      <c r="BZG50" s="216"/>
      <c r="BZH50" s="216"/>
      <c r="BZI50" s="216"/>
      <c r="BZJ50" s="216"/>
      <c r="BZK50" s="216"/>
      <c r="BZL50" s="216"/>
      <c r="BZM50" s="216"/>
      <c r="BZN50" s="216"/>
      <c r="BZO50" s="216"/>
      <c r="BZP50" s="216"/>
      <c r="BZQ50" s="214"/>
      <c r="BZR50" s="214"/>
      <c r="BZS50" s="214"/>
      <c r="BZT50" s="214"/>
      <c r="BZU50" s="214"/>
      <c r="BZV50" s="212"/>
      <c r="BZW50" s="213"/>
      <c r="BZX50" s="213"/>
      <c r="BZY50" s="214"/>
      <c r="BZZ50" s="214"/>
      <c r="CAA50" s="216"/>
      <c r="CAB50" s="216"/>
      <c r="CAC50" s="216"/>
      <c r="CAD50" s="216"/>
      <c r="CAE50" s="216"/>
      <c r="CAF50" s="216"/>
      <c r="CAG50" s="216"/>
      <c r="CAH50" s="216"/>
      <c r="CAI50" s="216"/>
      <c r="CAJ50" s="216"/>
      <c r="CAK50" s="216"/>
      <c r="CAL50" s="216"/>
      <c r="CAM50" s="216"/>
      <c r="CAN50" s="214"/>
      <c r="CAO50" s="214"/>
      <c r="CAP50" s="214"/>
      <c r="CAQ50" s="214"/>
      <c r="CAR50" s="214"/>
      <c r="CAS50" s="212"/>
      <c r="CAT50" s="213"/>
      <c r="CAU50" s="213"/>
      <c r="CAV50" s="214"/>
      <c r="CAW50" s="214"/>
      <c r="CAX50" s="216"/>
      <c r="CAY50" s="216"/>
      <c r="CAZ50" s="216"/>
      <c r="CBA50" s="216"/>
      <c r="CBB50" s="216"/>
      <c r="CBC50" s="216"/>
      <c r="CBD50" s="216"/>
      <c r="CBE50" s="216"/>
      <c r="CBF50" s="216"/>
      <c r="CBG50" s="216"/>
      <c r="CBH50" s="216"/>
      <c r="CBI50" s="216"/>
      <c r="CBJ50" s="216"/>
      <c r="CBK50" s="214"/>
      <c r="CBL50" s="214"/>
      <c r="CBM50" s="214"/>
      <c r="CBN50" s="214"/>
      <c r="CBO50" s="214"/>
      <c r="CBP50" s="212"/>
      <c r="CBQ50" s="213"/>
      <c r="CBR50" s="213"/>
      <c r="CBS50" s="214"/>
      <c r="CBT50" s="214"/>
      <c r="CBU50" s="216"/>
      <c r="CBV50" s="216"/>
      <c r="CBW50" s="216"/>
      <c r="CBX50" s="216"/>
      <c r="CBY50" s="216"/>
      <c r="CBZ50" s="216"/>
      <c r="CCA50" s="216"/>
      <c r="CCB50" s="216"/>
      <c r="CCC50" s="216"/>
      <c r="CCD50" s="216"/>
      <c r="CCE50" s="216"/>
      <c r="CCF50" s="216"/>
      <c r="CCG50" s="216"/>
      <c r="CCH50" s="214"/>
      <c r="CCI50" s="214"/>
      <c r="CCJ50" s="214"/>
      <c r="CCK50" s="214"/>
      <c r="CCL50" s="214"/>
      <c r="CCM50" s="212"/>
      <c r="CCN50" s="213"/>
      <c r="CCO50" s="213"/>
      <c r="CCP50" s="214"/>
      <c r="CCQ50" s="214"/>
      <c r="CCR50" s="216"/>
      <c r="CCS50" s="216"/>
      <c r="CCT50" s="216"/>
      <c r="CCU50" s="216"/>
      <c r="CCV50" s="216"/>
      <c r="CCW50" s="216"/>
      <c r="CCX50" s="216"/>
      <c r="CCY50" s="216"/>
      <c r="CCZ50" s="216"/>
      <c r="CDA50" s="216"/>
      <c r="CDB50" s="216"/>
      <c r="CDC50" s="216"/>
      <c r="CDD50" s="216"/>
      <c r="CDE50" s="214"/>
      <c r="CDF50" s="214"/>
      <c r="CDG50" s="214"/>
      <c r="CDH50" s="214"/>
      <c r="CDI50" s="214"/>
      <c r="CDJ50" s="212"/>
      <c r="CDK50" s="213"/>
      <c r="CDL50" s="213"/>
      <c r="CDM50" s="214"/>
      <c r="CDN50" s="214"/>
      <c r="CDO50" s="216"/>
      <c r="CDP50" s="216"/>
      <c r="CDQ50" s="216"/>
      <c r="CDR50" s="216"/>
      <c r="CDS50" s="216"/>
      <c r="CDT50" s="216"/>
      <c r="CDU50" s="216"/>
      <c r="CDV50" s="216"/>
      <c r="CDW50" s="216"/>
      <c r="CDX50" s="216"/>
      <c r="CDY50" s="216"/>
      <c r="CDZ50" s="216"/>
      <c r="CEA50" s="216"/>
      <c r="CEB50" s="214"/>
      <c r="CEC50" s="214"/>
      <c r="CED50" s="214"/>
      <c r="CEE50" s="214"/>
      <c r="CEF50" s="214"/>
      <c r="CEG50" s="212"/>
      <c r="CEH50" s="213"/>
      <c r="CEI50" s="213"/>
      <c r="CEJ50" s="214"/>
      <c r="CEK50" s="214"/>
      <c r="CEL50" s="216"/>
      <c r="CEM50" s="216"/>
      <c r="CEN50" s="216"/>
      <c r="CEO50" s="216"/>
      <c r="CEP50" s="216"/>
      <c r="CEQ50" s="216"/>
      <c r="CER50" s="216"/>
      <c r="CES50" s="216"/>
      <c r="CET50" s="216"/>
      <c r="CEU50" s="216"/>
      <c r="CEV50" s="216"/>
      <c r="CEW50" s="216"/>
      <c r="CEX50" s="216"/>
      <c r="CEY50" s="214"/>
      <c r="CEZ50" s="214"/>
      <c r="CFA50" s="214"/>
      <c r="CFB50" s="214"/>
      <c r="CFC50" s="214"/>
      <c r="CFD50" s="212"/>
      <c r="CFE50" s="213"/>
      <c r="CFF50" s="213"/>
      <c r="CFG50" s="214"/>
      <c r="CFH50" s="214"/>
      <c r="CFI50" s="216"/>
      <c r="CFJ50" s="216"/>
      <c r="CFK50" s="216"/>
      <c r="CFL50" s="216"/>
      <c r="CFM50" s="216"/>
      <c r="CFN50" s="216"/>
      <c r="CFO50" s="216"/>
      <c r="CFP50" s="216"/>
      <c r="CFQ50" s="216"/>
      <c r="CFR50" s="216"/>
      <c r="CFS50" s="216"/>
      <c r="CFT50" s="216"/>
      <c r="CFU50" s="216"/>
      <c r="CFV50" s="214"/>
      <c r="CFW50" s="214"/>
      <c r="CFX50" s="214"/>
      <c r="CFY50" s="214"/>
      <c r="CFZ50" s="214"/>
      <c r="CGA50" s="212"/>
      <c r="CGB50" s="213"/>
      <c r="CGC50" s="213"/>
      <c r="CGD50" s="214"/>
      <c r="CGE50" s="214"/>
      <c r="CGF50" s="216"/>
      <c r="CGG50" s="216"/>
      <c r="CGH50" s="216"/>
      <c r="CGI50" s="216"/>
      <c r="CGJ50" s="216"/>
      <c r="CGK50" s="216"/>
      <c r="CGL50" s="216"/>
      <c r="CGM50" s="216"/>
      <c r="CGN50" s="216"/>
      <c r="CGO50" s="216"/>
      <c r="CGP50" s="216"/>
      <c r="CGQ50" s="216"/>
      <c r="CGR50" s="216"/>
      <c r="CGS50" s="214"/>
      <c r="CGT50" s="214"/>
      <c r="CGU50" s="214"/>
      <c r="CGV50" s="214"/>
      <c r="CGW50" s="214"/>
      <c r="CGX50" s="212"/>
      <c r="CGY50" s="213"/>
      <c r="CGZ50" s="213"/>
      <c r="CHA50" s="214"/>
      <c r="CHB50" s="214"/>
      <c r="CHC50" s="216"/>
      <c r="CHD50" s="216"/>
      <c r="CHE50" s="216"/>
      <c r="CHF50" s="216"/>
      <c r="CHG50" s="216"/>
      <c r="CHH50" s="216"/>
      <c r="CHI50" s="216"/>
      <c r="CHJ50" s="216"/>
      <c r="CHK50" s="216"/>
      <c r="CHL50" s="216"/>
      <c r="CHM50" s="216"/>
      <c r="CHN50" s="216"/>
      <c r="CHO50" s="216"/>
      <c r="CHP50" s="214"/>
      <c r="CHQ50" s="214"/>
      <c r="CHR50" s="214"/>
      <c r="CHS50" s="214"/>
      <c r="CHT50" s="214"/>
      <c r="CHU50" s="212"/>
      <c r="CHV50" s="213"/>
      <c r="CHW50" s="213"/>
      <c r="CHX50" s="214"/>
      <c r="CHY50" s="214"/>
      <c r="CHZ50" s="216"/>
      <c r="CIA50" s="216"/>
      <c r="CIB50" s="216"/>
      <c r="CIC50" s="216"/>
      <c r="CID50" s="216"/>
      <c r="CIE50" s="216"/>
      <c r="CIF50" s="216"/>
      <c r="CIG50" s="216"/>
      <c r="CIH50" s="216"/>
      <c r="CII50" s="216"/>
      <c r="CIJ50" s="216"/>
      <c r="CIK50" s="216"/>
      <c r="CIL50" s="216"/>
      <c r="CIM50" s="214"/>
      <c r="CIN50" s="214"/>
      <c r="CIO50" s="214"/>
      <c r="CIP50" s="214"/>
      <c r="CIQ50" s="214"/>
      <c r="CIR50" s="212"/>
      <c r="CIS50" s="213"/>
      <c r="CIT50" s="213"/>
      <c r="CIU50" s="214"/>
      <c r="CIV50" s="214"/>
      <c r="CIW50" s="216"/>
      <c r="CIX50" s="216"/>
      <c r="CIY50" s="216"/>
      <c r="CIZ50" s="216"/>
      <c r="CJA50" s="216"/>
      <c r="CJB50" s="216"/>
      <c r="CJC50" s="216"/>
      <c r="CJD50" s="216"/>
      <c r="CJE50" s="216"/>
      <c r="CJF50" s="216"/>
      <c r="CJG50" s="216"/>
      <c r="CJH50" s="216"/>
      <c r="CJI50" s="216"/>
      <c r="CJJ50" s="214"/>
      <c r="CJK50" s="214"/>
      <c r="CJL50" s="214"/>
      <c r="CJM50" s="214"/>
      <c r="CJN50" s="214"/>
      <c r="CJO50" s="212"/>
      <c r="CJP50" s="213"/>
      <c r="CJQ50" s="213"/>
      <c r="CJR50" s="214"/>
      <c r="CJS50" s="214"/>
      <c r="CJT50" s="216"/>
      <c r="CJU50" s="216"/>
      <c r="CJV50" s="216"/>
      <c r="CJW50" s="216"/>
      <c r="CJX50" s="216"/>
      <c r="CJY50" s="216"/>
      <c r="CJZ50" s="216"/>
      <c r="CKA50" s="216"/>
      <c r="CKB50" s="216"/>
      <c r="CKC50" s="216"/>
      <c r="CKD50" s="216"/>
      <c r="CKE50" s="216"/>
      <c r="CKF50" s="216"/>
      <c r="CKG50" s="214"/>
      <c r="CKH50" s="214"/>
      <c r="CKI50" s="214"/>
      <c r="CKJ50" s="214"/>
      <c r="CKK50" s="214"/>
      <c r="CKL50" s="212"/>
      <c r="CKM50" s="213"/>
      <c r="CKN50" s="213"/>
      <c r="CKO50" s="214"/>
      <c r="CKP50" s="214"/>
      <c r="CKQ50" s="216"/>
      <c r="CKR50" s="216"/>
      <c r="CKS50" s="216"/>
      <c r="CKT50" s="216"/>
      <c r="CKU50" s="216"/>
      <c r="CKV50" s="216"/>
      <c r="CKW50" s="216"/>
      <c r="CKX50" s="216"/>
      <c r="CKY50" s="216"/>
      <c r="CKZ50" s="216"/>
      <c r="CLA50" s="216"/>
      <c r="CLB50" s="216"/>
      <c r="CLC50" s="216"/>
      <c r="CLD50" s="214"/>
      <c r="CLE50" s="214"/>
      <c r="CLF50" s="214"/>
      <c r="CLG50" s="214"/>
      <c r="CLH50" s="214"/>
      <c r="CLI50" s="212"/>
      <c r="CLJ50" s="213"/>
      <c r="CLK50" s="213"/>
      <c r="CLL50" s="214"/>
      <c r="CLM50" s="214"/>
      <c r="CLN50" s="216"/>
      <c r="CLO50" s="216"/>
      <c r="CLP50" s="216"/>
      <c r="CLQ50" s="216"/>
      <c r="CLR50" s="216"/>
      <c r="CLS50" s="216"/>
      <c r="CLT50" s="216"/>
      <c r="CLU50" s="216"/>
      <c r="CLV50" s="216"/>
      <c r="CLW50" s="216"/>
      <c r="CLX50" s="216"/>
      <c r="CLY50" s="216"/>
      <c r="CLZ50" s="216"/>
      <c r="CMA50" s="214"/>
      <c r="CMB50" s="214"/>
      <c r="CMC50" s="214"/>
      <c r="CMD50" s="214"/>
      <c r="CME50" s="214"/>
      <c r="CMF50" s="212"/>
      <c r="CMG50" s="213"/>
      <c r="CMH50" s="213"/>
      <c r="CMI50" s="214"/>
      <c r="CMJ50" s="214"/>
      <c r="CMK50" s="216"/>
      <c r="CML50" s="216"/>
      <c r="CMM50" s="216"/>
      <c r="CMN50" s="216"/>
      <c r="CMO50" s="216"/>
      <c r="CMP50" s="216"/>
      <c r="CMQ50" s="216"/>
      <c r="CMR50" s="216"/>
      <c r="CMS50" s="216"/>
      <c r="CMT50" s="216"/>
      <c r="CMU50" s="216"/>
      <c r="CMV50" s="216"/>
      <c r="CMW50" s="216"/>
      <c r="CMX50" s="214"/>
      <c r="CMY50" s="214"/>
      <c r="CMZ50" s="214"/>
      <c r="CNA50" s="214"/>
      <c r="CNB50" s="214"/>
      <c r="CNC50" s="212"/>
      <c r="CND50" s="213"/>
      <c r="CNE50" s="213"/>
      <c r="CNF50" s="214"/>
      <c r="CNG50" s="214"/>
      <c r="CNH50" s="216"/>
      <c r="CNI50" s="216"/>
      <c r="CNJ50" s="216"/>
      <c r="CNK50" s="216"/>
      <c r="CNL50" s="216"/>
      <c r="CNM50" s="216"/>
      <c r="CNN50" s="216"/>
      <c r="CNO50" s="216"/>
      <c r="CNP50" s="216"/>
      <c r="CNQ50" s="216"/>
      <c r="CNR50" s="216"/>
      <c r="CNS50" s="216"/>
      <c r="CNT50" s="216"/>
      <c r="CNU50" s="214"/>
      <c r="CNV50" s="214"/>
      <c r="CNW50" s="214"/>
      <c r="CNX50" s="214"/>
      <c r="CNY50" s="214"/>
      <c r="CNZ50" s="212"/>
      <c r="COA50" s="213"/>
      <c r="COB50" s="213"/>
      <c r="COC50" s="214"/>
      <c r="COD50" s="214"/>
      <c r="COE50" s="216"/>
      <c r="COF50" s="216"/>
      <c r="COG50" s="216"/>
      <c r="COH50" s="216"/>
      <c r="COI50" s="216"/>
      <c r="COJ50" s="216"/>
      <c r="COK50" s="216"/>
      <c r="COL50" s="216"/>
      <c r="COM50" s="216"/>
      <c r="CON50" s="216"/>
      <c r="COO50" s="216"/>
      <c r="COP50" s="216"/>
      <c r="COQ50" s="216"/>
      <c r="COR50" s="214"/>
      <c r="COS50" s="214"/>
      <c r="COT50" s="214"/>
      <c r="COU50" s="214"/>
      <c r="COV50" s="214"/>
      <c r="COW50" s="212"/>
      <c r="COX50" s="213"/>
      <c r="COY50" s="213"/>
      <c r="COZ50" s="214"/>
      <c r="CPA50" s="214"/>
      <c r="CPB50" s="216"/>
      <c r="CPC50" s="216"/>
      <c r="CPD50" s="216"/>
      <c r="CPE50" s="216"/>
      <c r="CPF50" s="216"/>
      <c r="CPG50" s="216"/>
      <c r="CPH50" s="216"/>
      <c r="CPI50" s="216"/>
      <c r="CPJ50" s="216"/>
      <c r="CPK50" s="216"/>
      <c r="CPL50" s="216"/>
      <c r="CPM50" s="216"/>
      <c r="CPN50" s="216"/>
      <c r="CPO50" s="214"/>
      <c r="CPP50" s="214"/>
      <c r="CPQ50" s="214"/>
      <c r="CPR50" s="214"/>
      <c r="CPS50" s="214"/>
      <c r="CPT50" s="212"/>
      <c r="CPU50" s="213"/>
      <c r="CPV50" s="213"/>
      <c r="CPW50" s="214"/>
      <c r="CPX50" s="214"/>
      <c r="CPY50" s="216"/>
      <c r="CPZ50" s="216"/>
      <c r="CQA50" s="216"/>
      <c r="CQB50" s="216"/>
      <c r="CQC50" s="216"/>
      <c r="CQD50" s="216"/>
      <c r="CQE50" s="216"/>
      <c r="CQF50" s="216"/>
      <c r="CQG50" s="216"/>
      <c r="CQH50" s="216"/>
      <c r="CQI50" s="216"/>
      <c r="CQJ50" s="216"/>
      <c r="CQK50" s="216"/>
      <c r="CQL50" s="214"/>
      <c r="CQM50" s="214"/>
      <c r="CQN50" s="214"/>
      <c r="CQO50" s="214"/>
      <c r="CQP50" s="214"/>
      <c r="CQQ50" s="212"/>
      <c r="CQR50" s="213"/>
      <c r="CQS50" s="213"/>
      <c r="CQT50" s="214"/>
      <c r="CQU50" s="214"/>
      <c r="CQV50" s="216"/>
      <c r="CQW50" s="216"/>
      <c r="CQX50" s="216"/>
      <c r="CQY50" s="216"/>
      <c r="CQZ50" s="216"/>
      <c r="CRA50" s="216"/>
      <c r="CRB50" s="216"/>
      <c r="CRC50" s="216"/>
      <c r="CRD50" s="216"/>
      <c r="CRE50" s="216"/>
      <c r="CRF50" s="216"/>
      <c r="CRG50" s="216"/>
      <c r="CRH50" s="216"/>
      <c r="CRI50" s="214"/>
      <c r="CRJ50" s="214"/>
      <c r="CRK50" s="214"/>
      <c r="CRL50" s="214"/>
      <c r="CRM50" s="214"/>
      <c r="CRN50" s="212"/>
      <c r="CRO50" s="213"/>
      <c r="CRP50" s="213"/>
      <c r="CRQ50" s="214"/>
      <c r="CRR50" s="214"/>
      <c r="CRS50" s="216"/>
      <c r="CRT50" s="216"/>
      <c r="CRU50" s="216"/>
      <c r="CRV50" s="216"/>
      <c r="CRW50" s="216"/>
      <c r="CRX50" s="216"/>
      <c r="CRY50" s="216"/>
      <c r="CRZ50" s="216"/>
      <c r="CSA50" s="216"/>
      <c r="CSB50" s="216"/>
      <c r="CSC50" s="216"/>
      <c r="CSD50" s="216"/>
      <c r="CSE50" s="216"/>
      <c r="CSF50" s="214"/>
      <c r="CSG50" s="214"/>
      <c r="CSH50" s="214"/>
      <c r="CSI50" s="214"/>
      <c r="CSJ50" s="214"/>
      <c r="CSK50" s="212"/>
      <c r="CSL50" s="213"/>
      <c r="CSM50" s="213"/>
      <c r="CSN50" s="214"/>
      <c r="CSO50" s="214"/>
      <c r="CSP50" s="216"/>
      <c r="CSQ50" s="216"/>
      <c r="CSR50" s="216"/>
      <c r="CSS50" s="216"/>
      <c r="CST50" s="216"/>
      <c r="CSU50" s="216"/>
      <c r="CSV50" s="216"/>
      <c r="CSW50" s="216"/>
      <c r="CSX50" s="216"/>
      <c r="CSY50" s="216"/>
      <c r="CSZ50" s="216"/>
      <c r="CTA50" s="216"/>
      <c r="CTB50" s="216"/>
      <c r="CTC50" s="214"/>
      <c r="CTD50" s="214"/>
      <c r="CTE50" s="214"/>
      <c r="CTF50" s="214"/>
      <c r="CTG50" s="214"/>
      <c r="CTH50" s="212"/>
      <c r="CTI50" s="213"/>
      <c r="CTJ50" s="213"/>
      <c r="CTK50" s="214"/>
      <c r="CTL50" s="214"/>
      <c r="CTM50" s="216"/>
      <c r="CTN50" s="216"/>
      <c r="CTO50" s="216"/>
      <c r="CTP50" s="216"/>
      <c r="CTQ50" s="216"/>
      <c r="CTR50" s="216"/>
      <c r="CTS50" s="216"/>
      <c r="CTT50" s="216"/>
      <c r="CTU50" s="216"/>
      <c r="CTV50" s="216"/>
      <c r="CTW50" s="216"/>
      <c r="CTX50" s="216"/>
      <c r="CTY50" s="216"/>
      <c r="CTZ50" s="214"/>
      <c r="CUA50" s="214"/>
      <c r="CUB50" s="214"/>
      <c r="CUC50" s="214"/>
      <c r="CUD50" s="214"/>
      <c r="CUE50" s="212"/>
      <c r="CUF50" s="213"/>
      <c r="CUG50" s="213"/>
      <c r="CUH50" s="214"/>
      <c r="CUI50" s="214"/>
      <c r="CUJ50" s="216"/>
      <c r="CUK50" s="216"/>
      <c r="CUL50" s="216"/>
      <c r="CUM50" s="216"/>
      <c r="CUN50" s="216"/>
      <c r="CUO50" s="216"/>
      <c r="CUP50" s="216"/>
      <c r="CUQ50" s="216"/>
      <c r="CUR50" s="216"/>
      <c r="CUS50" s="216"/>
      <c r="CUT50" s="216"/>
      <c r="CUU50" s="216"/>
      <c r="CUV50" s="216"/>
      <c r="CUW50" s="214"/>
      <c r="CUX50" s="214"/>
      <c r="CUY50" s="214"/>
      <c r="CUZ50" s="214"/>
      <c r="CVA50" s="214"/>
      <c r="CVB50" s="212"/>
      <c r="CVC50" s="213"/>
      <c r="CVD50" s="213"/>
      <c r="CVE50" s="214"/>
      <c r="CVF50" s="214"/>
      <c r="CVG50" s="216"/>
      <c r="CVH50" s="216"/>
      <c r="CVI50" s="216"/>
      <c r="CVJ50" s="216"/>
      <c r="CVK50" s="216"/>
      <c r="CVL50" s="216"/>
      <c r="CVM50" s="216"/>
      <c r="CVN50" s="216"/>
      <c r="CVO50" s="216"/>
      <c r="CVP50" s="216"/>
      <c r="CVQ50" s="216"/>
      <c r="CVR50" s="216"/>
      <c r="CVS50" s="216"/>
      <c r="CVT50" s="214"/>
      <c r="CVU50" s="214"/>
      <c r="CVV50" s="214"/>
      <c r="CVW50" s="214"/>
      <c r="CVX50" s="214"/>
      <c r="CVY50" s="212"/>
      <c r="CVZ50" s="213"/>
      <c r="CWA50" s="213"/>
      <c r="CWB50" s="214"/>
      <c r="CWC50" s="214"/>
      <c r="CWD50" s="216"/>
      <c r="CWE50" s="216"/>
      <c r="CWF50" s="216"/>
      <c r="CWG50" s="216"/>
      <c r="CWH50" s="216"/>
      <c r="CWI50" s="216"/>
      <c r="CWJ50" s="216"/>
      <c r="CWK50" s="216"/>
      <c r="CWL50" s="216"/>
      <c r="CWM50" s="216"/>
      <c r="CWN50" s="216"/>
      <c r="CWO50" s="216"/>
      <c r="CWP50" s="216"/>
      <c r="CWQ50" s="214"/>
      <c r="CWR50" s="214"/>
      <c r="CWS50" s="214"/>
      <c r="CWT50" s="214"/>
      <c r="CWU50" s="214"/>
      <c r="CWV50" s="212"/>
      <c r="CWW50" s="213"/>
      <c r="CWX50" s="213"/>
      <c r="CWY50" s="214"/>
      <c r="CWZ50" s="214"/>
      <c r="CXA50" s="216"/>
      <c r="CXB50" s="216"/>
      <c r="CXC50" s="216"/>
      <c r="CXD50" s="216"/>
      <c r="CXE50" s="216"/>
      <c r="CXF50" s="216"/>
      <c r="CXG50" s="216"/>
      <c r="CXH50" s="216"/>
      <c r="CXI50" s="216"/>
      <c r="CXJ50" s="216"/>
      <c r="CXK50" s="216"/>
      <c r="CXL50" s="216"/>
      <c r="CXM50" s="216"/>
      <c r="CXN50" s="214"/>
      <c r="CXO50" s="214"/>
      <c r="CXP50" s="214"/>
      <c r="CXQ50" s="214"/>
      <c r="CXR50" s="214"/>
      <c r="CXS50" s="212"/>
      <c r="CXT50" s="213"/>
      <c r="CXU50" s="213"/>
      <c r="CXV50" s="214"/>
      <c r="CXW50" s="214"/>
      <c r="CXX50" s="216"/>
      <c r="CXY50" s="216"/>
      <c r="CXZ50" s="216"/>
      <c r="CYA50" s="216"/>
      <c r="CYB50" s="216"/>
      <c r="CYC50" s="216"/>
      <c r="CYD50" s="216"/>
      <c r="CYE50" s="216"/>
      <c r="CYF50" s="216"/>
      <c r="CYG50" s="216"/>
      <c r="CYH50" s="216"/>
      <c r="CYI50" s="216"/>
      <c r="CYJ50" s="216"/>
      <c r="CYK50" s="214"/>
      <c r="CYL50" s="214"/>
      <c r="CYM50" s="214"/>
      <c r="CYN50" s="214"/>
      <c r="CYO50" s="214"/>
      <c r="CYP50" s="212"/>
      <c r="CYQ50" s="213"/>
      <c r="CYR50" s="213"/>
      <c r="CYS50" s="214"/>
      <c r="CYT50" s="214"/>
      <c r="CYU50" s="216"/>
      <c r="CYV50" s="216"/>
      <c r="CYW50" s="216"/>
      <c r="CYX50" s="216"/>
      <c r="CYY50" s="216"/>
      <c r="CYZ50" s="216"/>
      <c r="CZA50" s="216"/>
      <c r="CZB50" s="216"/>
      <c r="CZC50" s="216"/>
      <c r="CZD50" s="216"/>
      <c r="CZE50" s="216"/>
      <c r="CZF50" s="216"/>
      <c r="CZG50" s="216"/>
      <c r="CZH50" s="214"/>
      <c r="CZI50" s="214"/>
      <c r="CZJ50" s="214"/>
      <c r="CZK50" s="214"/>
      <c r="CZL50" s="214"/>
      <c r="CZM50" s="212"/>
      <c r="CZN50" s="213"/>
      <c r="CZO50" s="213"/>
      <c r="CZP50" s="214"/>
      <c r="CZQ50" s="214"/>
      <c r="CZR50" s="216"/>
      <c r="CZS50" s="216"/>
      <c r="CZT50" s="216"/>
      <c r="CZU50" s="216"/>
      <c r="CZV50" s="216"/>
      <c r="CZW50" s="216"/>
      <c r="CZX50" s="216"/>
      <c r="CZY50" s="216"/>
      <c r="CZZ50" s="216"/>
      <c r="DAA50" s="216"/>
      <c r="DAB50" s="216"/>
      <c r="DAC50" s="216"/>
      <c r="DAD50" s="216"/>
      <c r="DAE50" s="214"/>
      <c r="DAF50" s="214"/>
      <c r="DAG50" s="214"/>
      <c r="DAH50" s="214"/>
      <c r="DAI50" s="214"/>
      <c r="DAJ50" s="212"/>
      <c r="DAK50" s="213"/>
      <c r="DAL50" s="213"/>
      <c r="DAM50" s="214"/>
      <c r="DAN50" s="214"/>
      <c r="DAO50" s="216"/>
      <c r="DAP50" s="216"/>
      <c r="DAQ50" s="216"/>
      <c r="DAR50" s="216"/>
      <c r="DAS50" s="216"/>
      <c r="DAT50" s="216"/>
      <c r="DAU50" s="216"/>
      <c r="DAV50" s="216"/>
      <c r="DAW50" s="216"/>
      <c r="DAX50" s="216"/>
      <c r="DAY50" s="216"/>
      <c r="DAZ50" s="216"/>
      <c r="DBA50" s="216"/>
      <c r="DBB50" s="214"/>
      <c r="DBC50" s="214"/>
      <c r="DBD50" s="214"/>
      <c r="DBE50" s="214"/>
      <c r="DBF50" s="214"/>
      <c r="DBG50" s="212"/>
      <c r="DBH50" s="213"/>
      <c r="DBI50" s="213"/>
      <c r="DBJ50" s="214"/>
      <c r="DBK50" s="214"/>
      <c r="DBL50" s="216"/>
      <c r="DBM50" s="216"/>
      <c r="DBN50" s="216"/>
      <c r="DBO50" s="216"/>
      <c r="DBP50" s="216"/>
      <c r="DBQ50" s="216"/>
      <c r="DBR50" s="216"/>
      <c r="DBS50" s="216"/>
      <c r="DBT50" s="216"/>
      <c r="DBU50" s="216"/>
      <c r="DBV50" s="216"/>
      <c r="DBW50" s="216"/>
      <c r="DBX50" s="216"/>
      <c r="DBY50" s="214"/>
      <c r="DBZ50" s="214"/>
      <c r="DCA50" s="214"/>
      <c r="DCB50" s="214"/>
      <c r="DCC50" s="214"/>
      <c r="DCD50" s="212"/>
      <c r="DCE50" s="213"/>
      <c r="DCF50" s="213"/>
      <c r="DCG50" s="214"/>
      <c r="DCH50" s="214"/>
      <c r="DCI50" s="216"/>
      <c r="DCJ50" s="216"/>
      <c r="DCK50" s="216"/>
      <c r="DCL50" s="216"/>
      <c r="DCM50" s="216"/>
      <c r="DCN50" s="216"/>
      <c r="DCO50" s="216"/>
      <c r="DCP50" s="216"/>
      <c r="DCQ50" s="216"/>
      <c r="DCR50" s="216"/>
      <c r="DCS50" s="216"/>
      <c r="DCT50" s="216"/>
      <c r="DCU50" s="216"/>
      <c r="DCV50" s="214"/>
      <c r="DCW50" s="214"/>
      <c r="DCX50" s="214"/>
      <c r="DCY50" s="214"/>
      <c r="DCZ50" s="214"/>
      <c r="DDA50" s="212"/>
      <c r="DDB50" s="213"/>
      <c r="DDC50" s="213"/>
      <c r="DDD50" s="214"/>
      <c r="DDE50" s="214"/>
      <c r="DDF50" s="216"/>
      <c r="DDG50" s="216"/>
      <c r="DDH50" s="216"/>
      <c r="DDI50" s="216"/>
      <c r="DDJ50" s="216"/>
      <c r="DDK50" s="216"/>
      <c r="DDL50" s="216"/>
      <c r="DDM50" s="216"/>
      <c r="DDN50" s="216"/>
      <c r="DDO50" s="216"/>
      <c r="DDP50" s="216"/>
      <c r="DDQ50" s="216"/>
      <c r="DDR50" s="216"/>
      <c r="DDS50" s="214"/>
      <c r="DDT50" s="214"/>
      <c r="DDU50" s="214"/>
      <c r="DDV50" s="214"/>
      <c r="DDW50" s="214"/>
      <c r="DDX50" s="212"/>
      <c r="DDY50" s="213"/>
      <c r="DDZ50" s="213"/>
      <c r="DEA50" s="214"/>
      <c r="DEB50" s="214"/>
      <c r="DEC50" s="216"/>
      <c r="DED50" s="216"/>
      <c r="DEE50" s="216"/>
      <c r="DEF50" s="216"/>
      <c r="DEG50" s="216"/>
      <c r="DEH50" s="216"/>
      <c r="DEI50" s="216"/>
      <c r="DEJ50" s="216"/>
      <c r="DEK50" s="216"/>
      <c r="DEL50" s="216"/>
      <c r="DEM50" s="216"/>
      <c r="DEN50" s="216"/>
      <c r="DEO50" s="216"/>
      <c r="DEP50" s="214"/>
      <c r="DEQ50" s="214"/>
      <c r="DER50" s="214"/>
      <c r="DES50" s="214"/>
      <c r="DET50" s="214"/>
      <c r="DEU50" s="212"/>
      <c r="DEV50" s="213"/>
      <c r="DEW50" s="213"/>
      <c r="DEX50" s="214"/>
      <c r="DEY50" s="214"/>
      <c r="DEZ50" s="216"/>
      <c r="DFA50" s="216"/>
      <c r="DFB50" s="216"/>
      <c r="DFC50" s="216"/>
      <c r="DFD50" s="216"/>
      <c r="DFE50" s="216"/>
      <c r="DFF50" s="216"/>
      <c r="DFG50" s="216"/>
      <c r="DFH50" s="216"/>
      <c r="DFI50" s="216"/>
      <c r="DFJ50" s="216"/>
      <c r="DFK50" s="216"/>
      <c r="DFL50" s="216"/>
      <c r="DFM50" s="214"/>
      <c r="DFN50" s="214"/>
      <c r="DFO50" s="214"/>
      <c r="DFP50" s="214"/>
      <c r="DFQ50" s="214"/>
      <c r="DFR50" s="212"/>
      <c r="DFS50" s="213"/>
      <c r="DFT50" s="213"/>
      <c r="DFU50" s="214"/>
      <c r="DFV50" s="214"/>
      <c r="DFW50" s="216"/>
      <c r="DFX50" s="216"/>
      <c r="DFY50" s="216"/>
      <c r="DFZ50" s="216"/>
      <c r="DGA50" s="216"/>
      <c r="DGB50" s="216"/>
      <c r="DGC50" s="216"/>
      <c r="DGD50" s="216"/>
      <c r="DGE50" s="216"/>
      <c r="DGF50" s="216"/>
      <c r="DGG50" s="216"/>
      <c r="DGH50" s="216"/>
      <c r="DGI50" s="216"/>
      <c r="DGJ50" s="214"/>
      <c r="DGK50" s="214"/>
      <c r="DGL50" s="214"/>
      <c r="DGM50" s="214"/>
      <c r="DGN50" s="214"/>
      <c r="DGO50" s="212"/>
      <c r="DGP50" s="213"/>
      <c r="DGQ50" s="213"/>
      <c r="DGR50" s="214"/>
      <c r="DGS50" s="214"/>
      <c r="DGT50" s="216"/>
      <c r="DGU50" s="216"/>
      <c r="DGV50" s="216"/>
      <c r="DGW50" s="216"/>
      <c r="DGX50" s="216"/>
      <c r="DGY50" s="216"/>
      <c r="DGZ50" s="216"/>
      <c r="DHA50" s="216"/>
      <c r="DHB50" s="216"/>
      <c r="DHC50" s="216"/>
      <c r="DHD50" s="216"/>
      <c r="DHE50" s="216"/>
      <c r="DHF50" s="216"/>
      <c r="DHG50" s="214"/>
      <c r="DHH50" s="214"/>
      <c r="DHI50" s="214"/>
      <c r="DHJ50" s="214"/>
      <c r="DHK50" s="214"/>
      <c r="DHL50" s="212"/>
      <c r="DHM50" s="213"/>
      <c r="DHN50" s="213"/>
      <c r="DHO50" s="214"/>
      <c r="DHP50" s="214"/>
      <c r="DHQ50" s="216"/>
      <c r="DHR50" s="216"/>
      <c r="DHS50" s="216"/>
      <c r="DHT50" s="216"/>
      <c r="DHU50" s="216"/>
      <c r="DHV50" s="216"/>
      <c r="DHW50" s="216"/>
      <c r="DHX50" s="216"/>
      <c r="DHY50" s="216"/>
      <c r="DHZ50" s="216"/>
      <c r="DIA50" s="216"/>
      <c r="DIB50" s="216"/>
      <c r="DIC50" s="216"/>
      <c r="DID50" s="214"/>
      <c r="DIE50" s="214"/>
      <c r="DIF50" s="214"/>
      <c r="DIG50" s="214"/>
      <c r="DIH50" s="214"/>
      <c r="DII50" s="212"/>
      <c r="DIJ50" s="213"/>
      <c r="DIK50" s="213"/>
      <c r="DIL50" s="214"/>
      <c r="DIM50" s="214"/>
      <c r="DIN50" s="216"/>
      <c r="DIO50" s="216"/>
      <c r="DIP50" s="216"/>
      <c r="DIQ50" s="216"/>
      <c r="DIR50" s="216"/>
      <c r="DIS50" s="216"/>
      <c r="DIT50" s="216"/>
      <c r="DIU50" s="216"/>
      <c r="DIV50" s="216"/>
      <c r="DIW50" s="216"/>
      <c r="DIX50" s="216"/>
      <c r="DIY50" s="216"/>
      <c r="DIZ50" s="216"/>
      <c r="DJA50" s="214"/>
      <c r="DJB50" s="214"/>
      <c r="DJC50" s="214"/>
      <c r="DJD50" s="214"/>
      <c r="DJE50" s="214"/>
      <c r="DJF50" s="212"/>
      <c r="DJG50" s="213"/>
      <c r="DJH50" s="213"/>
      <c r="DJI50" s="214"/>
      <c r="DJJ50" s="214"/>
      <c r="DJK50" s="216"/>
      <c r="DJL50" s="216"/>
      <c r="DJM50" s="216"/>
      <c r="DJN50" s="216"/>
      <c r="DJO50" s="216"/>
      <c r="DJP50" s="216"/>
      <c r="DJQ50" s="216"/>
      <c r="DJR50" s="216"/>
      <c r="DJS50" s="216"/>
      <c r="DJT50" s="216"/>
      <c r="DJU50" s="216"/>
      <c r="DJV50" s="216"/>
      <c r="DJW50" s="216"/>
      <c r="DJX50" s="214"/>
      <c r="DJY50" s="214"/>
      <c r="DJZ50" s="214"/>
      <c r="DKA50" s="214"/>
      <c r="DKB50" s="214"/>
      <c r="DKC50" s="212"/>
      <c r="DKD50" s="213"/>
      <c r="DKE50" s="213"/>
      <c r="DKF50" s="214"/>
      <c r="DKG50" s="214"/>
      <c r="DKH50" s="216"/>
      <c r="DKI50" s="216"/>
      <c r="DKJ50" s="216"/>
      <c r="DKK50" s="216"/>
      <c r="DKL50" s="216"/>
      <c r="DKM50" s="216"/>
      <c r="DKN50" s="216"/>
      <c r="DKO50" s="216"/>
      <c r="DKP50" s="216"/>
      <c r="DKQ50" s="216"/>
      <c r="DKR50" s="216"/>
      <c r="DKS50" s="216"/>
      <c r="DKT50" s="216"/>
      <c r="DKU50" s="214"/>
      <c r="DKV50" s="214"/>
      <c r="DKW50" s="214"/>
      <c r="DKX50" s="214"/>
      <c r="DKY50" s="214"/>
      <c r="DKZ50" s="212"/>
      <c r="DLA50" s="213"/>
      <c r="DLB50" s="213"/>
      <c r="DLC50" s="214"/>
      <c r="DLD50" s="214"/>
      <c r="DLE50" s="216"/>
      <c r="DLF50" s="216"/>
      <c r="DLG50" s="216"/>
      <c r="DLH50" s="216"/>
      <c r="DLI50" s="216"/>
      <c r="DLJ50" s="216"/>
      <c r="DLK50" s="216"/>
      <c r="DLL50" s="216"/>
      <c r="DLM50" s="216"/>
      <c r="DLN50" s="216"/>
      <c r="DLO50" s="216"/>
      <c r="DLP50" s="216"/>
      <c r="DLQ50" s="216"/>
      <c r="DLR50" s="214"/>
      <c r="DLS50" s="214"/>
      <c r="DLT50" s="214"/>
      <c r="DLU50" s="214"/>
      <c r="DLV50" s="214"/>
      <c r="DLW50" s="212"/>
      <c r="DLX50" s="213"/>
      <c r="DLY50" s="213"/>
      <c r="DLZ50" s="214"/>
      <c r="DMA50" s="214"/>
      <c r="DMB50" s="216"/>
      <c r="DMC50" s="216"/>
      <c r="DMD50" s="216"/>
      <c r="DME50" s="216"/>
      <c r="DMF50" s="216"/>
      <c r="DMG50" s="216"/>
      <c r="DMH50" s="216"/>
      <c r="DMI50" s="216"/>
      <c r="DMJ50" s="216"/>
      <c r="DMK50" s="216"/>
      <c r="DML50" s="216"/>
      <c r="DMM50" s="216"/>
      <c r="DMN50" s="216"/>
      <c r="DMO50" s="214"/>
      <c r="DMP50" s="214"/>
      <c r="DMQ50" s="214"/>
      <c r="DMR50" s="214"/>
      <c r="DMS50" s="214"/>
      <c r="DMT50" s="212"/>
      <c r="DMU50" s="213"/>
      <c r="DMV50" s="213"/>
      <c r="DMW50" s="214"/>
      <c r="DMX50" s="214"/>
      <c r="DMY50" s="216"/>
      <c r="DMZ50" s="216"/>
      <c r="DNA50" s="216"/>
      <c r="DNB50" s="216"/>
      <c r="DNC50" s="216"/>
      <c r="DND50" s="216"/>
      <c r="DNE50" s="216"/>
      <c r="DNF50" s="216"/>
      <c r="DNG50" s="216"/>
      <c r="DNH50" s="216"/>
      <c r="DNI50" s="216"/>
      <c r="DNJ50" s="216"/>
      <c r="DNK50" s="216"/>
      <c r="DNL50" s="214"/>
      <c r="DNM50" s="214"/>
      <c r="DNN50" s="214"/>
      <c r="DNO50" s="214"/>
      <c r="DNP50" s="214"/>
      <c r="DNQ50" s="212"/>
      <c r="DNR50" s="213"/>
      <c r="DNS50" s="213"/>
      <c r="DNT50" s="214"/>
      <c r="DNU50" s="214"/>
      <c r="DNV50" s="216"/>
      <c r="DNW50" s="216"/>
      <c r="DNX50" s="216"/>
      <c r="DNY50" s="216"/>
      <c r="DNZ50" s="216"/>
      <c r="DOA50" s="216"/>
      <c r="DOB50" s="216"/>
      <c r="DOC50" s="216"/>
      <c r="DOD50" s="216"/>
      <c r="DOE50" s="216"/>
      <c r="DOF50" s="216"/>
      <c r="DOG50" s="216"/>
      <c r="DOH50" s="216"/>
      <c r="DOI50" s="214"/>
      <c r="DOJ50" s="214"/>
      <c r="DOK50" s="214"/>
      <c r="DOL50" s="214"/>
      <c r="DOM50" s="214"/>
      <c r="DON50" s="212"/>
      <c r="DOO50" s="213"/>
      <c r="DOP50" s="213"/>
      <c r="DOQ50" s="214"/>
      <c r="DOR50" s="214"/>
      <c r="DOS50" s="216"/>
      <c r="DOT50" s="216"/>
      <c r="DOU50" s="216"/>
      <c r="DOV50" s="216"/>
      <c r="DOW50" s="216"/>
      <c r="DOX50" s="216"/>
      <c r="DOY50" s="216"/>
      <c r="DOZ50" s="216"/>
      <c r="DPA50" s="216"/>
      <c r="DPB50" s="216"/>
      <c r="DPC50" s="216"/>
      <c r="DPD50" s="216"/>
      <c r="DPE50" s="216"/>
      <c r="DPF50" s="214"/>
      <c r="DPG50" s="214"/>
      <c r="DPH50" s="214"/>
      <c r="DPI50" s="214"/>
      <c r="DPJ50" s="214"/>
      <c r="DPK50" s="212"/>
      <c r="DPL50" s="213"/>
      <c r="DPM50" s="213"/>
      <c r="DPN50" s="214"/>
      <c r="DPO50" s="214"/>
      <c r="DPP50" s="216"/>
      <c r="DPQ50" s="216"/>
      <c r="DPR50" s="216"/>
      <c r="DPS50" s="216"/>
      <c r="DPT50" s="216"/>
      <c r="DPU50" s="216"/>
      <c r="DPV50" s="216"/>
      <c r="DPW50" s="216"/>
      <c r="DPX50" s="216"/>
      <c r="DPY50" s="216"/>
      <c r="DPZ50" s="216"/>
      <c r="DQA50" s="216"/>
      <c r="DQB50" s="216"/>
      <c r="DQC50" s="214"/>
      <c r="DQD50" s="214"/>
      <c r="DQE50" s="214"/>
      <c r="DQF50" s="214"/>
      <c r="DQG50" s="214"/>
      <c r="DQH50" s="212"/>
      <c r="DQI50" s="213"/>
      <c r="DQJ50" s="213"/>
      <c r="DQK50" s="214"/>
      <c r="DQL50" s="214"/>
      <c r="DQM50" s="216"/>
      <c r="DQN50" s="216"/>
      <c r="DQO50" s="216"/>
      <c r="DQP50" s="216"/>
      <c r="DQQ50" s="216"/>
      <c r="DQR50" s="216"/>
      <c r="DQS50" s="216"/>
      <c r="DQT50" s="216"/>
      <c r="DQU50" s="216"/>
      <c r="DQV50" s="216"/>
      <c r="DQW50" s="216"/>
      <c r="DQX50" s="216"/>
      <c r="DQY50" s="216"/>
      <c r="DQZ50" s="214"/>
      <c r="DRA50" s="214"/>
      <c r="DRB50" s="214"/>
      <c r="DRC50" s="214"/>
      <c r="DRD50" s="214"/>
      <c r="DRE50" s="212"/>
      <c r="DRF50" s="213"/>
      <c r="DRG50" s="213"/>
      <c r="DRH50" s="214"/>
      <c r="DRI50" s="214"/>
      <c r="DRJ50" s="216"/>
      <c r="DRK50" s="216"/>
      <c r="DRL50" s="216"/>
      <c r="DRM50" s="216"/>
      <c r="DRN50" s="216"/>
      <c r="DRO50" s="216"/>
      <c r="DRP50" s="216"/>
      <c r="DRQ50" s="216"/>
      <c r="DRR50" s="216"/>
      <c r="DRS50" s="216"/>
      <c r="DRT50" s="216"/>
      <c r="DRU50" s="216"/>
      <c r="DRV50" s="216"/>
      <c r="DRW50" s="214"/>
      <c r="DRX50" s="214"/>
      <c r="DRY50" s="214"/>
      <c r="DRZ50" s="214"/>
      <c r="DSA50" s="214"/>
      <c r="DSB50" s="212"/>
      <c r="DSC50" s="213"/>
      <c r="DSD50" s="213"/>
      <c r="DSE50" s="214"/>
      <c r="DSF50" s="214"/>
      <c r="DSG50" s="216"/>
      <c r="DSH50" s="216"/>
      <c r="DSI50" s="216"/>
      <c r="DSJ50" s="216"/>
      <c r="DSK50" s="216"/>
      <c r="DSL50" s="216"/>
      <c r="DSM50" s="216"/>
      <c r="DSN50" s="216"/>
      <c r="DSO50" s="216"/>
      <c r="DSP50" s="216"/>
      <c r="DSQ50" s="216"/>
      <c r="DSR50" s="216"/>
      <c r="DSS50" s="216"/>
      <c r="DST50" s="214"/>
      <c r="DSU50" s="214"/>
      <c r="DSV50" s="214"/>
      <c r="DSW50" s="214"/>
      <c r="DSX50" s="214"/>
      <c r="DSY50" s="212"/>
      <c r="DSZ50" s="213"/>
      <c r="DTA50" s="213"/>
      <c r="DTB50" s="214"/>
      <c r="DTC50" s="214"/>
      <c r="DTD50" s="216"/>
      <c r="DTE50" s="216"/>
      <c r="DTF50" s="216"/>
      <c r="DTG50" s="216"/>
      <c r="DTH50" s="216"/>
      <c r="DTI50" s="216"/>
      <c r="DTJ50" s="216"/>
      <c r="DTK50" s="216"/>
      <c r="DTL50" s="216"/>
      <c r="DTM50" s="216"/>
      <c r="DTN50" s="216"/>
      <c r="DTO50" s="216"/>
      <c r="DTP50" s="216"/>
      <c r="DTQ50" s="214"/>
      <c r="DTR50" s="214"/>
      <c r="DTS50" s="214"/>
      <c r="DTT50" s="214"/>
      <c r="DTU50" s="214"/>
      <c r="DTV50" s="212"/>
      <c r="DTW50" s="213"/>
      <c r="DTX50" s="213"/>
      <c r="DTY50" s="214"/>
      <c r="DTZ50" s="214"/>
      <c r="DUA50" s="216"/>
      <c r="DUB50" s="216"/>
      <c r="DUC50" s="216"/>
      <c r="DUD50" s="216"/>
      <c r="DUE50" s="216"/>
      <c r="DUF50" s="216"/>
      <c r="DUG50" s="216"/>
      <c r="DUH50" s="216"/>
      <c r="DUI50" s="216"/>
      <c r="DUJ50" s="216"/>
      <c r="DUK50" s="216"/>
      <c r="DUL50" s="216"/>
      <c r="DUM50" s="216"/>
      <c r="DUN50" s="214"/>
      <c r="DUO50" s="214"/>
      <c r="DUP50" s="214"/>
      <c r="DUQ50" s="214"/>
      <c r="DUR50" s="214"/>
      <c r="DUS50" s="212"/>
      <c r="DUT50" s="213"/>
      <c r="DUU50" s="213"/>
      <c r="DUV50" s="214"/>
      <c r="DUW50" s="214"/>
      <c r="DUX50" s="216"/>
      <c r="DUY50" s="216"/>
      <c r="DUZ50" s="216"/>
      <c r="DVA50" s="216"/>
      <c r="DVB50" s="216"/>
      <c r="DVC50" s="216"/>
      <c r="DVD50" s="216"/>
      <c r="DVE50" s="216"/>
      <c r="DVF50" s="216"/>
      <c r="DVG50" s="216"/>
      <c r="DVH50" s="216"/>
      <c r="DVI50" s="216"/>
      <c r="DVJ50" s="216"/>
      <c r="DVK50" s="214"/>
      <c r="DVL50" s="214"/>
      <c r="DVM50" s="214"/>
      <c r="DVN50" s="214"/>
      <c r="DVO50" s="214"/>
      <c r="DVP50" s="212"/>
      <c r="DVQ50" s="213"/>
      <c r="DVR50" s="213"/>
      <c r="DVS50" s="214"/>
      <c r="DVT50" s="214"/>
      <c r="DVU50" s="216"/>
      <c r="DVV50" s="216"/>
      <c r="DVW50" s="216"/>
      <c r="DVX50" s="216"/>
      <c r="DVY50" s="216"/>
      <c r="DVZ50" s="216"/>
      <c r="DWA50" s="216"/>
      <c r="DWB50" s="216"/>
      <c r="DWC50" s="216"/>
      <c r="DWD50" s="216"/>
      <c r="DWE50" s="216"/>
      <c r="DWF50" s="216"/>
      <c r="DWG50" s="216"/>
      <c r="DWH50" s="214"/>
      <c r="DWI50" s="214"/>
      <c r="DWJ50" s="214"/>
      <c r="DWK50" s="214"/>
      <c r="DWL50" s="214"/>
      <c r="DWM50" s="212"/>
      <c r="DWN50" s="213"/>
      <c r="DWO50" s="213"/>
      <c r="DWP50" s="214"/>
      <c r="DWQ50" s="214"/>
      <c r="DWR50" s="216"/>
      <c r="DWS50" s="216"/>
      <c r="DWT50" s="216"/>
      <c r="DWU50" s="216"/>
      <c r="DWV50" s="216"/>
      <c r="DWW50" s="216"/>
      <c r="DWX50" s="216"/>
      <c r="DWY50" s="216"/>
      <c r="DWZ50" s="216"/>
      <c r="DXA50" s="216"/>
      <c r="DXB50" s="216"/>
      <c r="DXC50" s="216"/>
      <c r="DXD50" s="216"/>
      <c r="DXE50" s="214"/>
      <c r="DXF50" s="214"/>
      <c r="DXG50" s="214"/>
      <c r="DXH50" s="214"/>
      <c r="DXI50" s="214"/>
      <c r="DXJ50" s="212"/>
      <c r="DXK50" s="213"/>
      <c r="DXL50" s="213"/>
      <c r="DXM50" s="214"/>
      <c r="DXN50" s="214"/>
      <c r="DXO50" s="216"/>
      <c r="DXP50" s="216"/>
      <c r="DXQ50" s="216"/>
      <c r="DXR50" s="216"/>
      <c r="DXS50" s="216"/>
      <c r="DXT50" s="216"/>
      <c r="DXU50" s="216"/>
      <c r="DXV50" s="216"/>
      <c r="DXW50" s="216"/>
      <c r="DXX50" s="216"/>
      <c r="DXY50" s="216"/>
      <c r="DXZ50" s="216"/>
      <c r="DYA50" s="216"/>
      <c r="DYB50" s="214"/>
      <c r="DYC50" s="214"/>
      <c r="DYD50" s="214"/>
      <c r="DYE50" s="214"/>
      <c r="DYF50" s="214"/>
      <c r="DYG50" s="212"/>
      <c r="DYH50" s="213"/>
      <c r="DYI50" s="213"/>
      <c r="DYJ50" s="214"/>
      <c r="DYK50" s="214"/>
      <c r="DYL50" s="216"/>
      <c r="DYM50" s="216"/>
      <c r="DYN50" s="216"/>
      <c r="DYO50" s="216"/>
      <c r="DYP50" s="216"/>
      <c r="DYQ50" s="216"/>
      <c r="DYR50" s="216"/>
      <c r="DYS50" s="216"/>
      <c r="DYT50" s="216"/>
      <c r="DYU50" s="216"/>
      <c r="DYV50" s="216"/>
      <c r="DYW50" s="216"/>
      <c r="DYX50" s="216"/>
      <c r="DYY50" s="214"/>
      <c r="DYZ50" s="214"/>
      <c r="DZA50" s="214"/>
      <c r="DZB50" s="214"/>
      <c r="DZC50" s="214"/>
      <c r="DZD50" s="212"/>
      <c r="DZE50" s="213"/>
      <c r="DZF50" s="213"/>
      <c r="DZG50" s="214"/>
      <c r="DZH50" s="214"/>
      <c r="DZI50" s="216"/>
      <c r="DZJ50" s="216"/>
      <c r="DZK50" s="216"/>
      <c r="DZL50" s="216"/>
      <c r="DZM50" s="216"/>
      <c r="DZN50" s="216"/>
      <c r="DZO50" s="216"/>
      <c r="DZP50" s="216"/>
      <c r="DZQ50" s="216"/>
      <c r="DZR50" s="216"/>
      <c r="DZS50" s="216"/>
      <c r="DZT50" s="216"/>
      <c r="DZU50" s="216"/>
      <c r="DZV50" s="214"/>
      <c r="DZW50" s="214"/>
      <c r="DZX50" s="214"/>
      <c r="DZY50" s="214"/>
      <c r="DZZ50" s="214"/>
      <c r="EAA50" s="212"/>
      <c r="EAB50" s="213"/>
      <c r="EAC50" s="213"/>
      <c r="EAD50" s="214"/>
      <c r="EAE50" s="214"/>
      <c r="EAF50" s="216"/>
      <c r="EAG50" s="216"/>
      <c r="EAH50" s="216"/>
      <c r="EAI50" s="216"/>
      <c r="EAJ50" s="216"/>
      <c r="EAK50" s="216"/>
      <c r="EAL50" s="216"/>
      <c r="EAM50" s="216"/>
      <c r="EAN50" s="216"/>
      <c r="EAO50" s="216"/>
      <c r="EAP50" s="216"/>
      <c r="EAQ50" s="216"/>
      <c r="EAR50" s="216"/>
      <c r="EAS50" s="214"/>
      <c r="EAT50" s="214"/>
      <c r="EAU50" s="214"/>
      <c r="EAV50" s="214"/>
      <c r="EAW50" s="214"/>
      <c r="EAX50" s="212"/>
      <c r="EAY50" s="213"/>
      <c r="EAZ50" s="213"/>
      <c r="EBA50" s="214"/>
      <c r="EBB50" s="214"/>
      <c r="EBC50" s="216"/>
      <c r="EBD50" s="216"/>
      <c r="EBE50" s="216"/>
      <c r="EBF50" s="216"/>
      <c r="EBG50" s="216"/>
      <c r="EBH50" s="216"/>
      <c r="EBI50" s="216"/>
      <c r="EBJ50" s="216"/>
      <c r="EBK50" s="216"/>
      <c r="EBL50" s="216"/>
      <c r="EBM50" s="216"/>
      <c r="EBN50" s="216"/>
      <c r="EBO50" s="216"/>
      <c r="EBP50" s="214"/>
      <c r="EBQ50" s="214"/>
      <c r="EBR50" s="214"/>
      <c r="EBS50" s="214"/>
      <c r="EBT50" s="214"/>
      <c r="EBU50" s="212"/>
      <c r="EBV50" s="213"/>
      <c r="EBW50" s="213"/>
      <c r="EBX50" s="214"/>
      <c r="EBY50" s="214"/>
      <c r="EBZ50" s="216"/>
      <c r="ECA50" s="216"/>
      <c r="ECB50" s="216"/>
      <c r="ECC50" s="216"/>
      <c r="ECD50" s="216"/>
      <c r="ECE50" s="216"/>
      <c r="ECF50" s="216"/>
      <c r="ECG50" s="216"/>
      <c r="ECH50" s="216"/>
      <c r="ECI50" s="216"/>
      <c r="ECJ50" s="216"/>
      <c r="ECK50" s="216"/>
      <c r="ECL50" s="216"/>
      <c r="ECM50" s="214"/>
      <c r="ECN50" s="214"/>
      <c r="ECO50" s="214"/>
      <c r="ECP50" s="214"/>
      <c r="ECQ50" s="214"/>
      <c r="ECR50" s="212"/>
      <c r="ECS50" s="213"/>
      <c r="ECT50" s="213"/>
      <c r="ECU50" s="214"/>
      <c r="ECV50" s="214"/>
      <c r="ECW50" s="216"/>
      <c r="ECX50" s="216"/>
      <c r="ECY50" s="216"/>
      <c r="ECZ50" s="216"/>
      <c r="EDA50" s="216"/>
      <c r="EDB50" s="216"/>
      <c r="EDC50" s="216"/>
      <c r="EDD50" s="216"/>
      <c r="EDE50" s="216"/>
      <c r="EDF50" s="216"/>
      <c r="EDG50" s="216"/>
      <c r="EDH50" s="216"/>
      <c r="EDI50" s="216"/>
      <c r="EDJ50" s="214"/>
      <c r="EDK50" s="214"/>
      <c r="EDL50" s="214"/>
      <c r="EDM50" s="214"/>
      <c r="EDN50" s="214"/>
      <c r="EDO50" s="212"/>
      <c r="EDP50" s="213"/>
      <c r="EDQ50" s="213"/>
      <c r="EDR50" s="214"/>
      <c r="EDS50" s="214"/>
      <c r="EDT50" s="216"/>
      <c r="EDU50" s="216"/>
      <c r="EDV50" s="216"/>
      <c r="EDW50" s="216"/>
      <c r="EDX50" s="216"/>
      <c r="EDY50" s="216"/>
      <c r="EDZ50" s="216"/>
      <c r="EEA50" s="216"/>
      <c r="EEB50" s="216"/>
      <c r="EEC50" s="216"/>
      <c r="EED50" s="216"/>
      <c r="EEE50" s="216"/>
      <c r="EEF50" s="216"/>
      <c r="EEG50" s="214"/>
      <c r="EEH50" s="214"/>
      <c r="EEI50" s="214"/>
      <c r="EEJ50" s="214"/>
      <c r="EEK50" s="214"/>
      <c r="EEL50" s="212"/>
      <c r="EEM50" s="213"/>
      <c r="EEN50" s="213"/>
      <c r="EEO50" s="214"/>
      <c r="EEP50" s="214"/>
      <c r="EEQ50" s="216"/>
      <c r="EER50" s="216"/>
      <c r="EES50" s="216"/>
      <c r="EET50" s="216"/>
      <c r="EEU50" s="216"/>
      <c r="EEV50" s="216"/>
      <c r="EEW50" s="216"/>
      <c r="EEX50" s="216"/>
      <c r="EEY50" s="216"/>
      <c r="EEZ50" s="216"/>
      <c r="EFA50" s="216"/>
      <c r="EFB50" s="216"/>
      <c r="EFC50" s="216"/>
      <c r="EFD50" s="214"/>
      <c r="EFE50" s="214"/>
      <c r="EFF50" s="214"/>
      <c r="EFG50" s="214"/>
      <c r="EFH50" s="214"/>
      <c r="EFI50" s="212"/>
      <c r="EFJ50" s="213"/>
      <c r="EFK50" s="213"/>
      <c r="EFL50" s="214"/>
      <c r="EFM50" s="214"/>
      <c r="EFN50" s="216"/>
      <c r="EFO50" s="216"/>
      <c r="EFP50" s="216"/>
      <c r="EFQ50" s="216"/>
      <c r="EFR50" s="216"/>
      <c r="EFS50" s="216"/>
      <c r="EFT50" s="216"/>
      <c r="EFU50" s="216"/>
      <c r="EFV50" s="216"/>
      <c r="EFW50" s="216"/>
      <c r="EFX50" s="216"/>
      <c r="EFY50" s="216"/>
      <c r="EFZ50" s="216"/>
      <c r="EGA50" s="214"/>
      <c r="EGB50" s="214"/>
      <c r="EGC50" s="214"/>
      <c r="EGD50" s="214"/>
      <c r="EGE50" s="214"/>
      <c r="EGF50" s="212"/>
      <c r="EGG50" s="213"/>
      <c r="EGH50" s="213"/>
      <c r="EGI50" s="214"/>
      <c r="EGJ50" s="214"/>
      <c r="EGK50" s="216"/>
      <c r="EGL50" s="216"/>
      <c r="EGM50" s="216"/>
      <c r="EGN50" s="216"/>
      <c r="EGO50" s="216"/>
      <c r="EGP50" s="216"/>
      <c r="EGQ50" s="216"/>
      <c r="EGR50" s="216"/>
      <c r="EGS50" s="216"/>
      <c r="EGT50" s="216"/>
      <c r="EGU50" s="216"/>
      <c r="EGV50" s="216"/>
      <c r="EGW50" s="216"/>
      <c r="EGX50" s="214"/>
      <c r="EGY50" s="214"/>
      <c r="EGZ50" s="214"/>
      <c r="EHA50" s="214"/>
      <c r="EHB50" s="214"/>
      <c r="EHC50" s="212"/>
      <c r="EHD50" s="213"/>
      <c r="EHE50" s="213"/>
      <c r="EHF50" s="214"/>
      <c r="EHG50" s="214"/>
      <c r="EHH50" s="216"/>
      <c r="EHI50" s="216"/>
      <c r="EHJ50" s="216"/>
      <c r="EHK50" s="216"/>
      <c r="EHL50" s="216"/>
      <c r="EHM50" s="216"/>
      <c r="EHN50" s="216"/>
      <c r="EHO50" s="216"/>
      <c r="EHP50" s="216"/>
      <c r="EHQ50" s="216"/>
      <c r="EHR50" s="216"/>
      <c r="EHS50" s="216"/>
      <c r="EHT50" s="216"/>
      <c r="EHU50" s="214"/>
      <c r="EHV50" s="214"/>
      <c r="EHW50" s="214"/>
      <c r="EHX50" s="214"/>
      <c r="EHY50" s="214"/>
      <c r="EHZ50" s="212"/>
      <c r="EIA50" s="213"/>
      <c r="EIB50" s="213"/>
      <c r="EIC50" s="214"/>
      <c r="EID50" s="214"/>
      <c r="EIE50" s="216"/>
      <c r="EIF50" s="216"/>
      <c r="EIG50" s="216"/>
      <c r="EIH50" s="216"/>
      <c r="EII50" s="216"/>
      <c r="EIJ50" s="216"/>
      <c r="EIK50" s="216"/>
      <c r="EIL50" s="216"/>
      <c r="EIM50" s="216"/>
      <c r="EIN50" s="216"/>
      <c r="EIO50" s="216"/>
      <c r="EIP50" s="216"/>
      <c r="EIQ50" s="216"/>
      <c r="EIR50" s="214"/>
      <c r="EIS50" s="214"/>
      <c r="EIT50" s="214"/>
      <c r="EIU50" s="214"/>
      <c r="EIV50" s="214"/>
      <c r="EIW50" s="212"/>
      <c r="EIX50" s="213"/>
      <c r="EIY50" s="213"/>
      <c r="EIZ50" s="214"/>
      <c r="EJA50" s="214"/>
      <c r="EJB50" s="216"/>
      <c r="EJC50" s="216"/>
      <c r="EJD50" s="216"/>
      <c r="EJE50" s="216"/>
      <c r="EJF50" s="216"/>
      <c r="EJG50" s="216"/>
      <c r="EJH50" s="216"/>
      <c r="EJI50" s="216"/>
      <c r="EJJ50" s="216"/>
      <c r="EJK50" s="216"/>
      <c r="EJL50" s="216"/>
      <c r="EJM50" s="216"/>
      <c r="EJN50" s="216"/>
      <c r="EJO50" s="214"/>
      <c r="EJP50" s="214"/>
      <c r="EJQ50" s="214"/>
      <c r="EJR50" s="214"/>
      <c r="EJS50" s="214"/>
      <c r="EJT50" s="212"/>
      <c r="EJU50" s="213"/>
      <c r="EJV50" s="213"/>
      <c r="EJW50" s="214"/>
      <c r="EJX50" s="214"/>
      <c r="EJY50" s="216"/>
      <c r="EJZ50" s="216"/>
      <c r="EKA50" s="216"/>
      <c r="EKB50" s="216"/>
      <c r="EKC50" s="216"/>
      <c r="EKD50" s="216"/>
      <c r="EKE50" s="216"/>
      <c r="EKF50" s="216"/>
      <c r="EKG50" s="216"/>
      <c r="EKH50" s="216"/>
      <c r="EKI50" s="216"/>
      <c r="EKJ50" s="216"/>
      <c r="EKK50" s="216"/>
      <c r="EKL50" s="214"/>
      <c r="EKM50" s="214"/>
      <c r="EKN50" s="214"/>
      <c r="EKO50" s="214"/>
      <c r="EKP50" s="214"/>
      <c r="EKQ50" s="212"/>
      <c r="EKR50" s="213"/>
      <c r="EKS50" s="213"/>
      <c r="EKT50" s="214"/>
      <c r="EKU50" s="214"/>
      <c r="EKV50" s="216"/>
      <c r="EKW50" s="216"/>
      <c r="EKX50" s="216"/>
      <c r="EKY50" s="216"/>
      <c r="EKZ50" s="216"/>
      <c r="ELA50" s="216"/>
      <c r="ELB50" s="216"/>
      <c r="ELC50" s="216"/>
      <c r="ELD50" s="216"/>
      <c r="ELE50" s="216"/>
      <c r="ELF50" s="216"/>
      <c r="ELG50" s="216"/>
      <c r="ELH50" s="216"/>
      <c r="ELI50" s="214"/>
      <c r="ELJ50" s="214"/>
      <c r="ELK50" s="214"/>
      <c r="ELL50" s="214"/>
      <c r="ELM50" s="214"/>
      <c r="ELN50" s="212"/>
      <c r="ELO50" s="213"/>
      <c r="ELP50" s="213"/>
      <c r="ELQ50" s="214"/>
      <c r="ELR50" s="214"/>
      <c r="ELS50" s="216"/>
      <c r="ELT50" s="216"/>
      <c r="ELU50" s="216"/>
      <c r="ELV50" s="216"/>
      <c r="ELW50" s="216"/>
      <c r="ELX50" s="216"/>
      <c r="ELY50" s="216"/>
      <c r="ELZ50" s="216"/>
      <c r="EMA50" s="216"/>
      <c r="EMB50" s="216"/>
      <c r="EMC50" s="216"/>
      <c r="EMD50" s="216"/>
      <c r="EME50" s="216"/>
      <c r="EMF50" s="214"/>
      <c r="EMG50" s="214"/>
      <c r="EMH50" s="214"/>
      <c r="EMI50" s="214"/>
      <c r="EMJ50" s="214"/>
      <c r="EMK50" s="212"/>
      <c r="EML50" s="213"/>
      <c r="EMM50" s="213"/>
      <c r="EMN50" s="214"/>
      <c r="EMO50" s="214"/>
      <c r="EMP50" s="216"/>
      <c r="EMQ50" s="216"/>
      <c r="EMR50" s="216"/>
      <c r="EMS50" s="216"/>
      <c r="EMT50" s="216"/>
      <c r="EMU50" s="216"/>
      <c r="EMV50" s="216"/>
      <c r="EMW50" s="216"/>
      <c r="EMX50" s="216"/>
      <c r="EMY50" s="216"/>
      <c r="EMZ50" s="216"/>
      <c r="ENA50" s="216"/>
      <c r="ENB50" s="216"/>
      <c r="ENC50" s="214"/>
      <c r="END50" s="214"/>
      <c r="ENE50" s="214"/>
      <c r="ENF50" s="214"/>
      <c r="ENG50" s="214"/>
      <c r="ENH50" s="212"/>
      <c r="ENI50" s="213"/>
      <c r="ENJ50" s="213"/>
      <c r="ENK50" s="214"/>
      <c r="ENL50" s="214"/>
      <c r="ENM50" s="216"/>
      <c r="ENN50" s="216"/>
      <c r="ENO50" s="216"/>
      <c r="ENP50" s="216"/>
      <c r="ENQ50" s="216"/>
      <c r="ENR50" s="216"/>
      <c r="ENS50" s="216"/>
      <c r="ENT50" s="216"/>
      <c r="ENU50" s="216"/>
      <c r="ENV50" s="216"/>
      <c r="ENW50" s="216"/>
      <c r="ENX50" s="216"/>
      <c r="ENY50" s="216"/>
      <c r="ENZ50" s="214"/>
      <c r="EOA50" s="214"/>
      <c r="EOB50" s="214"/>
      <c r="EOC50" s="214"/>
      <c r="EOD50" s="214"/>
      <c r="EOE50" s="212"/>
      <c r="EOF50" s="213"/>
      <c r="EOG50" s="213"/>
      <c r="EOH50" s="214"/>
      <c r="EOI50" s="214"/>
      <c r="EOJ50" s="216"/>
      <c r="EOK50" s="216"/>
      <c r="EOL50" s="216"/>
      <c r="EOM50" s="216"/>
      <c r="EON50" s="216"/>
      <c r="EOO50" s="216"/>
      <c r="EOP50" s="216"/>
      <c r="EOQ50" s="216"/>
      <c r="EOR50" s="216"/>
      <c r="EOS50" s="216"/>
      <c r="EOT50" s="216"/>
      <c r="EOU50" s="216"/>
      <c r="EOV50" s="216"/>
      <c r="EOW50" s="214"/>
      <c r="EOX50" s="214"/>
      <c r="EOY50" s="214"/>
      <c r="EOZ50" s="214"/>
      <c r="EPA50" s="214"/>
      <c r="EPB50" s="212"/>
      <c r="EPC50" s="213"/>
      <c r="EPD50" s="213"/>
      <c r="EPE50" s="214"/>
      <c r="EPF50" s="214"/>
      <c r="EPG50" s="216"/>
      <c r="EPH50" s="216"/>
      <c r="EPI50" s="216"/>
      <c r="EPJ50" s="216"/>
      <c r="EPK50" s="216"/>
      <c r="EPL50" s="216"/>
      <c r="EPM50" s="216"/>
      <c r="EPN50" s="216"/>
      <c r="EPO50" s="216"/>
      <c r="EPP50" s="216"/>
      <c r="EPQ50" s="216"/>
      <c r="EPR50" s="216"/>
      <c r="EPS50" s="216"/>
      <c r="EPT50" s="214"/>
      <c r="EPU50" s="214"/>
      <c r="EPV50" s="214"/>
      <c r="EPW50" s="214"/>
      <c r="EPX50" s="214"/>
      <c r="EPY50" s="212"/>
      <c r="EPZ50" s="213"/>
      <c r="EQA50" s="213"/>
      <c r="EQB50" s="214"/>
      <c r="EQC50" s="214"/>
      <c r="EQD50" s="216"/>
      <c r="EQE50" s="216"/>
      <c r="EQF50" s="216"/>
      <c r="EQG50" s="216"/>
      <c r="EQH50" s="216"/>
      <c r="EQI50" s="216"/>
      <c r="EQJ50" s="216"/>
      <c r="EQK50" s="216"/>
      <c r="EQL50" s="216"/>
      <c r="EQM50" s="216"/>
      <c r="EQN50" s="216"/>
      <c r="EQO50" s="216"/>
      <c r="EQP50" s="216"/>
      <c r="EQQ50" s="214"/>
      <c r="EQR50" s="214"/>
      <c r="EQS50" s="214"/>
      <c r="EQT50" s="214"/>
      <c r="EQU50" s="214"/>
      <c r="EQV50" s="212"/>
      <c r="EQW50" s="213"/>
      <c r="EQX50" s="213"/>
      <c r="EQY50" s="214"/>
      <c r="EQZ50" s="214"/>
      <c r="ERA50" s="216"/>
      <c r="ERB50" s="216"/>
      <c r="ERC50" s="216"/>
      <c r="ERD50" s="216"/>
      <c r="ERE50" s="216"/>
      <c r="ERF50" s="216"/>
      <c r="ERG50" s="216"/>
      <c r="ERH50" s="216"/>
      <c r="ERI50" s="216"/>
      <c r="ERJ50" s="216"/>
      <c r="ERK50" s="216"/>
      <c r="ERL50" s="216"/>
      <c r="ERM50" s="216"/>
      <c r="ERN50" s="214"/>
      <c r="ERO50" s="214"/>
      <c r="ERP50" s="214"/>
      <c r="ERQ50" s="214"/>
      <c r="ERR50" s="214"/>
      <c r="ERS50" s="212"/>
      <c r="ERT50" s="213"/>
      <c r="ERU50" s="213"/>
      <c r="ERV50" s="214"/>
      <c r="ERW50" s="214"/>
      <c r="ERX50" s="216"/>
      <c r="ERY50" s="216"/>
      <c r="ERZ50" s="216"/>
      <c r="ESA50" s="216"/>
      <c r="ESB50" s="216"/>
      <c r="ESC50" s="216"/>
      <c r="ESD50" s="216"/>
      <c r="ESE50" s="216"/>
      <c r="ESF50" s="216"/>
      <c r="ESG50" s="216"/>
      <c r="ESH50" s="216"/>
      <c r="ESI50" s="216"/>
      <c r="ESJ50" s="216"/>
      <c r="ESK50" s="214"/>
      <c r="ESL50" s="214"/>
      <c r="ESM50" s="214"/>
      <c r="ESN50" s="214"/>
      <c r="ESO50" s="214"/>
      <c r="ESP50" s="212"/>
      <c r="ESQ50" s="213"/>
      <c r="ESR50" s="213"/>
      <c r="ESS50" s="214"/>
      <c r="EST50" s="214"/>
      <c r="ESU50" s="216"/>
      <c r="ESV50" s="216"/>
      <c r="ESW50" s="216"/>
      <c r="ESX50" s="216"/>
      <c r="ESY50" s="216"/>
      <c r="ESZ50" s="216"/>
      <c r="ETA50" s="216"/>
      <c r="ETB50" s="216"/>
      <c r="ETC50" s="216"/>
      <c r="ETD50" s="216"/>
      <c r="ETE50" s="216"/>
      <c r="ETF50" s="216"/>
      <c r="ETG50" s="216"/>
      <c r="ETH50" s="214"/>
      <c r="ETI50" s="214"/>
      <c r="ETJ50" s="214"/>
      <c r="ETK50" s="214"/>
      <c r="ETL50" s="214"/>
      <c r="ETM50" s="212"/>
      <c r="ETN50" s="213"/>
      <c r="ETO50" s="213"/>
      <c r="ETP50" s="214"/>
      <c r="ETQ50" s="214"/>
      <c r="ETR50" s="216"/>
      <c r="ETS50" s="216"/>
      <c r="ETT50" s="216"/>
      <c r="ETU50" s="216"/>
      <c r="ETV50" s="216"/>
      <c r="ETW50" s="216"/>
      <c r="ETX50" s="216"/>
      <c r="ETY50" s="216"/>
      <c r="ETZ50" s="216"/>
      <c r="EUA50" s="216"/>
      <c r="EUB50" s="216"/>
      <c r="EUC50" s="216"/>
      <c r="EUD50" s="216"/>
      <c r="EUE50" s="214"/>
      <c r="EUF50" s="214"/>
      <c r="EUG50" s="214"/>
      <c r="EUH50" s="214"/>
      <c r="EUI50" s="214"/>
      <c r="EUJ50" s="212"/>
      <c r="EUK50" s="213"/>
      <c r="EUL50" s="213"/>
      <c r="EUM50" s="214"/>
      <c r="EUN50" s="214"/>
      <c r="EUO50" s="216"/>
      <c r="EUP50" s="216"/>
      <c r="EUQ50" s="216"/>
      <c r="EUR50" s="216"/>
      <c r="EUS50" s="216"/>
      <c r="EUT50" s="216"/>
      <c r="EUU50" s="216"/>
      <c r="EUV50" s="216"/>
      <c r="EUW50" s="216"/>
      <c r="EUX50" s="216"/>
      <c r="EUY50" s="216"/>
      <c r="EUZ50" s="216"/>
      <c r="EVA50" s="216"/>
      <c r="EVB50" s="214"/>
      <c r="EVC50" s="214"/>
      <c r="EVD50" s="214"/>
      <c r="EVE50" s="214"/>
      <c r="EVF50" s="214"/>
      <c r="EVG50" s="212"/>
      <c r="EVH50" s="213"/>
      <c r="EVI50" s="213"/>
      <c r="EVJ50" s="214"/>
      <c r="EVK50" s="214"/>
      <c r="EVL50" s="216"/>
      <c r="EVM50" s="216"/>
      <c r="EVN50" s="216"/>
      <c r="EVO50" s="216"/>
      <c r="EVP50" s="216"/>
      <c r="EVQ50" s="216"/>
      <c r="EVR50" s="216"/>
      <c r="EVS50" s="216"/>
      <c r="EVT50" s="216"/>
      <c r="EVU50" s="216"/>
      <c r="EVV50" s="216"/>
      <c r="EVW50" s="216"/>
      <c r="EVX50" s="216"/>
      <c r="EVY50" s="214"/>
      <c r="EVZ50" s="214"/>
      <c r="EWA50" s="214"/>
      <c r="EWB50" s="214"/>
      <c r="EWC50" s="214"/>
      <c r="EWD50" s="212"/>
      <c r="EWE50" s="213"/>
      <c r="EWF50" s="213"/>
      <c r="EWG50" s="214"/>
      <c r="EWH50" s="214"/>
      <c r="EWI50" s="216"/>
      <c r="EWJ50" s="216"/>
      <c r="EWK50" s="216"/>
      <c r="EWL50" s="216"/>
      <c r="EWM50" s="216"/>
      <c r="EWN50" s="216"/>
      <c r="EWO50" s="216"/>
      <c r="EWP50" s="216"/>
      <c r="EWQ50" s="216"/>
      <c r="EWR50" s="216"/>
      <c r="EWS50" s="216"/>
      <c r="EWT50" s="216"/>
      <c r="EWU50" s="216"/>
      <c r="EWV50" s="214"/>
      <c r="EWW50" s="214"/>
      <c r="EWX50" s="214"/>
      <c r="EWY50" s="214"/>
      <c r="EWZ50" s="214"/>
      <c r="EXA50" s="212"/>
      <c r="EXB50" s="213"/>
      <c r="EXC50" s="213"/>
      <c r="EXD50" s="214"/>
      <c r="EXE50" s="214"/>
      <c r="EXF50" s="216"/>
      <c r="EXG50" s="216"/>
      <c r="EXH50" s="216"/>
      <c r="EXI50" s="216"/>
      <c r="EXJ50" s="216"/>
      <c r="EXK50" s="216"/>
      <c r="EXL50" s="216"/>
      <c r="EXM50" s="216"/>
      <c r="EXN50" s="216"/>
      <c r="EXO50" s="216"/>
      <c r="EXP50" s="216"/>
      <c r="EXQ50" s="216"/>
      <c r="EXR50" s="216"/>
      <c r="EXS50" s="214"/>
      <c r="EXT50" s="214"/>
      <c r="EXU50" s="214"/>
      <c r="EXV50" s="214"/>
      <c r="EXW50" s="214"/>
      <c r="EXX50" s="212"/>
      <c r="EXY50" s="213"/>
      <c r="EXZ50" s="213"/>
      <c r="EYA50" s="214"/>
      <c r="EYB50" s="214"/>
      <c r="EYC50" s="216"/>
      <c r="EYD50" s="216"/>
      <c r="EYE50" s="216"/>
      <c r="EYF50" s="216"/>
      <c r="EYG50" s="216"/>
      <c r="EYH50" s="216"/>
      <c r="EYI50" s="216"/>
      <c r="EYJ50" s="216"/>
      <c r="EYK50" s="216"/>
      <c r="EYL50" s="216"/>
      <c r="EYM50" s="216"/>
      <c r="EYN50" s="216"/>
      <c r="EYO50" s="216"/>
      <c r="EYP50" s="214"/>
      <c r="EYQ50" s="214"/>
      <c r="EYR50" s="214"/>
      <c r="EYS50" s="214"/>
      <c r="EYT50" s="214"/>
      <c r="EYU50" s="212"/>
      <c r="EYV50" s="213"/>
      <c r="EYW50" s="213"/>
      <c r="EYX50" s="214"/>
      <c r="EYY50" s="214"/>
      <c r="EYZ50" s="216"/>
      <c r="EZA50" s="216"/>
      <c r="EZB50" s="216"/>
      <c r="EZC50" s="216"/>
      <c r="EZD50" s="216"/>
      <c r="EZE50" s="216"/>
      <c r="EZF50" s="216"/>
      <c r="EZG50" s="216"/>
      <c r="EZH50" s="216"/>
      <c r="EZI50" s="216"/>
      <c r="EZJ50" s="216"/>
      <c r="EZK50" s="216"/>
      <c r="EZL50" s="216"/>
      <c r="EZM50" s="214"/>
      <c r="EZN50" s="214"/>
      <c r="EZO50" s="214"/>
      <c r="EZP50" s="214"/>
      <c r="EZQ50" s="214"/>
      <c r="EZR50" s="212"/>
      <c r="EZS50" s="213"/>
      <c r="EZT50" s="213"/>
      <c r="EZU50" s="214"/>
      <c r="EZV50" s="214"/>
      <c r="EZW50" s="216"/>
      <c r="EZX50" s="216"/>
      <c r="EZY50" s="216"/>
      <c r="EZZ50" s="216"/>
      <c r="FAA50" s="216"/>
      <c r="FAB50" s="216"/>
      <c r="FAC50" s="216"/>
      <c r="FAD50" s="216"/>
      <c r="FAE50" s="216"/>
      <c r="FAF50" s="216"/>
      <c r="FAG50" s="216"/>
      <c r="FAH50" s="216"/>
      <c r="FAI50" s="216"/>
      <c r="FAJ50" s="214"/>
      <c r="FAK50" s="214"/>
      <c r="FAL50" s="214"/>
      <c r="FAM50" s="214"/>
      <c r="FAN50" s="214"/>
      <c r="FAO50" s="212"/>
      <c r="FAP50" s="213"/>
      <c r="FAQ50" s="213"/>
      <c r="FAR50" s="214"/>
      <c r="FAS50" s="214"/>
      <c r="FAT50" s="216"/>
      <c r="FAU50" s="216"/>
      <c r="FAV50" s="216"/>
      <c r="FAW50" s="216"/>
      <c r="FAX50" s="216"/>
      <c r="FAY50" s="216"/>
      <c r="FAZ50" s="216"/>
      <c r="FBA50" s="216"/>
      <c r="FBB50" s="216"/>
      <c r="FBC50" s="216"/>
      <c r="FBD50" s="216"/>
      <c r="FBE50" s="216"/>
      <c r="FBF50" s="216"/>
      <c r="FBG50" s="214"/>
      <c r="FBH50" s="214"/>
      <c r="FBI50" s="214"/>
      <c r="FBJ50" s="214"/>
      <c r="FBK50" s="214"/>
      <c r="FBL50" s="212"/>
      <c r="FBM50" s="213"/>
      <c r="FBN50" s="213"/>
      <c r="FBO50" s="214"/>
      <c r="FBP50" s="214"/>
      <c r="FBQ50" s="216"/>
      <c r="FBR50" s="216"/>
      <c r="FBS50" s="216"/>
      <c r="FBT50" s="216"/>
      <c r="FBU50" s="216"/>
      <c r="FBV50" s="216"/>
      <c r="FBW50" s="216"/>
      <c r="FBX50" s="216"/>
      <c r="FBY50" s="216"/>
      <c r="FBZ50" s="216"/>
      <c r="FCA50" s="216"/>
      <c r="FCB50" s="216"/>
      <c r="FCC50" s="216"/>
      <c r="FCD50" s="214"/>
      <c r="FCE50" s="214"/>
      <c r="FCF50" s="214"/>
      <c r="FCG50" s="214"/>
      <c r="FCH50" s="214"/>
      <c r="FCI50" s="212"/>
      <c r="FCJ50" s="213"/>
      <c r="FCK50" s="213"/>
      <c r="FCL50" s="214"/>
      <c r="FCM50" s="214"/>
      <c r="FCN50" s="216"/>
      <c r="FCO50" s="216"/>
      <c r="FCP50" s="216"/>
      <c r="FCQ50" s="216"/>
      <c r="FCR50" s="216"/>
      <c r="FCS50" s="216"/>
      <c r="FCT50" s="216"/>
      <c r="FCU50" s="216"/>
      <c r="FCV50" s="216"/>
      <c r="FCW50" s="216"/>
      <c r="FCX50" s="216"/>
      <c r="FCY50" s="216"/>
      <c r="FCZ50" s="216"/>
      <c r="FDA50" s="214"/>
      <c r="FDB50" s="214"/>
      <c r="FDC50" s="214"/>
      <c r="FDD50" s="214"/>
      <c r="FDE50" s="214"/>
      <c r="FDF50" s="212"/>
      <c r="FDG50" s="213"/>
      <c r="FDH50" s="213"/>
      <c r="FDI50" s="214"/>
      <c r="FDJ50" s="214"/>
      <c r="FDK50" s="216"/>
      <c r="FDL50" s="216"/>
      <c r="FDM50" s="216"/>
      <c r="FDN50" s="216"/>
      <c r="FDO50" s="216"/>
      <c r="FDP50" s="216"/>
      <c r="FDQ50" s="216"/>
      <c r="FDR50" s="216"/>
      <c r="FDS50" s="216"/>
      <c r="FDT50" s="216"/>
      <c r="FDU50" s="216"/>
      <c r="FDV50" s="216"/>
      <c r="FDW50" s="216"/>
      <c r="FDX50" s="214"/>
      <c r="FDY50" s="214"/>
      <c r="FDZ50" s="214"/>
      <c r="FEA50" s="214"/>
      <c r="FEB50" s="214"/>
      <c r="FEC50" s="212"/>
      <c r="FED50" s="213"/>
      <c r="FEE50" s="213"/>
      <c r="FEF50" s="214"/>
      <c r="FEG50" s="214"/>
      <c r="FEH50" s="216"/>
      <c r="FEI50" s="216"/>
      <c r="FEJ50" s="216"/>
      <c r="FEK50" s="216"/>
      <c r="FEL50" s="216"/>
      <c r="FEM50" s="216"/>
      <c r="FEN50" s="216"/>
      <c r="FEO50" s="216"/>
      <c r="FEP50" s="216"/>
      <c r="FEQ50" s="216"/>
      <c r="FER50" s="216"/>
      <c r="FES50" s="216"/>
      <c r="FET50" s="216"/>
      <c r="FEU50" s="214"/>
      <c r="FEV50" s="214"/>
      <c r="FEW50" s="214"/>
      <c r="FEX50" s="214"/>
      <c r="FEY50" s="214"/>
      <c r="FEZ50" s="212"/>
      <c r="FFA50" s="213"/>
      <c r="FFB50" s="213"/>
      <c r="FFC50" s="214"/>
      <c r="FFD50" s="214"/>
      <c r="FFE50" s="216"/>
      <c r="FFF50" s="216"/>
      <c r="FFG50" s="216"/>
      <c r="FFH50" s="216"/>
      <c r="FFI50" s="216"/>
      <c r="FFJ50" s="216"/>
      <c r="FFK50" s="216"/>
      <c r="FFL50" s="216"/>
      <c r="FFM50" s="216"/>
      <c r="FFN50" s="216"/>
      <c r="FFO50" s="216"/>
      <c r="FFP50" s="216"/>
      <c r="FFQ50" s="216"/>
      <c r="FFR50" s="214"/>
      <c r="FFS50" s="214"/>
      <c r="FFT50" s="214"/>
      <c r="FFU50" s="214"/>
      <c r="FFV50" s="214"/>
      <c r="FFW50" s="212"/>
      <c r="FFX50" s="213"/>
      <c r="FFY50" s="213"/>
      <c r="FFZ50" s="214"/>
      <c r="FGA50" s="214"/>
      <c r="FGB50" s="216"/>
      <c r="FGC50" s="216"/>
      <c r="FGD50" s="216"/>
      <c r="FGE50" s="216"/>
      <c r="FGF50" s="216"/>
      <c r="FGG50" s="216"/>
      <c r="FGH50" s="216"/>
      <c r="FGI50" s="216"/>
      <c r="FGJ50" s="216"/>
      <c r="FGK50" s="216"/>
      <c r="FGL50" s="216"/>
      <c r="FGM50" s="216"/>
      <c r="FGN50" s="216"/>
      <c r="FGO50" s="214"/>
      <c r="FGP50" s="214"/>
      <c r="FGQ50" s="214"/>
      <c r="FGR50" s="214"/>
      <c r="FGS50" s="214"/>
      <c r="FGT50" s="212"/>
      <c r="FGU50" s="213"/>
      <c r="FGV50" s="213"/>
      <c r="FGW50" s="214"/>
      <c r="FGX50" s="214"/>
      <c r="FGY50" s="216"/>
      <c r="FGZ50" s="216"/>
      <c r="FHA50" s="216"/>
      <c r="FHB50" s="216"/>
      <c r="FHC50" s="216"/>
      <c r="FHD50" s="216"/>
      <c r="FHE50" s="216"/>
      <c r="FHF50" s="216"/>
      <c r="FHG50" s="216"/>
      <c r="FHH50" s="216"/>
      <c r="FHI50" s="216"/>
      <c r="FHJ50" s="216"/>
      <c r="FHK50" s="216"/>
      <c r="FHL50" s="214"/>
      <c r="FHM50" s="214"/>
      <c r="FHN50" s="214"/>
      <c r="FHO50" s="214"/>
      <c r="FHP50" s="214"/>
      <c r="FHQ50" s="212"/>
      <c r="FHR50" s="213"/>
      <c r="FHS50" s="213"/>
      <c r="FHT50" s="214"/>
      <c r="FHU50" s="214"/>
      <c r="FHV50" s="216"/>
      <c r="FHW50" s="216"/>
      <c r="FHX50" s="216"/>
      <c r="FHY50" s="216"/>
      <c r="FHZ50" s="216"/>
      <c r="FIA50" s="216"/>
      <c r="FIB50" s="216"/>
      <c r="FIC50" s="216"/>
      <c r="FID50" s="216"/>
      <c r="FIE50" s="216"/>
      <c r="FIF50" s="216"/>
      <c r="FIG50" s="216"/>
      <c r="FIH50" s="216"/>
      <c r="FII50" s="214"/>
      <c r="FIJ50" s="214"/>
      <c r="FIK50" s="214"/>
      <c r="FIL50" s="214"/>
      <c r="FIM50" s="214"/>
      <c r="FIN50" s="212"/>
      <c r="FIO50" s="213"/>
      <c r="FIP50" s="213"/>
      <c r="FIQ50" s="214"/>
      <c r="FIR50" s="214"/>
      <c r="FIS50" s="216"/>
      <c r="FIT50" s="216"/>
      <c r="FIU50" s="216"/>
      <c r="FIV50" s="216"/>
      <c r="FIW50" s="216"/>
      <c r="FIX50" s="216"/>
      <c r="FIY50" s="216"/>
      <c r="FIZ50" s="216"/>
      <c r="FJA50" s="216"/>
      <c r="FJB50" s="216"/>
      <c r="FJC50" s="216"/>
      <c r="FJD50" s="216"/>
      <c r="FJE50" s="216"/>
      <c r="FJF50" s="214"/>
      <c r="FJG50" s="214"/>
      <c r="FJH50" s="214"/>
      <c r="FJI50" s="214"/>
      <c r="FJJ50" s="214"/>
      <c r="FJK50" s="212"/>
      <c r="FJL50" s="213"/>
      <c r="FJM50" s="213"/>
      <c r="FJN50" s="214"/>
      <c r="FJO50" s="214"/>
      <c r="FJP50" s="216"/>
      <c r="FJQ50" s="216"/>
      <c r="FJR50" s="216"/>
      <c r="FJS50" s="216"/>
      <c r="FJT50" s="216"/>
      <c r="FJU50" s="216"/>
      <c r="FJV50" s="216"/>
      <c r="FJW50" s="216"/>
      <c r="FJX50" s="216"/>
      <c r="FJY50" s="216"/>
      <c r="FJZ50" s="216"/>
      <c r="FKA50" s="216"/>
      <c r="FKB50" s="216"/>
      <c r="FKC50" s="214"/>
      <c r="FKD50" s="214"/>
      <c r="FKE50" s="214"/>
      <c r="FKF50" s="214"/>
      <c r="FKG50" s="214"/>
      <c r="FKH50" s="212"/>
      <c r="FKI50" s="213"/>
      <c r="FKJ50" s="213"/>
      <c r="FKK50" s="214"/>
      <c r="FKL50" s="214"/>
      <c r="FKM50" s="216"/>
      <c r="FKN50" s="216"/>
      <c r="FKO50" s="216"/>
      <c r="FKP50" s="216"/>
      <c r="FKQ50" s="216"/>
      <c r="FKR50" s="216"/>
      <c r="FKS50" s="216"/>
      <c r="FKT50" s="216"/>
      <c r="FKU50" s="216"/>
      <c r="FKV50" s="216"/>
      <c r="FKW50" s="216"/>
      <c r="FKX50" s="216"/>
      <c r="FKY50" s="216"/>
      <c r="FKZ50" s="214"/>
      <c r="FLA50" s="214"/>
      <c r="FLB50" s="214"/>
      <c r="FLC50" s="214"/>
      <c r="FLD50" s="214"/>
      <c r="FLE50" s="212"/>
      <c r="FLF50" s="213"/>
      <c r="FLG50" s="213"/>
      <c r="FLH50" s="214"/>
      <c r="FLI50" s="214"/>
      <c r="FLJ50" s="216"/>
      <c r="FLK50" s="216"/>
      <c r="FLL50" s="216"/>
      <c r="FLM50" s="216"/>
      <c r="FLN50" s="216"/>
      <c r="FLO50" s="216"/>
      <c r="FLP50" s="216"/>
      <c r="FLQ50" s="216"/>
      <c r="FLR50" s="216"/>
      <c r="FLS50" s="216"/>
      <c r="FLT50" s="216"/>
      <c r="FLU50" s="216"/>
      <c r="FLV50" s="216"/>
      <c r="FLW50" s="214"/>
      <c r="FLX50" s="214"/>
      <c r="FLY50" s="214"/>
      <c r="FLZ50" s="214"/>
      <c r="FMA50" s="214"/>
      <c r="FMB50" s="212"/>
      <c r="FMC50" s="213"/>
      <c r="FMD50" s="213"/>
      <c r="FME50" s="214"/>
      <c r="FMF50" s="214"/>
      <c r="FMG50" s="216"/>
      <c r="FMH50" s="216"/>
      <c r="FMI50" s="216"/>
      <c r="FMJ50" s="216"/>
      <c r="FMK50" s="216"/>
      <c r="FML50" s="216"/>
      <c r="FMM50" s="216"/>
      <c r="FMN50" s="216"/>
      <c r="FMO50" s="216"/>
      <c r="FMP50" s="216"/>
      <c r="FMQ50" s="216"/>
      <c r="FMR50" s="216"/>
      <c r="FMS50" s="216"/>
      <c r="FMT50" s="214"/>
      <c r="FMU50" s="214"/>
      <c r="FMV50" s="214"/>
      <c r="FMW50" s="214"/>
      <c r="FMX50" s="214"/>
      <c r="FMY50" s="212"/>
      <c r="FMZ50" s="213"/>
      <c r="FNA50" s="213"/>
      <c r="FNB50" s="214"/>
      <c r="FNC50" s="214"/>
      <c r="FND50" s="216"/>
      <c r="FNE50" s="216"/>
      <c r="FNF50" s="216"/>
      <c r="FNG50" s="216"/>
      <c r="FNH50" s="216"/>
      <c r="FNI50" s="216"/>
      <c r="FNJ50" s="216"/>
      <c r="FNK50" s="216"/>
      <c r="FNL50" s="216"/>
      <c r="FNM50" s="216"/>
      <c r="FNN50" s="216"/>
      <c r="FNO50" s="216"/>
      <c r="FNP50" s="216"/>
      <c r="FNQ50" s="214"/>
      <c r="FNR50" s="214"/>
      <c r="FNS50" s="214"/>
      <c r="FNT50" s="214"/>
      <c r="FNU50" s="214"/>
      <c r="FNV50" s="212"/>
      <c r="FNW50" s="213"/>
      <c r="FNX50" s="213"/>
      <c r="FNY50" s="214"/>
      <c r="FNZ50" s="214"/>
      <c r="FOA50" s="216"/>
      <c r="FOB50" s="216"/>
      <c r="FOC50" s="216"/>
      <c r="FOD50" s="216"/>
      <c r="FOE50" s="216"/>
      <c r="FOF50" s="216"/>
      <c r="FOG50" s="216"/>
      <c r="FOH50" s="216"/>
      <c r="FOI50" s="216"/>
      <c r="FOJ50" s="216"/>
      <c r="FOK50" s="216"/>
      <c r="FOL50" s="216"/>
      <c r="FOM50" s="216"/>
      <c r="FON50" s="214"/>
      <c r="FOO50" s="214"/>
      <c r="FOP50" s="214"/>
      <c r="FOQ50" s="214"/>
      <c r="FOR50" s="214"/>
      <c r="FOS50" s="212"/>
      <c r="FOT50" s="213"/>
      <c r="FOU50" s="213"/>
      <c r="FOV50" s="214"/>
      <c r="FOW50" s="214"/>
      <c r="FOX50" s="216"/>
      <c r="FOY50" s="216"/>
      <c r="FOZ50" s="216"/>
      <c r="FPA50" s="216"/>
      <c r="FPB50" s="216"/>
      <c r="FPC50" s="216"/>
      <c r="FPD50" s="216"/>
      <c r="FPE50" s="216"/>
      <c r="FPF50" s="216"/>
      <c r="FPG50" s="216"/>
      <c r="FPH50" s="216"/>
      <c r="FPI50" s="216"/>
      <c r="FPJ50" s="216"/>
      <c r="FPK50" s="214"/>
      <c r="FPL50" s="214"/>
      <c r="FPM50" s="214"/>
      <c r="FPN50" s="214"/>
      <c r="FPO50" s="214"/>
      <c r="FPP50" s="212"/>
      <c r="FPQ50" s="213"/>
      <c r="FPR50" s="213"/>
      <c r="FPS50" s="214"/>
      <c r="FPT50" s="214"/>
      <c r="FPU50" s="216"/>
      <c r="FPV50" s="216"/>
      <c r="FPW50" s="216"/>
      <c r="FPX50" s="216"/>
      <c r="FPY50" s="216"/>
      <c r="FPZ50" s="216"/>
      <c r="FQA50" s="216"/>
      <c r="FQB50" s="216"/>
      <c r="FQC50" s="216"/>
      <c r="FQD50" s="216"/>
      <c r="FQE50" s="216"/>
      <c r="FQF50" s="216"/>
      <c r="FQG50" s="216"/>
      <c r="FQH50" s="214"/>
      <c r="FQI50" s="214"/>
      <c r="FQJ50" s="214"/>
      <c r="FQK50" s="214"/>
      <c r="FQL50" s="214"/>
      <c r="FQM50" s="212"/>
      <c r="FQN50" s="213"/>
      <c r="FQO50" s="213"/>
      <c r="FQP50" s="214"/>
      <c r="FQQ50" s="214"/>
      <c r="FQR50" s="216"/>
      <c r="FQS50" s="216"/>
      <c r="FQT50" s="216"/>
      <c r="FQU50" s="216"/>
      <c r="FQV50" s="216"/>
      <c r="FQW50" s="216"/>
      <c r="FQX50" s="216"/>
      <c r="FQY50" s="216"/>
      <c r="FQZ50" s="216"/>
      <c r="FRA50" s="216"/>
      <c r="FRB50" s="216"/>
      <c r="FRC50" s="216"/>
      <c r="FRD50" s="216"/>
      <c r="FRE50" s="214"/>
      <c r="FRF50" s="214"/>
      <c r="FRG50" s="214"/>
      <c r="FRH50" s="214"/>
      <c r="FRI50" s="214"/>
      <c r="FRJ50" s="212"/>
      <c r="FRK50" s="213"/>
      <c r="FRL50" s="213"/>
      <c r="FRM50" s="214"/>
      <c r="FRN50" s="214"/>
      <c r="FRO50" s="216"/>
      <c r="FRP50" s="216"/>
      <c r="FRQ50" s="216"/>
      <c r="FRR50" s="216"/>
      <c r="FRS50" s="216"/>
      <c r="FRT50" s="216"/>
      <c r="FRU50" s="216"/>
      <c r="FRV50" s="216"/>
      <c r="FRW50" s="216"/>
      <c r="FRX50" s="216"/>
      <c r="FRY50" s="216"/>
      <c r="FRZ50" s="216"/>
      <c r="FSA50" s="216"/>
      <c r="FSB50" s="214"/>
      <c r="FSC50" s="214"/>
      <c r="FSD50" s="214"/>
      <c r="FSE50" s="214"/>
      <c r="FSF50" s="214"/>
      <c r="FSG50" s="212"/>
      <c r="FSH50" s="213"/>
      <c r="FSI50" s="213"/>
      <c r="FSJ50" s="214"/>
      <c r="FSK50" s="214"/>
      <c r="FSL50" s="216"/>
      <c r="FSM50" s="216"/>
      <c r="FSN50" s="216"/>
      <c r="FSO50" s="216"/>
      <c r="FSP50" s="216"/>
      <c r="FSQ50" s="216"/>
      <c r="FSR50" s="216"/>
      <c r="FSS50" s="216"/>
      <c r="FST50" s="216"/>
      <c r="FSU50" s="216"/>
      <c r="FSV50" s="216"/>
      <c r="FSW50" s="216"/>
      <c r="FSX50" s="216"/>
      <c r="FSY50" s="214"/>
      <c r="FSZ50" s="214"/>
      <c r="FTA50" s="214"/>
      <c r="FTB50" s="214"/>
      <c r="FTC50" s="214"/>
      <c r="FTD50" s="212"/>
      <c r="FTE50" s="213"/>
      <c r="FTF50" s="213"/>
      <c r="FTG50" s="214"/>
      <c r="FTH50" s="214"/>
      <c r="FTI50" s="216"/>
      <c r="FTJ50" s="216"/>
      <c r="FTK50" s="216"/>
      <c r="FTL50" s="216"/>
      <c r="FTM50" s="216"/>
      <c r="FTN50" s="216"/>
      <c r="FTO50" s="216"/>
      <c r="FTP50" s="216"/>
      <c r="FTQ50" s="216"/>
      <c r="FTR50" s="216"/>
      <c r="FTS50" s="216"/>
      <c r="FTT50" s="216"/>
      <c r="FTU50" s="216"/>
      <c r="FTV50" s="214"/>
      <c r="FTW50" s="214"/>
      <c r="FTX50" s="214"/>
      <c r="FTY50" s="214"/>
      <c r="FTZ50" s="214"/>
      <c r="FUA50" s="212"/>
      <c r="FUB50" s="213"/>
      <c r="FUC50" s="213"/>
      <c r="FUD50" s="214"/>
      <c r="FUE50" s="214"/>
      <c r="FUF50" s="216"/>
      <c r="FUG50" s="216"/>
      <c r="FUH50" s="216"/>
      <c r="FUI50" s="216"/>
      <c r="FUJ50" s="216"/>
      <c r="FUK50" s="216"/>
      <c r="FUL50" s="216"/>
      <c r="FUM50" s="216"/>
      <c r="FUN50" s="216"/>
      <c r="FUO50" s="216"/>
      <c r="FUP50" s="216"/>
      <c r="FUQ50" s="216"/>
      <c r="FUR50" s="216"/>
      <c r="FUS50" s="214"/>
      <c r="FUT50" s="214"/>
      <c r="FUU50" s="214"/>
      <c r="FUV50" s="214"/>
      <c r="FUW50" s="214"/>
      <c r="FUX50" s="212"/>
      <c r="FUY50" s="213"/>
      <c r="FUZ50" s="213"/>
      <c r="FVA50" s="214"/>
      <c r="FVB50" s="214"/>
      <c r="FVC50" s="216"/>
      <c r="FVD50" s="216"/>
      <c r="FVE50" s="216"/>
      <c r="FVF50" s="216"/>
      <c r="FVG50" s="216"/>
      <c r="FVH50" s="216"/>
      <c r="FVI50" s="216"/>
      <c r="FVJ50" s="216"/>
      <c r="FVK50" s="216"/>
      <c r="FVL50" s="216"/>
      <c r="FVM50" s="216"/>
      <c r="FVN50" s="216"/>
      <c r="FVO50" s="216"/>
      <c r="FVP50" s="214"/>
      <c r="FVQ50" s="214"/>
      <c r="FVR50" s="214"/>
      <c r="FVS50" s="214"/>
      <c r="FVT50" s="214"/>
      <c r="FVU50" s="212"/>
      <c r="FVV50" s="213"/>
      <c r="FVW50" s="213"/>
      <c r="FVX50" s="214"/>
      <c r="FVY50" s="214"/>
      <c r="FVZ50" s="216"/>
      <c r="FWA50" s="216"/>
      <c r="FWB50" s="216"/>
      <c r="FWC50" s="216"/>
      <c r="FWD50" s="216"/>
      <c r="FWE50" s="216"/>
      <c r="FWF50" s="216"/>
      <c r="FWG50" s="216"/>
      <c r="FWH50" s="216"/>
      <c r="FWI50" s="216"/>
      <c r="FWJ50" s="216"/>
      <c r="FWK50" s="216"/>
      <c r="FWL50" s="216"/>
      <c r="FWM50" s="214"/>
      <c r="FWN50" s="214"/>
      <c r="FWO50" s="214"/>
      <c r="FWP50" s="214"/>
      <c r="FWQ50" s="214"/>
      <c r="FWR50" s="212"/>
      <c r="FWS50" s="213"/>
      <c r="FWT50" s="213"/>
      <c r="FWU50" s="214"/>
      <c r="FWV50" s="214"/>
      <c r="FWW50" s="216"/>
      <c r="FWX50" s="216"/>
      <c r="FWY50" s="216"/>
      <c r="FWZ50" s="216"/>
      <c r="FXA50" s="216"/>
      <c r="FXB50" s="216"/>
      <c r="FXC50" s="216"/>
      <c r="FXD50" s="216"/>
      <c r="FXE50" s="216"/>
      <c r="FXF50" s="216"/>
      <c r="FXG50" s="216"/>
      <c r="FXH50" s="216"/>
      <c r="FXI50" s="216"/>
      <c r="FXJ50" s="214"/>
      <c r="FXK50" s="214"/>
      <c r="FXL50" s="214"/>
      <c r="FXM50" s="214"/>
      <c r="FXN50" s="214"/>
      <c r="FXO50" s="212"/>
      <c r="FXP50" s="213"/>
      <c r="FXQ50" s="213"/>
      <c r="FXR50" s="214"/>
      <c r="FXS50" s="214"/>
      <c r="FXT50" s="216"/>
      <c r="FXU50" s="216"/>
      <c r="FXV50" s="216"/>
      <c r="FXW50" s="216"/>
      <c r="FXX50" s="216"/>
      <c r="FXY50" s="216"/>
      <c r="FXZ50" s="216"/>
      <c r="FYA50" s="216"/>
      <c r="FYB50" s="216"/>
      <c r="FYC50" s="216"/>
      <c r="FYD50" s="216"/>
      <c r="FYE50" s="216"/>
      <c r="FYF50" s="216"/>
      <c r="FYG50" s="214"/>
      <c r="FYH50" s="214"/>
      <c r="FYI50" s="214"/>
      <c r="FYJ50" s="214"/>
      <c r="FYK50" s="214"/>
      <c r="FYL50" s="212"/>
      <c r="FYM50" s="213"/>
      <c r="FYN50" s="213"/>
      <c r="FYO50" s="214"/>
      <c r="FYP50" s="214"/>
      <c r="FYQ50" s="216"/>
      <c r="FYR50" s="216"/>
      <c r="FYS50" s="216"/>
      <c r="FYT50" s="216"/>
      <c r="FYU50" s="216"/>
      <c r="FYV50" s="216"/>
      <c r="FYW50" s="216"/>
      <c r="FYX50" s="216"/>
      <c r="FYY50" s="216"/>
      <c r="FYZ50" s="216"/>
      <c r="FZA50" s="216"/>
      <c r="FZB50" s="216"/>
      <c r="FZC50" s="216"/>
      <c r="FZD50" s="214"/>
      <c r="FZE50" s="214"/>
      <c r="FZF50" s="214"/>
      <c r="FZG50" s="214"/>
      <c r="FZH50" s="214"/>
      <c r="FZI50" s="212"/>
      <c r="FZJ50" s="213"/>
      <c r="FZK50" s="213"/>
      <c r="FZL50" s="214"/>
      <c r="FZM50" s="214"/>
      <c r="FZN50" s="216"/>
      <c r="FZO50" s="216"/>
      <c r="FZP50" s="216"/>
      <c r="FZQ50" s="216"/>
      <c r="FZR50" s="216"/>
      <c r="FZS50" s="216"/>
      <c r="FZT50" s="216"/>
      <c r="FZU50" s="216"/>
      <c r="FZV50" s="216"/>
      <c r="FZW50" s="216"/>
      <c r="FZX50" s="216"/>
      <c r="FZY50" s="216"/>
      <c r="FZZ50" s="216"/>
      <c r="GAA50" s="214"/>
      <c r="GAB50" s="214"/>
      <c r="GAC50" s="214"/>
      <c r="GAD50" s="214"/>
      <c r="GAE50" s="214"/>
      <c r="GAF50" s="212"/>
      <c r="GAG50" s="213"/>
      <c r="GAH50" s="213"/>
      <c r="GAI50" s="214"/>
      <c r="GAJ50" s="214"/>
      <c r="GAK50" s="216"/>
      <c r="GAL50" s="216"/>
      <c r="GAM50" s="216"/>
      <c r="GAN50" s="216"/>
      <c r="GAO50" s="216"/>
      <c r="GAP50" s="216"/>
      <c r="GAQ50" s="216"/>
      <c r="GAR50" s="216"/>
      <c r="GAS50" s="216"/>
      <c r="GAT50" s="216"/>
      <c r="GAU50" s="216"/>
      <c r="GAV50" s="216"/>
      <c r="GAW50" s="216"/>
      <c r="GAX50" s="214"/>
      <c r="GAY50" s="214"/>
      <c r="GAZ50" s="214"/>
      <c r="GBA50" s="214"/>
      <c r="GBB50" s="214"/>
      <c r="GBC50" s="212"/>
      <c r="GBD50" s="213"/>
      <c r="GBE50" s="213"/>
      <c r="GBF50" s="214"/>
      <c r="GBG50" s="214"/>
      <c r="GBH50" s="216"/>
      <c r="GBI50" s="216"/>
      <c r="GBJ50" s="216"/>
      <c r="GBK50" s="216"/>
      <c r="GBL50" s="216"/>
      <c r="GBM50" s="216"/>
      <c r="GBN50" s="216"/>
      <c r="GBO50" s="216"/>
      <c r="GBP50" s="216"/>
      <c r="GBQ50" s="216"/>
      <c r="GBR50" s="216"/>
      <c r="GBS50" s="216"/>
      <c r="GBT50" s="216"/>
      <c r="GBU50" s="214"/>
      <c r="GBV50" s="214"/>
      <c r="GBW50" s="214"/>
      <c r="GBX50" s="214"/>
      <c r="GBY50" s="214"/>
      <c r="GBZ50" s="212"/>
      <c r="GCA50" s="213"/>
      <c r="GCB50" s="213"/>
      <c r="GCC50" s="214"/>
      <c r="GCD50" s="214"/>
      <c r="GCE50" s="216"/>
      <c r="GCF50" s="216"/>
      <c r="GCG50" s="216"/>
      <c r="GCH50" s="216"/>
      <c r="GCI50" s="216"/>
      <c r="GCJ50" s="216"/>
      <c r="GCK50" s="216"/>
      <c r="GCL50" s="216"/>
      <c r="GCM50" s="216"/>
      <c r="GCN50" s="216"/>
      <c r="GCO50" s="216"/>
      <c r="GCP50" s="216"/>
      <c r="GCQ50" s="216"/>
      <c r="GCR50" s="214"/>
      <c r="GCS50" s="214"/>
      <c r="GCT50" s="214"/>
      <c r="GCU50" s="214"/>
      <c r="GCV50" s="214"/>
      <c r="GCW50" s="212"/>
      <c r="GCX50" s="213"/>
      <c r="GCY50" s="213"/>
      <c r="GCZ50" s="214"/>
      <c r="GDA50" s="214"/>
      <c r="GDB50" s="216"/>
      <c r="GDC50" s="216"/>
      <c r="GDD50" s="216"/>
      <c r="GDE50" s="216"/>
      <c r="GDF50" s="216"/>
      <c r="GDG50" s="216"/>
      <c r="GDH50" s="216"/>
      <c r="GDI50" s="216"/>
      <c r="GDJ50" s="216"/>
      <c r="GDK50" s="216"/>
      <c r="GDL50" s="216"/>
      <c r="GDM50" s="216"/>
      <c r="GDN50" s="216"/>
      <c r="GDO50" s="214"/>
      <c r="GDP50" s="214"/>
      <c r="GDQ50" s="214"/>
      <c r="GDR50" s="214"/>
      <c r="GDS50" s="214"/>
      <c r="GDT50" s="212"/>
      <c r="GDU50" s="213"/>
      <c r="GDV50" s="213"/>
      <c r="GDW50" s="214"/>
      <c r="GDX50" s="214"/>
      <c r="GDY50" s="216"/>
      <c r="GDZ50" s="216"/>
      <c r="GEA50" s="216"/>
      <c r="GEB50" s="216"/>
      <c r="GEC50" s="216"/>
      <c r="GED50" s="216"/>
      <c r="GEE50" s="216"/>
      <c r="GEF50" s="216"/>
      <c r="GEG50" s="216"/>
      <c r="GEH50" s="216"/>
      <c r="GEI50" s="216"/>
      <c r="GEJ50" s="216"/>
      <c r="GEK50" s="216"/>
      <c r="GEL50" s="214"/>
      <c r="GEM50" s="214"/>
      <c r="GEN50" s="214"/>
      <c r="GEO50" s="214"/>
      <c r="GEP50" s="214"/>
      <c r="GEQ50" s="212"/>
      <c r="GER50" s="213"/>
      <c r="GES50" s="213"/>
      <c r="GET50" s="214"/>
      <c r="GEU50" s="214"/>
      <c r="GEV50" s="216"/>
      <c r="GEW50" s="216"/>
      <c r="GEX50" s="216"/>
      <c r="GEY50" s="216"/>
      <c r="GEZ50" s="216"/>
      <c r="GFA50" s="216"/>
      <c r="GFB50" s="216"/>
      <c r="GFC50" s="216"/>
      <c r="GFD50" s="216"/>
      <c r="GFE50" s="216"/>
      <c r="GFF50" s="216"/>
      <c r="GFG50" s="216"/>
      <c r="GFH50" s="216"/>
      <c r="GFI50" s="214"/>
      <c r="GFJ50" s="214"/>
      <c r="GFK50" s="214"/>
      <c r="GFL50" s="214"/>
      <c r="GFM50" s="214"/>
      <c r="GFN50" s="212"/>
      <c r="GFO50" s="213"/>
      <c r="GFP50" s="213"/>
      <c r="GFQ50" s="214"/>
      <c r="GFR50" s="214"/>
      <c r="GFS50" s="216"/>
      <c r="GFT50" s="216"/>
      <c r="GFU50" s="216"/>
      <c r="GFV50" s="216"/>
      <c r="GFW50" s="216"/>
      <c r="GFX50" s="216"/>
      <c r="GFY50" s="216"/>
      <c r="GFZ50" s="216"/>
      <c r="GGA50" s="216"/>
      <c r="GGB50" s="216"/>
      <c r="GGC50" s="216"/>
      <c r="GGD50" s="216"/>
      <c r="GGE50" s="216"/>
      <c r="GGF50" s="214"/>
      <c r="GGG50" s="214"/>
      <c r="GGH50" s="214"/>
      <c r="GGI50" s="214"/>
      <c r="GGJ50" s="214"/>
      <c r="GGK50" s="212"/>
      <c r="GGL50" s="213"/>
      <c r="GGM50" s="213"/>
      <c r="GGN50" s="214"/>
      <c r="GGO50" s="214"/>
      <c r="GGP50" s="216"/>
      <c r="GGQ50" s="216"/>
      <c r="GGR50" s="216"/>
      <c r="GGS50" s="216"/>
      <c r="GGT50" s="216"/>
      <c r="GGU50" s="216"/>
      <c r="GGV50" s="216"/>
      <c r="GGW50" s="216"/>
      <c r="GGX50" s="216"/>
      <c r="GGY50" s="216"/>
      <c r="GGZ50" s="216"/>
      <c r="GHA50" s="216"/>
      <c r="GHB50" s="216"/>
      <c r="GHC50" s="214"/>
      <c r="GHD50" s="214"/>
      <c r="GHE50" s="214"/>
      <c r="GHF50" s="214"/>
      <c r="GHG50" s="214"/>
      <c r="GHH50" s="212"/>
      <c r="GHI50" s="213"/>
      <c r="GHJ50" s="213"/>
      <c r="GHK50" s="214"/>
      <c r="GHL50" s="214"/>
      <c r="GHM50" s="216"/>
      <c r="GHN50" s="216"/>
      <c r="GHO50" s="216"/>
      <c r="GHP50" s="216"/>
      <c r="GHQ50" s="216"/>
      <c r="GHR50" s="216"/>
      <c r="GHS50" s="216"/>
      <c r="GHT50" s="216"/>
      <c r="GHU50" s="216"/>
      <c r="GHV50" s="216"/>
      <c r="GHW50" s="216"/>
      <c r="GHX50" s="216"/>
      <c r="GHY50" s="216"/>
      <c r="GHZ50" s="214"/>
      <c r="GIA50" s="214"/>
      <c r="GIB50" s="214"/>
      <c r="GIC50" s="214"/>
      <c r="GID50" s="214"/>
      <c r="GIE50" s="212"/>
      <c r="GIF50" s="213"/>
      <c r="GIG50" s="213"/>
      <c r="GIH50" s="214"/>
      <c r="GII50" s="214"/>
      <c r="GIJ50" s="216"/>
      <c r="GIK50" s="216"/>
      <c r="GIL50" s="216"/>
      <c r="GIM50" s="216"/>
      <c r="GIN50" s="216"/>
      <c r="GIO50" s="216"/>
      <c r="GIP50" s="216"/>
      <c r="GIQ50" s="216"/>
      <c r="GIR50" s="216"/>
      <c r="GIS50" s="216"/>
      <c r="GIT50" s="216"/>
      <c r="GIU50" s="216"/>
      <c r="GIV50" s="216"/>
      <c r="GIW50" s="214"/>
      <c r="GIX50" s="214"/>
      <c r="GIY50" s="214"/>
      <c r="GIZ50" s="214"/>
      <c r="GJA50" s="214"/>
      <c r="GJB50" s="212"/>
      <c r="GJC50" s="213"/>
      <c r="GJD50" s="213"/>
      <c r="GJE50" s="214"/>
      <c r="GJF50" s="214"/>
      <c r="GJG50" s="216"/>
      <c r="GJH50" s="216"/>
      <c r="GJI50" s="216"/>
      <c r="GJJ50" s="216"/>
      <c r="GJK50" s="216"/>
      <c r="GJL50" s="216"/>
      <c r="GJM50" s="216"/>
      <c r="GJN50" s="216"/>
      <c r="GJO50" s="216"/>
      <c r="GJP50" s="216"/>
      <c r="GJQ50" s="216"/>
      <c r="GJR50" s="216"/>
      <c r="GJS50" s="216"/>
      <c r="GJT50" s="214"/>
      <c r="GJU50" s="214"/>
      <c r="GJV50" s="214"/>
      <c r="GJW50" s="214"/>
      <c r="GJX50" s="214"/>
      <c r="GJY50" s="212"/>
      <c r="GJZ50" s="213"/>
      <c r="GKA50" s="213"/>
      <c r="GKB50" s="214"/>
      <c r="GKC50" s="214"/>
      <c r="GKD50" s="216"/>
      <c r="GKE50" s="216"/>
      <c r="GKF50" s="216"/>
      <c r="GKG50" s="216"/>
      <c r="GKH50" s="216"/>
      <c r="GKI50" s="216"/>
      <c r="GKJ50" s="216"/>
      <c r="GKK50" s="216"/>
      <c r="GKL50" s="216"/>
      <c r="GKM50" s="216"/>
      <c r="GKN50" s="216"/>
      <c r="GKO50" s="216"/>
      <c r="GKP50" s="216"/>
      <c r="GKQ50" s="214"/>
      <c r="GKR50" s="214"/>
      <c r="GKS50" s="214"/>
      <c r="GKT50" s="214"/>
      <c r="GKU50" s="214"/>
      <c r="GKV50" s="212"/>
      <c r="GKW50" s="213"/>
      <c r="GKX50" s="213"/>
      <c r="GKY50" s="214"/>
      <c r="GKZ50" s="214"/>
      <c r="GLA50" s="216"/>
      <c r="GLB50" s="216"/>
      <c r="GLC50" s="216"/>
      <c r="GLD50" s="216"/>
      <c r="GLE50" s="216"/>
      <c r="GLF50" s="216"/>
      <c r="GLG50" s="216"/>
      <c r="GLH50" s="216"/>
      <c r="GLI50" s="216"/>
      <c r="GLJ50" s="216"/>
      <c r="GLK50" s="216"/>
      <c r="GLL50" s="216"/>
      <c r="GLM50" s="216"/>
      <c r="GLN50" s="214"/>
      <c r="GLO50" s="214"/>
      <c r="GLP50" s="214"/>
      <c r="GLQ50" s="214"/>
      <c r="GLR50" s="214"/>
      <c r="GLS50" s="212"/>
      <c r="GLT50" s="213"/>
      <c r="GLU50" s="213"/>
      <c r="GLV50" s="214"/>
      <c r="GLW50" s="214"/>
      <c r="GLX50" s="216"/>
      <c r="GLY50" s="216"/>
      <c r="GLZ50" s="216"/>
      <c r="GMA50" s="216"/>
      <c r="GMB50" s="216"/>
      <c r="GMC50" s="216"/>
      <c r="GMD50" s="216"/>
      <c r="GME50" s="216"/>
      <c r="GMF50" s="216"/>
      <c r="GMG50" s="216"/>
      <c r="GMH50" s="216"/>
      <c r="GMI50" s="216"/>
      <c r="GMJ50" s="216"/>
      <c r="GMK50" s="214"/>
      <c r="GML50" s="214"/>
      <c r="GMM50" s="214"/>
      <c r="GMN50" s="214"/>
      <c r="GMO50" s="214"/>
      <c r="GMP50" s="212"/>
      <c r="GMQ50" s="213"/>
      <c r="GMR50" s="213"/>
      <c r="GMS50" s="214"/>
      <c r="GMT50" s="214"/>
      <c r="GMU50" s="216"/>
      <c r="GMV50" s="216"/>
      <c r="GMW50" s="216"/>
      <c r="GMX50" s="216"/>
      <c r="GMY50" s="216"/>
      <c r="GMZ50" s="216"/>
      <c r="GNA50" s="216"/>
      <c r="GNB50" s="216"/>
      <c r="GNC50" s="216"/>
      <c r="GND50" s="216"/>
      <c r="GNE50" s="216"/>
      <c r="GNF50" s="216"/>
      <c r="GNG50" s="216"/>
      <c r="GNH50" s="214"/>
      <c r="GNI50" s="214"/>
      <c r="GNJ50" s="214"/>
      <c r="GNK50" s="214"/>
      <c r="GNL50" s="214"/>
      <c r="GNM50" s="212"/>
      <c r="GNN50" s="213"/>
      <c r="GNO50" s="213"/>
      <c r="GNP50" s="214"/>
      <c r="GNQ50" s="214"/>
      <c r="GNR50" s="216"/>
      <c r="GNS50" s="216"/>
      <c r="GNT50" s="216"/>
      <c r="GNU50" s="216"/>
      <c r="GNV50" s="216"/>
      <c r="GNW50" s="216"/>
      <c r="GNX50" s="216"/>
      <c r="GNY50" s="216"/>
      <c r="GNZ50" s="216"/>
      <c r="GOA50" s="216"/>
      <c r="GOB50" s="216"/>
      <c r="GOC50" s="216"/>
      <c r="GOD50" s="216"/>
      <c r="GOE50" s="214"/>
      <c r="GOF50" s="214"/>
      <c r="GOG50" s="214"/>
      <c r="GOH50" s="214"/>
      <c r="GOI50" s="214"/>
      <c r="GOJ50" s="212"/>
      <c r="GOK50" s="213"/>
      <c r="GOL50" s="213"/>
      <c r="GOM50" s="214"/>
      <c r="GON50" s="214"/>
      <c r="GOO50" s="216"/>
      <c r="GOP50" s="216"/>
      <c r="GOQ50" s="216"/>
      <c r="GOR50" s="216"/>
      <c r="GOS50" s="216"/>
      <c r="GOT50" s="216"/>
      <c r="GOU50" s="216"/>
      <c r="GOV50" s="216"/>
      <c r="GOW50" s="216"/>
      <c r="GOX50" s="216"/>
      <c r="GOY50" s="216"/>
      <c r="GOZ50" s="216"/>
      <c r="GPA50" s="216"/>
      <c r="GPB50" s="214"/>
      <c r="GPC50" s="214"/>
      <c r="GPD50" s="214"/>
      <c r="GPE50" s="214"/>
      <c r="GPF50" s="214"/>
      <c r="GPG50" s="212"/>
      <c r="GPH50" s="213"/>
      <c r="GPI50" s="213"/>
      <c r="GPJ50" s="214"/>
      <c r="GPK50" s="214"/>
      <c r="GPL50" s="216"/>
      <c r="GPM50" s="216"/>
      <c r="GPN50" s="216"/>
      <c r="GPO50" s="216"/>
      <c r="GPP50" s="216"/>
      <c r="GPQ50" s="216"/>
      <c r="GPR50" s="216"/>
      <c r="GPS50" s="216"/>
      <c r="GPT50" s="216"/>
      <c r="GPU50" s="216"/>
      <c r="GPV50" s="216"/>
      <c r="GPW50" s="216"/>
      <c r="GPX50" s="216"/>
      <c r="GPY50" s="214"/>
      <c r="GPZ50" s="214"/>
      <c r="GQA50" s="214"/>
      <c r="GQB50" s="214"/>
      <c r="GQC50" s="214"/>
      <c r="GQD50" s="212"/>
      <c r="GQE50" s="213"/>
      <c r="GQF50" s="213"/>
      <c r="GQG50" s="214"/>
      <c r="GQH50" s="214"/>
      <c r="GQI50" s="216"/>
      <c r="GQJ50" s="216"/>
      <c r="GQK50" s="216"/>
      <c r="GQL50" s="216"/>
      <c r="GQM50" s="216"/>
      <c r="GQN50" s="216"/>
      <c r="GQO50" s="216"/>
      <c r="GQP50" s="216"/>
      <c r="GQQ50" s="216"/>
      <c r="GQR50" s="216"/>
      <c r="GQS50" s="216"/>
      <c r="GQT50" s="216"/>
      <c r="GQU50" s="216"/>
      <c r="GQV50" s="214"/>
      <c r="GQW50" s="214"/>
      <c r="GQX50" s="214"/>
      <c r="GQY50" s="214"/>
      <c r="GQZ50" s="214"/>
      <c r="GRA50" s="212"/>
      <c r="GRB50" s="213"/>
      <c r="GRC50" s="213"/>
      <c r="GRD50" s="214"/>
      <c r="GRE50" s="214"/>
      <c r="GRF50" s="216"/>
      <c r="GRG50" s="216"/>
      <c r="GRH50" s="216"/>
      <c r="GRI50" s="216"/>
      <c r="GRJ50" s="216"/>
      <c r="GRK50" s="216"/>
      <c r="GRL50" s="216"/>
      <c r="GRM50" s="216"/>
      <c r="GRN50" s="216"/>
      <c r="GRO50" s="216"/>
      <c r="GRP50" s="216"/>
      <c r="GRQ50" s="216"/>
      <c r="GRR50" s="216"/>
      <c r="GRS50" s="214"/>
      <c r="GRT50" s="214"/>
      <c r="GRU50" s="214"/>
      <c r="GRV50" s="214"/>
      <c r="GRW50" s="214"/>
      <c r="GRX50" s="212"/>
      <c r="GRY50" s="213"/>
      <c r="GRZ50" s="213"/>
      <c r="GSA50" s="214"/>
      <c r="GSB50" s="214"/>
      <c r="GSC50" s="216"/>
      <c r="GSD50" s="216"/>
      <c r="GSE50" s="216"/>
      <c r="GSF50" s="216"/>
      <c r="GSG50" s="216"/>
      <c r="GSH50" s="216"/>
      <c r="GSI50" s="216"/>
      <c r="GSJ50" s="216"/>
      <c r="GSK50" s="216"/>
      <c r="GSL50" s="216"/>
      <c r="GSM50" s="216"/>
      <c r="GSN50" s="216"/>
      <c r="GSO50" s="216"/>
      <c r="GSP50" s="214"/>
      <c r="GSQ50" s="214"/>
      <c r="GSR50" s="214"/>
      <c r="GSS50" s="214"/>
      <c r="GST50" s="214"/>
      <c r="GSU50" s="212"/>
      <c r="GSV50" s="213"/>
      <c r="GSW50" s="213"/>
      <c r="GSX50" s="214"/>
      <c r="GSY50" s="214"/>
      <c r="GSZ50" s="216"/>
      <c r="GTA50" s="216"/>
      <c r="GTB50" s="216"/>
      <c r="GTC50" s="216"/>
      <c r="GTD50" s="216"/>
      <c r="GTE50" s="216"/>
      <c r="GTF50" s="216"/>
      <c r="GTG50" s="216"/>
      <c r="GTH50" s="216"/>
      <c r="GTI50" s="216"/>
      <c r="GTJ50" s="216"/>
      <c r="GTK50" s="216"/>
      <c r="GTL50" s="216"/>
      <c r="GTM50" s="214"/>
      <c r="GTN50" s="214"/>
      <c r="GTO50" s="214"/>
      <c r="GTP50" s="214"/>
      <c r="GTQ50" s="214"/>
      <c r="GTR50" s="212"/>
      <c r="GTS50" s="213"/>
      <c r="GTT50" s="213"/>
      <c r="GTU50" s="214"/>
      <c r="GTV50" s="214"/>
      <c r="GTW50" s="216"/>
      <c r="GTX50" s="216"/>
      <c r="GTY50" s="216"/>
      <c r="GTZ50" s="216"/>
      <c r="GUA50" s="216"/>
      <c r="GUB50" s="216"/>
      <c r="GUC50" s="216"/>
      <c r="GUD50" s="216"/>
      <c r="GUE50" s="216"/>
      <c r="GUF50" s="216"/>
      <c r="GUG50" s="216"/>
      <c r="GUH50" s="216"/>
      <c r="GUI50" s="216"/>
      <c r="GUJ50" s="214"/>
      <c r="GUK50" s="214"/>
      <c r="GUL50" s="214"/>
      <c r="GUM50" s="214"/>
      <c r="GUN50" s="214"/>
      <c r="GUO50" s="212"/>
      <c r="GUP50" s="213"/>
      <c r="GUQ50" s="213"/>
      <c r="GUR50" s="214"/>
      <c r="GUS50" s="214"/>
      <c r="GUT50" s="216"/>
      <c r="GUU50" s="216"/>
      <c r="GUV50" s="216"/>
      <c r="GUW50" s="216"/>
      <c r="GUX50" s="216"/>
      <c r="GUY50" s="216"/>
      <c r="GUZ50" s="216"/>
      <c r="GVA50" s="216"/>
      <c r="GVB50" s="216"/>
      <c r="GVC50" s="216"/>
      <c r="GVD50" s="216"/>
      <c r="GVE50" s="216"/>
      <c r="GVF50" s="216"/>
      <c r="GVG50" s="214"/>
      <c r="GVH50" s="214"/>
      <c r="GVI50" s="214"/>
      <c r="GVJ50" s="214"/>
      <c r="GVK50" s="214"/>
      <c r="GVL50" s="212"/>
      <c r="GVM50" s="213"/>
      <c r="GVN50" s="213"/>
      <c r="GVO50" s="214"/>
      <c r="GVP50" s="214"/>
      <c r="GVQ50" s="216"/>
      <c r="GVR50" s="216"/>
      <c r="GVS50" s="216"/>
      <c r="GVT50" s="216"/>
      <c r="GVU50" s="216"/>
      <c r="GVV50" s="216"/>
      <c r="GVW50" s="216"/>
      <c r="GVX50" s="216"/>
      <c r="GVY50" s="216"/>
      <c r="GVZ50" s="216"/>
      <c r="GWA50" s="216"/>
      <c r="GWB50" s="216"/>
      <c r="GWC50" s="216"/>
      <c r="GWD50" s="214"/>
      <c r="GWE50" s="214"/>
      <c r="GWF50" s="214"/>
      <c r="GWG50" s="214"/>
      <c r="GWH50" s="214"/>
      <c r="GWI50" s="212"/>
      <c r="GWJ50" s="213"/>
      <c r="GWK50" s="213"/>
      <c r="GWL50" s="214"/>
      <c r="GWM50" s="214"/>
      <c r="GWN50" s="216"/>
      <c r="GWO50" s="216"/>
      <c r="GWP50" s="216"/>
      <c r="GWQ50" s="216"/>
      <c r="GWR50" s="216"/>
      <c r="GWS50" s="216"/>
      <c r="GWT50" s="216"/>
      <c r="GWU50" s="216"/>
      <c r="GWV50" s="216"/>
      <c r="GWW50" s="216"/>
      <c r="GWX50" s="216"/>
      <c r="GWY50" s="216"/>
      <c r="GWZ50" s="216"/>
      <c r="GXA50" s="214"/>
      <c r="GXB50" s="214"/>
      <c r="GXC50" s="214"/>
      <c r="GXD50" s="214"/>
      <c r="GXE50" s="214"/>
      <c r="GXF50" s="212"/>
      <c r="GXG50" s="213"/>
      <c r="GXH50" s="213"/>
      <c r="GXI50" s="214"/>
      <c r="GXJ50" s="214"/>
      <c r="GXK50" s="216"/>
      <c r="GXL50" s="216"/>
      <c r="GXM50" s="216"/>
      <c r="GXN50" s="216"/>
      <c r="GXO50" s="216"/>
      <c r="GXP50" s="216"/>
      <c r="GXQ50" s="216"/>
      <c r="GXR50" s="216"/>
      <c r="GXS50" s="216"/>
      <c r="GXT50" s="216"/>
      <c r="GXU50" s="216"/>
      <c r="GXV50" s="216"/>
      <c r="GXW50" s="216"/>
      <c r="GXX50" s="214"/>
      <c r="GXY50" s="214"/>
      <c r="GXZ50" s="214"/>
      <c r="GYA50" s="214"/>
      <c r="GYB50" s="214"/>
      <c r="GYC50" s="212"/>
      <c r="GYD50" s="213"/>
      <c r="GYE50" s="213"/>
      <c r="GYF50" s="214"/>
      <c r="GYG50" s="214"/>
      <c r="GYH50" s="216"/>
      <c r="GYI50" s="216"/>
      <c r="GYJ50" s="216"/>
      <c r="GYK50" s="216"/>
      <c r="GYL50" s="216"/>
      <c r="GYM50" s="216"/>
      <c r="GYN50" s="216"/>
      <c r="GYO50" s="216"/>
      <c r="GYP50" s="216"/>
      <c r="GYQ50" s="216"/>
      <c r="GYR50" s="216"/>
      <c r="GYS50" s="216"/>
      <c r="GYT50" s="216"/>
      <c r="GYU50" s="214"/>
      <c r="GYV50" s="214"/>
      <c r="GYW50" s="214"/>
      <c r="GYX50" s="214"/>
      <c r="GYY50" s="214"/>
      <c r="GYZ50" s="212"/>
      <c r="GZA50" s="213"/>
      <c r="GZB50" s="213"/>
      <c r="GZC50" s="214"/>
      <c r="GZD50" s="214"/>
      <c r="GZE50" s="216"/>
      <c r="GZF50" s="216"/>
      <c r="GZG50" s="216"/>
      <c r="GZH50" s="216"/>
      <c r="GZI50" s="216"/>
      <c r="GZJ50" s="216"/>
      <c r="GZK50" s="216"/>
      <c r="GZL50" s="216"/>
      <c r="GZM50" s="216"/>
      <c r="GZN50" s="216"/>
      <c r="GZO50" s="216"/>
      <c r="GZP50" s="216"/>
      <c r="GZQ50" s="216"/>
      <c r="GZR50" s="214"/>
      <c r="GZS50" s="214"/>
      <c r="GZT50" s="214"/>
      <c r="GZU50" s="214"/>
      <c r="GZV50" s="214"/>
      <c r="GZW50" s="212"/>
      <c r="GZX50" s="213"/>
      <c r="GZY50" s="213"/>
      <c r="GZZ50" s="214"/>
      <c r="HAA50" s="214"/>
      <c r="HAB50" s="216"/>
      <c r="HAC50" s="216"/>
      <c r="HAD50" s="216"/>
      <c r="HAE50" s="216"/>
      <c r="HAF50" s="216"/>
      <c r="HAG50" s="216"/>
      <c r="HAH50" s="216"/>
      <c r="HAI50" s="216"/>
      <c r="HAJ50" s="216"/>
      <c r="HAK50" s="216"/>
      <c r="HAL50" s="216"/>
      <c r="HAM50" s="216"/>
      <c r="HAN50" s="216"/>
      <c r="HAO50" s="214"/>
      <c r="HAP50" s="214"/>
      <c r="HAQ50" s="214"/>
      <c r="HAR50" s="214"/>
      <c r="HAS50" s="214"/>
      <c r="HAT50" s="212"/>
      <c r="HAU50" s="213"/>
      <c r="HAV50" s="213"/>
      <c r="HAW50" s="214"/>
      <c r="HAX50" s="214"/>
      <c r="HAY50" s="216"/>
      <c r="HAZ50" s="216"/>
      <c r="HBA50" s="216"/>
      <c r="HBB50" s="216"/>
      <c r="HBC50" s="216"/>
      <c r="HBD50" s="216"/>
      <c r="HBE50" s="216"/>
      <c r="HBF50" s="216"/>
      <c r="HBG50" s="216"/>
      <c r="HBH50" s="216"/>
      <c r="HBI50" s="216"/>
      <c r="HBJ50" s="216"/>
      <c r="HBK50" s="216"/>
      <c r="HBL50" s="214"/>
      <c r="HBM50" s="214"/>
      <c r="HBN50" s="214"/>
      <c r="HBO50" s="214"/>
      <c r="HBP50" s="214"/>
      <c r="HBQ50" s="212"/>
      <c r="HBR50" s="213"/>
      <c r="HBS50" s="213"/>
      <c r="HBT50" s="214"/>
      <c r="HBU50" s="214"/>
      <c r="HBV50" s="216"/>
      <c r="HBW50" s="216"/>
      <c r="HBX50" s="216"/>
      <c r="HBY50" s="216"/>
      <c r="HBZ50" s="216"/>
      <c r="HCA50" s="216"/>
      <c r="HCB50" s="216"/>
      <c r="HCC50" s="216"/>
      <c r="HCD50" s="216"/>
      <c r="HCE50" s="216"/>
      <c r="HCF50" s="216"/>
      <c r="HCG50" s="216"/>
      <c r="HCH50" s="216"/>
      <c r="HCI50" s="214"/>
      <c r="HCJ50" s="214"/>
      <c r="HCK50" s="214"/>
      <c r="HCL50" s="214"/>
      <c r="HCM50" s="214"/>
      <c r="HCN50" s="212"/>
      <c r="HCO50" s="213"/>
      <c r="HCP50" s="213"/>
      <c r="HCQ50" s="214"/>
      <c r="HCR50" s="214"/>
      <c r="HCS50" s="216"/>
      <c r="HCT50" s="216"/>
      <c r="HCU50" s="216"/>
      <c r="HCV50" s="216"/>
      <c r="HCW50" s="216"/>
      <c r="HCX50" s="216"/>
      <c r="HCY50" s="216"/>
      <c r="HCZ50" s="216"/>
      <c r="HDA50" s="216"/>
      <c r="HDB50" s="216"/>
      <c r="HDC50" s="216"/>
      <c r="HDD50" s="216"/>
      <c r="HDE50" s="216"/>
      <c r="HDF50" s="214"/>
      <c r="HDG50" s="214"/>
      <c r="HDH50" s="214"/>
      <c r="HDI50" s="214"/>
      <c r="HDJ50" s="214"/>
      <c r="HDK50" s="212"/>
      <c r="HDL50" s="213"/>
      <c r="HDM50" s="213"/>
      <c r="HDN50" s="214"/>
      <c r="HDO50" s="214"/>
      <c r="HDP50" s="216"/>
      <c r="HDQ50" s="216"/>
      <c r="HDR50" s="216"/>
      <c r="HDS50" s="216"/>
      <c r="HDT50" s="216"/>
      <c r="HDU50" s="216"/>
      <c r="HDV50" s="216"/>
      <c r="HDW50" s="216"/>
      <c r="HDX50" s="216"/>
      <c r="HDY50" s="216"/>
      <c r="HDZ50" s="216"/>
      <c r="HEA50" s="216"/>
      <c r="HEB50" s="216"/>
      <c r="HEC50" s="214"/>
      <c r="HED50" s="214"/>
      <c r="HEE50" s="214"/>
      <c r="HEF50" s="214"/>
      <c r="HEG50" s="214"/>
      <c r="HEH50" s="212"/>
      <c r="HEI50" s="213"/>
      <c r="HEJ50" s="213"/>
      <c r="HEK50" s="214"/>
      <c r="HEL50" s="214"/>
      <c r="HEM50" s="216"/>
      <c r="HEN50" s="216"/>
      <c r="HEO50" s="216"/>
      <c r="HEP50" s="216"/>
      <c r="HEQ50" s="216"/>
      <c r="HER50" s="216"/>
      <c r="HES50" s="216"/>
      <c r="HET50" s="216"/>
      <c r="HEU50" s="216"/>
      <c r="HEV50" s="216"/>
      <c r="HEW50" s="216"/>
      <c r="HEX50" s="216"/>
      <c r="HEY50" s="216"/>
      <c r="HEZ50" s="214"/>
      <c r="HFA50" s="214"/>
      <c r="HFB50" s="214"/>
      <c r="HFC50" s="214"/>
      <c r="HFD50" s="214"/>
      <c r="HFE50" s="212"/>
      <c r="HFF50" s="213"/>
      <c r="HFG50" s="213"/>
      <c r="HFH50" s="214"/>
      <c r="HFI50" s="214"/>
      <c r="HFJ50" s="216"/>
      <c r="HFK50" s="216"/>
      <c r="HFL50" s="216"/>
      <c r="HFM50" s="216"/>
      <c r="HFN50" s="216"/>
      <c r="HFO50" s="216"/>
      <c r="HFP50" s="216"/>
      <c r="HFQ50" s="216"/>
      <c r="HFR50" s="216"/>
      <c r="HFS50" s="216"/>
      <c r="HFT50" s="216"/>
      <c r="HFU50" s="216"/>
      <c r="HFV50" s="216"/>
      <c r="HFW50" s="214"/>
      <c r="HFX50" s="214"/>
      <c r="HFY50" s="214"/>
      <c r="HFZ50" s="214"/>
      <c r="HGA50" s="214"/>
      <c r="HGB50" s="212"/>
      <c r="HGC50" s="213"/>
      <c r="HGD50" s="213"/>
      <c r="HGE50" s="214"/>
      <c r="HGF50" s="214"/>
      <c r="HGG50" s="216"/>
      <c r="HGH50" s="216"/>
      <c r="HGI50" s="216"/>
      <c r="HGJ50" s="216"/>
      <c r="HGK50" s="216"/>
      <c r="HGL50" s="216"/>
      <c r="HGM50" s="216"/>
      <c r="HGN50" s="216"/>
      <c r="HGO50" s="216"/>
      <c r="HGP50" s="216"/>
      <c r="HGQ50" s="216"/>
      <c r="HGR50" s="216"/>
      <c r="HGS50" s="216"/>
      <c r="HGT50" s="214"/>
      <c r="HGU50" s="214"/>
      <c r="HGV50" s="214"/>
      <c r="HGW50" s="214"/>
      <c r="HGX50" s="214"/>
      <c r="HGY50" s="212"/>
      <c r="HGZ50" s="213"/>
      <c r="HHA50" s="213"/>
      <c r="HHB50" s="214"/>
      <c r="HHC50" s="214"/>
      <c r="HHD50" s="216"/>
      <c r="HHE50" s="216"/>
      <c r="HHF50" s="216"/>
      <c r="HHG50" s="216"/>
      <c r="HHH50" s="216"/>
      <c r="HHI50" s="216"/>
      <c r="HHJ50" s="216"/>
      <c r="HHK50" s="216"/>
      <c r="HHL50" s="216"/>
      <c r="HHM50" s="216"/>
      <c r="HHN50" s="216"/>
      <c r="HHO50" s="216"/>
      <c r="HHP50" s="216"/>
      <c r="HHQ50" s="214"/>
      <c r="HHR50" s="214"/>
      <c r="HHS50" s="214"/>
      <c r="HHT50" s="214"/>
      <c r="HHU50" s="214"/>
      <c r="HHV50" s="212"/>
      <c r="HHW50" s="213"/>
      <c r="HHX50" s="213"/>
      <c r="HHY50" s="214"/>
      <c r="HHZ50" s="214"/>
      <c r="HIA50" s="216"/>
      <c r="HIB50" s="216"/>
      <c r="HIC50" s="216"/>
      <c r="HID50" s="216"/>
      <c r="HIE50" s="216"/>
      <c r="HIF50" s="216"/>
      <c r="HIG50" s="216"/>
      <c r="HIH50" s="216"/>
      <c r="HII50" s="216"/>
      <c r="HIJ50" s="216"/>
      <c r="HIK50" s="216"/>
      <c r="HIL50" s="216"/>
      <c r="HIM50" s="216"/>
      <c r="HIN50" s="214"/>
      <c r="HIO50" s="214"/>
      <c r="HIP50" s="214"/>
      <c r="HIQ50" s="214"/>
      <c r="HIR50" s="214"/>
      <c r="HIS50" s="212"/>
      <c r="HIT50" s="213"/>
      <c r="HIU50" s="213"/>
      <c r="HIV50" s="214"/>
      <c r="HIW50" s="214"/>
      <c r="HIX50" s="216"/>
      <c r="HIY50" s="216"/>
      <c r="HIZ50" s="216"/>
      <c r="HJA50" s="216"/>
      <c r="HJB50" s="216"/>
      <c r="HJC50" s="216"/>
      <c r="HJD50" s="216"/>
      <c r="HJE50" s="216"/>
      <c r="HJF50" s="216"/>
      <c r="HJG50" s="216"/>
      <c r="HJH50" s="216"/>
      <c r="HJI50" s="216"/>
      <c r="HJJ50" s="216"/>
      <c r="HJK50" s="214"/>
      <c r="HJL50" s="214"/>
      <c r="HJM50" s="214"/>
      <c r="HJN50" s="214"/>
      <c r="HJO50" s="214"/>
      <c r="HJP50" s="212"/>
      <c r="HJQ50" s="213"/>
      <c r="HJR50" s="213"/>
      <c r="HJS50" s="214"/>
      <c r="HJT50" s="214"/>
      <c r="HJU50" s="216"/>
      <c r="HJV50" s="216"/>
      <c r="HJW50" s="216"/>
      <c r="HJX50" s="216"/>
      <c r="HJY50" s="216"/>
      <c r="HJZ50" s="216"/>
      <c r="HKA50" s="216"/>
      <c r="HKB50" s="216"/>
      <c r="HKC50" s="216"/>
      <c r="HKD50" s="216"/>
      <c r="HKE50" s="216"/>
      <c r="HKF50" s="216"/>
      <c r="HKG50" s="216"/>
      <c r="HKH50" s="214"/>
      <c r="HKI50" s="214"/>
      <c r="HKJ50" s="214"/>
      <c r="HKK50" s="214"/>
      <c r="HKL50" s="214"/>
      <c r="HKM50" s="212"/>
      <c r="HKN50" s="213"/>
      <c r="HKO50" s="213"/>
      <c r="HKP50" s="214"/>
      <c r="HKQ50" s="214"/>
      <c r="HKR50" s="216"/>
      <c r="HKS50" s="216"/>
      <c r="HKT50" s="216"/>
      <c r="HKU50" s="216"/>
      <c r="HKV50" s="216"/>
      <c r="HKW50" s="216"/>
      <c r="HKX50" s="216"/>
      <c r="HKY50" s="216"/>
      <c r="HKZ50" s="216"/>
      <c r="HLA50" s="216"/>
      <c r="HLB50" s="216"/>
      <c r="HLC50" s="216"/>
      <c r="HLD50" s="216"/>
      <c r="HLE50" s="214"/>
      <c r="HLF50" s="214"/>
      <c r="HLG50" s="214"/>
      <c r="HLH50" s="214"/>
      <c r="HLI50" s="214"/>
      <c r="HLJ50" s="212"/>
      <c r="HLK50" s="213"/>
      <c r="HLL50" s="213"/>
      <c r="HLM50" s="214"/>
      <c r="HLN50" s="214"/>
      <c r="HLO50" s="216"/>
      <c r="HLP50" s="216"/>
      <c r="HLQ50" s="216"/>
      <c r="HLR50" s="216"/>
      <c r="HLS50" s="216"/>
      <c r="HLT50" s="216"/>
      <c r="HLU50" s="216"/>
      <c r="HLV50" s="216"/>
      <c r="HLW50" s="216"/>
      <c r="HLX50" s="216"/>
      <c r="HLY50" s="216"/>
      <c r="HLZ50" s="216"/>
      <c r="HMA50" s="216"/>
      <c r="HMB50" s="214"/>
      <c r="HMC50" s="214"/>
      <c r="HMD50" s="214"/>
      <c r="HME50" s="214"/>
      <c r="HMF50" s="214"/>
      <c r="HMG50" s="212"/>
      <c r="HMH50" s="213"/>
      <c r="HMI50" s="213"/>
      <c r="HMJ50" s="214"/>
      <c r="HMK50" s="214"/>
      <c r="HML50" s="216"/>
      <c r="HMM50" s="216"/>
      <c r="HMN50" s="216"/>
      <c r="HMO50" s="216"/>
      <c r="HMP50" s="216"/>
      <c r="HMQ50" s="216"/>
      <c r="HMR50" s="216"/>
      <c r="HMS50" s="216"/>
      <c r="HMT50" s="216"/>
      <c r="HMU50" s="216"/>
      <c r="HMV50" s="216"/>
      <c r="HMW50" s="216"/>
      <c r="HMX50" s="216"/>
      <c r="HMY50" s="214"/>
      <c r="HMZ50" s="214"/>
      <c r="HNA50" s="214"/>
      <c r="HNB50" s="214"/>
      <c r="HNC50" s="214"/>
      <c r="HND50" s="212"/>
      <c r="HNE50" s="213"/>
      <c r="HNF50" s="213"/>
      <c r="HNG50" s="214"/>
      <c r="HNH50" s="214"/>
      <c r="HNI50" s="216"/>
      <c r="HNJ50" s="216"/>
      <c r="HNK50" s="216"/>
      <c r="HNL50" s="216"/>
      <c r="HNM50" s="216"/>
      <c r="HNN50" s="216"/>
      <c r="HNO50" s="216"/>
      <c r="HNP50" s="216"/>
      <c r="HNQ50" s="216"/>
      <c r="HNR50" s="216"/>
      <c r="HNS50" s="216"/>
      <c r="HNT50" s="216"/>
      <c r="HNU50" s="216"/>
      <c r="HNV50" s="214"/>
      <c r="HNW50" s="214"/>
      <c r="HNX50" s="214"/>
      <c r="HNY50" s="214"/>
      <c r="HNZ50" s="214"/>
      <c r="HOA50" s="212"/>
      <c r="HOB50" s="213"/>
      <c r="HOC50" s="213"/>
      <c r="HOD50" s="214"/>
      <c r="HOE50" s="214"/>
      <c r="HOF50" s="216"/>
      <c r="HOG50" s="216"/>
      <c r="HOH50" s="216"/>
      <c r="HOI50" s="216"/>
      <c r="HOJ50" s="216"/>
      <c r="HOK50" s="216"/>
      <c r="HOL50" s="216"/>
      <c r="HOM50" s="216"/>
      <c r="HON50" s="216"/>
      <c r="HOO50" s="216"/>
      <c r="HOP50" s="216"/>
      <c r="HOQ50" s="216"/>
      <c r="HOR50" s="216"/>
      <c r="HOS50" s="214"/>
      <c r="HOT50" s="214"/>
      <c r="HOU50" s="214"/>
      <c r="HOV50" s="214"/>
      <c r="HOW50" s="214"/>
      <c r="HOX50" s="212"/>
      <c r="HOY50" s="213"/>
      <c r="HOZ50" s="213"/>
      <c r="HPA50" s="214"/>
      <c r="HPB50" s="214"/>
      <c r="HPC50" s="216"/>
      <c r="HPD50" s="216"/>
      <c r="HPE50" s="216"/>
      <c r="HPF50" s="216"/>
      <c r="HPG50" s="216"/>
      <c r="HPH50" s="216"/>
      <c r="HPI50" s="216"/>
      <c r="HPJ50" s="216"/>
      <c r="HPK50" s="216"/>
      <c r="HPL50" s="216"/>
      <c r="HPM50" s="216"/>
      <c r="HPN50" s="216"/>
      <c r="HPO50" s="216"/>
      <c r="HPP50" s="214"/>
      <c r="HPQ50" s="214"/>
      <c r="HPR50" s="214"/>
      <c r="HPS50" s="214"/>
      <c r="HPT50" s="214"/>
      <c r="HPU50" s="212"/>
      <c r="HPV50" s="213"/>
      <c r="HPW50" s="213"/>
      <c r="HPX50" s="214"/>
      <c r="HPY50" s="214"/>
      <c r="HPZ50" s="216"/>
      <c r="HQA50" s="216"/>
      <c r="HQB50" s="216"/>
      <c r="HQC50" s="216"/>
      <c r="HQD50" s="216"/>
      <c r="HQE50" s="216"/>
      <c r="HQF50" s="216"/>
      <c r="HQG50" s="216"/>
      <c r="HQH50" s="216"/>
      <c r="HQI50" s="216"/>
      <c r="HQJ50" s="216"/>
      <c r="HQK50" s="216"/>
      <c r="HQL50" s="216"/>
      <c r="HQM50" s="214"/>
      <c r="HQN50" s="214"/>
      <c r="HQO50" s="214"/>
      <c r="HQP50" s="214"/>
      <c r="HQQ50" s="214"/>
      <c r="HQR50" s="212"/>
      <c r="HQS50" s="213"/>
      <c r="HQT50" s="213"/>
      <c r="HQU50" s="214"/>
      <c r="HQV50" s="214"/>
      <c r="HQW50" s="216"/>
      <c r="HQX50" s="216"/>
      <c r="HQY50" s="216"/>
      <c r="HQZ50" s="216"/>
      <c r="HRA50" s="216"/>
      <c r="HRB50" s="216"/>
      <c r="HRC50" s="216"/>
      <c r="HRD50" s="216"/>
      <c r="HRE50" s="216"/>
      <c r="HRF50" s="216"/>
      <c r="HRG50" s="216"/>
      <c r="HRH50" s="216"/>
      <c r="HRI50" s="216"/>
      <c r="HRJ50" s="214"/>
      <c r="HRK50" s="214"/>
      <c r="HRL50" s="214"/>
      <c r="HRM50" s="214"/>
      <c r="HRN50" s="214"/>
      <c r="HRO50" s="212"/>
      <c r="HRP50" s="213"/>
      <c r="HRQ50" s="213"/>
      <c r="HRR50" s="214"/>
      <c r="HRS50" s="214"/>
      <c r="HRT50" s="216"/>
      <c r="HRU50" s="216"/>
      <c r="HRV50" s="216"/>
      <c r="HRW50" s="216"/>
      <c r="HRX50" s="216"/>
      <c r="HRY50" s="216"/>
      <c r="HRZ50" s="216"/>
      <c r="HSA50" s="216"/>
      <c r="HSB50" s="216"/>
      <c r="HSC50" s="216"/>
      <c r="HSD50" s="216"/>
      <c r="HSE50" s="216"/>
      <c r="HSF50" s="216"/>
      <c r="HSG50" s="214"/>
      <c r="HSH50" s="214"/>
      <c r="HSI50" s="214"/>
      <c r="HSJ50" s="214"/>
      <c r="HSK50" s="214"/>
      <c r="HSL50" s="212"/>
      <c r="HSM50" s="213"/>
      <c r="HSN50" s="213"/>
      <c r="HSO50" s="214"/>
      <c r="HSP50" s="214"/>
      <c r="HSQ50" s="216"/>
      <c r="HSR50" s="216"/>
      <c r="HSS50" s="216"/>
      <c r="HST50" s="216"/>
      <c r="HSU50" s="216"/>
      <c r="HSV50" s="216"/>
      <c r="HSW50" s="216"/>
      <c r="HSX50" s="216"/>
      <c r="HSY50" s="216"/>
      <c r="HSZ50" s="216"/>
      <c r="HTA50" s="216"/>
      <c r="HTB50" s="216"/>
      <c r="HTC50" s="216"/>
      <c r="HTD50" s="214"/>
      <c r="HTE50" s="214"/>
      <c r="HTF50" s="214"/>
      <c r="HTG50" s="214"/>
      <c r="HTH50" s="214"/>
      <c r="HTI50" s="212"/>
      <c r="HTJ50" s="213"/>
      <c r="HTK50" s="213"/>
      <c r="HTL50" s="214"/>
      <c r="HTM50" s="214"/>
      <c r="HTN50" s="216"/>
      <c r="HTO50" s="216"/>
      <c r="HTP50" s="216"/>
      <c r="HTQ50" s="216"/>
      <c r="HTR50" s="216"/>
      <c r="HTS50" s="216"/>
      <c r="HTT50" s="216"/>
      <c r="HTU50" s="216"/>
      <c r="HTV50" s="216"/>
      <c r="HTW50" s="216"/>
      <c r="HTX50" s="216"/>
      <c r="HTY50" s="216"/>
      <c r="HTZ50" s="216"/>
      <c r="HUA50" s="214"/>
      <c r="HUB50" s="214"/>
      <c r="HUC50" s="214"/>
      <c r="HUD50" s="214"/>
      <c r="HUE50" s="214"/>
      <c r="HUF50" s="212"/>
      <c r="HUG50" s="213"/>
      <c r="HUH50" s="213"/>
      <c r="HUI50" s="214"/>
      <c r="HUJ50" s="214"/>
      <c r="HUK50" s="216"/>
      <c r="HUL50" s="216"/>
      <c r="HUM50" s="216"/>
      <c r="HUN50" s="216"/>
      <c r="HUO50" s="216"/>
      <c r="HUP50" s="216"/>
      <c r="HUQ50" s="216"/>
      <c r="HUR50" s="216"/>
      <c r="HUS50" s="216"/>
      <c r="HUT50" s="216"/>
      <c r="HUU50" s="216"/>
      <c r="HUV50" s="216"/>
      <c r="HUW50" s="216"/>
      <c r="HUX50" s="214"/>
      <c r="HUY50" s="214"/>
      <c r="HUZ50" s="214"/>
      <c r="HVA50" s="214"/>
      <c r="HVB50" s="214"/>
      <c r="HVC50" s="212"/>
      <c r="HVD50" s="213"/>
      <c r="HVE50" s="213"/>
      <c r="HVF50" s="214"/>
      <c r="HVG50" s="214"/>
      <c r="HVH50" s="216"/>
      <c r="HVI50" s="216"/>
      <c r="HVJ50" s="216"/>
      <c r="HVK50" s="216"/>
      <c r="HVL50" s="216"/>
      <c r="HVM50" s="216"/>
      <c r="HVN50" s="216"/>
      <c r="HVO50" s="216"/>
      <c r="HVP50" s="216"/>
      <c r="HVQ50" s="216"/>
      <c r="HVR50" s="216"/>
      <c r="HVS50" s="216"/>
      <c r="HVT50" s="216"/>
      <c r="HVU50" s="214"/>
      <c r="HVV50" s="214"/>
      <c r="HVW50" s="214"/>
      <c r="HVX50" s="214"/>
      <c r="HVY50" s="214"/>
      <c r="HVZ50" s="212"/>
      <c r="HWA50" s="213"/>
      <c r="HWB50" s="213"/>
      <c r="HWC50" s="214"/>
      <c r="HWD50" s="214"/>
      <c r="HWE50" s="216"/>
      <c r="HWF50" s="216"/>
      <c r="HWG50" s="216"/>
      <c r="HWH50" s="216"/>
      <c r="HWI50" s="216"/>
      <c r="HWJ50" s="216"/>
      <c r="HWK50" s="216"/>
      <c r="HWL50" s="216"/>
      <c r="HWM50" s="216"/>
      <c r="HWN50" s="216"/>
      <c r="HWO50" s="216"/>
      <c r="HWP50" s="216"/>
      <c r="HWQ50" s="216"/>
      <c r="HWR50" s="214"/>
      <c r="HWS50" s="214"/>
      <c r="HWT50" s="214"/>
      <c r="HWU50" s="214"/>
      <c r="HWV50" s="214"/>
      <c r="HWW50" s="212"/>
      <c r="HWX50" s="213"/>
      <c r="HWY50" s="213"/>
      <c r="HWZ50" s="214"/>
      <c r="HXA50" s="214"/>
      <c r="HXB50" s="216"/>
      <c r="HXC50" s="216"/>
      <c r="HXD50" s="216"/>
      <c r="HXE50" s="216"/>
      <c r="HXF50" s="216"/>
      <c r="HXG50" s="216"/>
      <c r="HXH50" s="216"/>
      <c r="HXI50" s="216"/>
      <c r="HXJ50" s="216"/>
      <c r="HXK50" s="216"/>
      <c r="HXL50" s="216"/>
      <c r="HXM50" s="216"/>
      <c r="HXN50" s="216"/>
      <c r="HXO50" s="214"/>
      <c r="HXP50" s="214"/>
      <c r="HXQ50" s="214"/>
      <c r="HXR50" s="214"/>
      <c r="HXS50" s="214"/>
      <c r="HXT50" s="212"/>
      <c r="HXU50" s="213"/>
      <c r="HXV50" s="213"/>
      <c r="HXW50" s="214"/>
      <c r="HXX50" s="214"/>
      <c r="HXY50" s="216"/>
      <c r="HXZ50" s="216"/>
      <c r="HYA50" s="216"/>
      <c r="HYB50" s="216"/>
      <c r="HYC50" s="216"/>
      <c r="HYD50" s="216"/>
      <c r="HYE50" s="216"/>
      <c r="HYF50" s="216"/>
      <c r="HYG50" s="216"/>
      <c r="HYH50" s="216"/>
      <c r="HYI50" s="216"/>
      <c r="HYJ50" s="216"/>
      <c r="HYK50" s="216"/>
      <c r="HYL50" s="214"/>
      <c r="HYM50" s="214"/>
      <c r="HYN50" s="214"/>
      <c r="HYO50" s="214"/>
      <c r="HYP50" s="214"/>
      <c r="HYQ50" s="212"/>
      <c r="HYR50" s="213"/>
      <c r="HYS50" s="213"/>
      <c r="HYT50" s="214"/>
      <c r="HYU50" s="214"/>
      <c r="HYV50" s="216"/>
      <c r="HYW50" s="216"/>
      <c r="HYX50" s="216"/>
      <c r="HYY50" s="216"/>
      <c r="HYZ50" s="216"/>
      <c r="HZA50" s="216"/>
      <c r="HZB50" s="216"/>
      <c r="HZC50" s="216"/>
      <c r="HZD50" s="216"/>
      <c r="HZE50" s="216"/>
      <c r="HZF50" s="216"/>
      <c r="HZG50" s="216"/>
      <c r="HZH50" s="216"/>
      <c r="HZI50" s="214"/>
      <c r="HZJ50" s="214"/>
      <c r="HZK50" s="214"/>
      <c r="HZL50" s="214"/>
      <c r="HZM50" s="214"/>
      <c r="HZN50" s="212"/>
      <c r="HZO50" s="213"/>
      <c r="HZP50" s="213"/>
      <c r="HZQ50" s="214"/>
      <c r="HZR50" s="214"/>
      <c r="HZS50" s="216"/>
      <c r="HZT50" s="216"/>
      <c r="HZU50" s="216"/>
      <c r="HZV50" s="216"/>
      <c r="HZW50" s="216"/>
      <c r="HZX50" s="216"/>
      <c r="HZY50" s="216"/>
      <c r="HZZ50" s="216"/>
      <c r="IAA50" s="216"/>
      <c r="IAB50" s="216"/>
      <c r="IAC50" s="216"/>
      <c r="IAD50" s="216"/>
      <c r="IAE50" s="216"/>
      <c r="IAF50" s="214"/>
      <c r="IAG50" s="214"/>
      <c r="IAH50" s="214"/>
      <c r="IAI50" s="214"/>
      <c r="IAJ50" s="214"/>
      <c r="IAK50" s="212"/>
      <c r="IAL50" s="213"/>
      <c r="IAM50" s="213"/>
      <c r="IAN50" s="214"/>
      <c r="IAO50" s="214"/>
      <c r="IAP50" s="216"/>
      <c r="IAQ50" s="216"/>
      <c r="IAR50" s="216"/>
      <c r="IAS50" s="216"/>
      <c r="IAT50" s="216"/>
      <c r="IAU50" s="216"/>
      <c r="IAV50" s="216"/>
      <c r="IAW50" s="216"/>
      <c r="IAX50" s="216"/>
      <c r="IAY50" s="216"/>
      <c r="IAZ50" s="216"/>
      <c r="IBA50" s="216"/>
      <c r="IBB50" s="216"/>
      <c r="IBC50" s="214"/>
      <c r="IBD50" s="214"/>
      <c r="IBE50" s="214"/>
      <c r="IBF50" s="214"/>
      <c r="IBG50" s="214"/>
      <c r="IBH50" s="212"/>
      <c r="IBI50" s="213"/>
      <c r="IBJ50" s="213"/>
      <c r="IBK50" s="214"/>
      <c r="IBL50" s="214"/>
      <c r="IBM50" s="216"/>
      <c r="IBN50" s="216"/>
      <c r="IBO50" s="216"/>
      <c r="IBP50" s="216"/>
      <c r="IBQ50" s="216"/>
      <c r="IBR50" s="216"/>
      <c r="IBS50" s="216"/>
      <c r="IBT50" s="216"/>
      <c r="IBU50" s="216"/>
      <c r="IBV50" s="216"/>
      <c r="IBW50" s="216"/>
      <c r="IBX50" s="216"/>
      <c r="IBY50" s="216"/>
      <c r="IBZ50" s="214"/>
      <c r="ICA50" s="214"/>
      <c r="ICB50" s="214"/>
      <c r="ICC50" s="214"/>
      <c r="ICD50" s="214"/>
      <c r="ICE50" s="212"/>
      <c r="ICF50" s="213"/>
      <c r="ICG50" s="213"/>
      <c r="ICH50" s="214"/>
      <c r="ICI50" s="214"/>
      <c r="ICJ50" s="216"/>
      <c r="ICK50" s="216"/>
      <c r="ICL50" s="216"/>
      <c r="ICM50" s="216"/>
      <c r="ICN50" s="216"/>
      <c r="ICO50" s="216"/>
      <c r="ICP50" s="216"/>
      <c r="ICQ50" s="216"/>
      <c r="ICR50" s="216"/>
      <c r="ICS50" s="216"/>
      <c r="ICT50" s="216"/>
      <c r="ICU50" s="216"/>
      <c r="ICV50" s="216"/>
      <c r="ICW50" s="214"/>
      <c r="ICX50" s="214"/>
      <c r="ICY50" s="214"/>
      <c r="ICZ50" s="214"/>
      <c r="IDA50" s="214"/>
      <c r="IDB50" s="212"/>
      <c r="IDC50" s="213"/>
      <c r="IDD50" s="213"/>
      <c r="IDE50" s="214"/>
      <c r="IDF50" s="214"/>
      <c r="IDG50" s="216"/>
      <c r="IDH50" s="216"/>
      <c r="IDI50" s="216"/>
      <c r="IDJ50" s="216"/>
      <c r="IDK50" s="216"/>
      <c r="IDL50" s="216"/>
      <c r="IDM50" s="216"/>
      <c r="IDN50" s="216"/>
      <c r="IDO50" s="216"/>
      <c r="IDP50" s="216"/>
      <c r="IDQ50" s="216"/>
      <c r="IDR50" s="216"/>
      <c r="IDS50" s="216"/>
      <c r="IDT50" s="214"/>
      <c r="IDU50" s="214"/>
      <c r="IDV50" s="214"/>
      <c r="IDW50" s="214"/>
      <c r="IDX50" s="214"/>
      <c r="IDY50" s="212"/>
      <c r="IDZ50" s="213"/>
      <c r="IEA50" s="213"/>
      <c r="IEB50" s="214"/>
      <c r="IEC50" s="214"/>
      <c r="IED50" s="216"/>
      <c r="IEE50" s="216"/>
      <c r="IEF50" s="216"/>
      <c r="IEG50" s="216"/>
      <c r="IEH50" s="216"/>
      <c r="IEI50" s="216"/>
      <c r="IEJ50" s="216"/>
      <c r="IEK50" s="216"/>
      <c r="IEL50" s="216"/>
      <c r="IEM50" s="216"/>
      <c r="IEN50" s="216"/>
      <c r="IEO50" s="216"/>
      <c r="IEP50" s="216"/>
      <c r="IEQ50" s="214"/>
      <c r="IER50" s="214"/>
      <c r="IES50" s="214"/>
      <c r="IET50" s="214"/>
      <c r="IEU50" s="214"/>
      <c r="IEV50" s="212"/>
      <c r="IEW50" s="213"/>
      <c r="IEX50" s="213"/>
      <c r="IEY50" s="214"/>
      <c r="IEZ50" s="214"/>
      <c r="IFA50" s="216"/>
      <c r="IFB50" s="216"/>
      <c r="IFC50" s="216"/>
      <c r="IFD50" s="216"/>
      <c r="IFE50" s="216"/>
      <c r="IFF50" s="216"/>
      <c r="IFG50" s="216"/>
      <c r="IFH50" s="216"/>
      <c r="IFI50" s="216"/>
      <c r="IFJ50" s="216"/>
      <c r="IFK50" s="216"/>
      <c r="IFL50" s="216"/>
      <c r="IFM50" s="216"/>
      <c r="IFN50" s="214"/>
      <c r="IFO50" s="214"/>
      <c r="IFP50" s="214"/>
      <c r="IFQ50" s="214"/>
      <c r="IFR50" s="214"/>
      <c r="IFS50" s="212"/>
      <c r="IFT50" s="213"/>
      <c r="IFU50" s="213"/>
      <c r="IFV50" s="214"/>
      <c r="IFW50" s="214"/>
      <c r="IFX50" s="216"/>
      <c r="IFY50" s="216"/>
      <c r="IFZ50" s="216"/>
      <c r="IGA50" s="216"/>
      <c r="IGB50" s="216"/>
      <c r="IGC50" s="216"/>
      <c r="IGD50" s="216"/>
      <c r="IGE50" s="216"/>
      <c r="IGF50" s="216"/>
      <c r="IGG50" s="216"/>
      <c r="IGH50" s="216"/>
      <c r="IGI50" s="216"/>
      <c r="IGJ50" s="216"/>
      <c r="IGK50" s="214"/>
      <c r="IGL50" s="214"/>
      <c r="IGM50" s="214"/>
      <c r="IGN50" s="214"/>
      <c r="IGO50" s="214"/>
      <c r="IGP50" s="212"/>
      <c r="IGQ50" s="213"/>
      <c r="IGR50" s="213"/>
      <c r="IGS50" s="214"/>
      <c r="IGT50" s="214"/>
      <c r="IGU50" s="216"/>
      <c r="IGV50" s="216"/>
      <c r="IGW50" s="216"/>
      <c r="IGX50" s="216"/>
      <c r="IGY50" s="216"/>
      <c r="IGZ50" s="216"/>
      <c r="IHA50" s="216"/>
      <c r="IHB50" s="216"/>
      <c r="IHC50" s="216"/>
      <c r="IHD50" s="216"/>
      <c r="IHE50" s="216"/>
      <c r="IHF50" s="216"/>
      <c r="IHG50" s="216"/>
      <c r="IHH50" s="214"/>
      <c r="IHI50" s="214"/>
      <c r="IHJ50" s="214"/>
      <c r="IHK50" s="214"/>
      <c r="IHL50" s="214"/>
      <c r="IHM50" s="212"/>
      <c r="IHN50" s="213"/>
      <c r="IHO50" s="213"/>
      <c r="IHP50" s="214"/>
      <c r="IHQ50" s="214"/>
      <c r="IHR50" s="216"/>
      <c r="IHS50" s="216"/>
      <c r="IHT50" s="216"/>
      <c r="IHU50" s="216"/>
      <c r="IHV50" s="216"/>
      <c r="IHW50" s="216"/>
      <c r="IHX50" s="216"/>
      <c r="IHY50" s="216"/>
      <c r="IHZ50" s="216"/>
      <c r="IIA50" s="216"/>
      <c r="IIB50" s="216"/>
      <c r="IIC50" s="216"/>
      <c r="IID50" s="216"/>
      <c r="IIE50" s="214"/>
      <c r="IIF50" s="214"/>
      <c r="IIG50" s="214"/>
      <c r="IIH50" s="214"/>
      <c r="III50" s="214"/>
      <c r="IIJ50" s="212"/>
      <c r="IIK50" s="213"/>
      <c r="IIL50" s="213"/>
      <c r="IIM50" s="214"/>
      <c r="IIN50" s="214"/>
      <c r="IIO50" s="216"/>
      <c r="IIP50" s="216"/>
      <c r="IIQ50" s="216"/>
      <c r="IIR50" s="216"/>
      <c r="IIS50" s="216"/>
      <c r="IIT50" s="216"/>
      <c r="IIU50" s="216"/>
      <c r="IIV50" s="216"/>
      <c r="IIW50" s="216"/>
      <c r="IIX50" s="216"/>
      <c r="IIY50" s="216"/>
      <c r="IIZ50" s="216"/>
      <c r="IJA50" s="216"/>
      <c r="IJB50" s="214"/>
      <c r="IJC50" s="214"/>
      <c r="IJD50" s="214"/>
      <c r="IJE50" s="214"/>
      <c r="IJF50" s="214"/>
      <c r="IJG50" s="212"/>
      <c r="IJH50" s="213"/>
      <c r="IJI50" s="213"/>
      <c r="IJJ50" s="214"/>
      <c r="IJK50" s="214"/>
      <c r="IJL50" s="216"/>
      <c r="IJM50" s="216"/>
      <c r="IJN50" s="216"/>
      <c r="IJO50" s="216"/>
      <c r="IJP50" s="216"/>
      <c r="IJQ50" s="216"/>
      <c r="IJR50" s="216"/>
      <c r="IJS50" s="216"/>
      <c r="IJT50" s="216"/>
      <c r="IJU50" s="216"/>
      <c r="IJV50" s="216"/>
      <c r="IJW50" s="216"/>
      <c r="IJX50" s="216"/>
      <c r="IJY50" s="214"/>
      <c r="IJZ50" s="214"/>
      <c r="IKA50" s="214"/>
      <c r="IKB50" s="214"/>
      <c r="IKC50" s="214"/>
      <c r="IKD50" s="212"/>
      <c r="IKE50" s="213"/>
      <c r="IKF50" s="213"/>
      <c r="IKG50" s="214"/>
      <c r="IKH50" s="214"/>
      <c r="IKI50" s="216"/>
      <c r="IKJ50" s="216"/>
      <c r="IKK50" s="216"/>
      <c r="IKL50" s="216"/>
      <c r="IKM50" s="216"/>
      <c r="IKN50" s="216"/>
      <c r="IKO50" s="216"/>
      <c r="IKP50" s="216"/>
      <c r="IKQ50" s="216"/>
      <c r="IKR50" s="216"/>
      <c r="IKS50" s="216"/>
      <c r="IKT50" s="216"/>
      <c r="IKU50" s="216"/>
      <c r="IKV50" s="214"/>
      <c r="IKW50" s="214"/>
      <c r="IKX50" s="214"/>
      <c r="IKY50" s="214"/>
      <c r="IKZ50" s="214"/>
      <c r="ILA50" s="212"/>
      <c r="ILB50" s="213"/>
      <c r="ILC50" s="213"/>
      <c r="ILD50" s="214"/>
      <c r="ILE50" s="214"/>
      <c r="ILF50" s="216"/>
      <c r="ILG50" s="216"/>
      <c r="ILH50" s="216"/>
      <c r="ILI50" s="216"/>
      <c r="ILJ50" s="216"/>
      <c r="ILK50" s="216"/>
      <c r="ILL50" s="216"/>
      <c r="ILM50" s="216"/>
      <c r="ILN50" s="216"/>
      <c r="ILO50" s="216"/>
      <c r="ILP50" s="216"/>
      <c r="ILQ50" s="216"/>
      <c r="ILR50" s="216"/>
      <c r="ILS50" s="214"/>
      <c r="ILT50" s="214"/>
      <c r="ILU50" s="214"/>
      <c r="ILV50" s="214"/>
      <c r="ILW50" s="214"/>
      <c r="ILX50" s="212"/>
      <c r="ILY50" s="213"/>
      <c r="ILZ50" s="213"/>
      <c r="IMA50" s="214"/>
      <c r="IMB50" s="214"/>
      <c r="IMC50" s="216"/>
      <c r="IMD50" s="216"/>
      <c r="IME50" s="216"/>
      <c r="IMF50" s="216"/>
      <c r="IMG50" s="216"/>
      <c r="IMH50" s="216"/>
      <c r="IMI50" s="216"/>
      <c r="IMJ50" s="216"/>
      <c r="IMK50" s="216"/>
      <c r="IML50" s="216"/>
      <c r="IMM50" s="216"/>
      <c r="IMN50" s="216"/>
      <c r="IMO50" s="216"/>
      <c r="IMP50" s="214"/>
      <c r="IMQ50" s="214"/>
      <c r="IMR50" s="214"/>
      <c r="IMS50" s="214"/>
      <c r="IMT50" s="214"/>
      <c r="IMU50" s="212"/>
      <c r="IMV50" s="213"/>
      <c r="IMW50" s="213"/>
      <c r="IMX50" s="214"/>
      <c r="IMY50" s="214"/>
      <c r="IMZ50" s="216"/>
      <c r="INA50" s="216"/>
      <c r="INB50" s="216"/>
      <c r="INC50" s="216"/>
      <c r="IND50" s="216"/>
      <c r="INE50" s="216"/>
      <c r="INF50" s="216"/>
      <c r="ING50" s="216"/>
      <c r="INH50" s="216"/>
      <c r="INI50" s="216"/>
      <c r="INJ50" s="216"/>
      <c r="INK50" s="216"/>
      <c r="INL50" s="216"/>
      <c r="INM50" s="214"/>
      <c r="INN50" s="214"/>
      <c r="INO50" s="214"/>
      <c r="INP50" s="214"/>
      <c r="INQ50" s="214"/>
      <c r="INR50" s="212"/>
      <c r="INS50" s="213"/>
      <c r="INT50" s="213"/>
      <c r="INU50" s="214"/>
      <c r="INV50" s="214"/>
      <c r="INW50" s="216"/>
      <c r="INX50" s="216"/>
      <c r="INY50" s="216"/>
      <c r="INZ50" s="216"/>
      <c r="IOA50" s="216"/>
      <c r="IOB50" s="216"/>
      <c r="IOC50" s="216"/>
      <c r="IOD50" s="216"/>
      <c r="IOE50" s="216"/>
      <c r="IOF50" s="216"/>
      <c r="IOG50" s="216"/>
      <c r="IOH50" s="216"/>
      <c r="IOI50" s="216"/>
      <c r="IOJ50" s="214"/>
      <c r="IOK50" s="214"/>
      <c r="IOL50" s="214"/>
      <c r="IOM50" s="214"/>
      <c r="ION50" s="214"/>
      <c r="IOO50" s="212"/>
      <c r="IOP50" s="213"/>
      <c r="IOQ50" s="213"/>
      <c r="IOR50" s="214"/>
      <c r="IOS50" s="214"/>
      <c r="IOT50" s="216"/>
      <c r="IOU50" s="216"/>
      <c r="IOV50" s="216"/>
      <c r="IOW50" s="216"/>
      <c r="IOX50" s="216"/>
      <c r="IOY50" s="216"/>
      <c r="IOZ50" s="216"/>
      <c r="IPA50" s="216"/>
      <c r="IPB50" s="216"/>
      <c r="IPC50" s="216"/>
      <c r="IPD50" s="216"/>
      <c r="IPE50" s="216"/>
      <c r="IPF50" s="216"/>
      <c r="IPG50" s="214"/>
      <c r="IPH50" s="214"/>
      <c r="IPI50" s="214"/>
      <c r="IPJ50" s="214"/>
      <c r="IPK50" s="214"/>
      <c r="IPL50" s="212"/>
      <c r="IPM50" s="213"/>
      <c r="IPN50" s="213"/>
      <c r="IPO50" s="214"/>
      <c r="IPP50" s="214"/>
      <c r="IPQ50" s="216"/>
      <c r="IPR50" s="216"/>
      <c r="IPS50" s="216"/>
      <c r="IPT50" s="216"/>
      <c r="IPU50" s="216"/>
      <c r="IPV50" s="216"/>
      <c r="IPW50" s="216"/>
      <c r="IPX50" s="216"/>
      <c r="IPY50" s="216"/>
      <c r="IPZ50" s="216"/>
      <c r="IQA50" s="216"/>
      <c r="IQB50" s="216"/>
      <c r="IQC50" s="216"/>
      <c r="IQD50" s="214"/>
      <c r="IQE50" s="214"/>
      <c r="IQF50" s="214"/>
      <c r="IQG50" s="214"/>
      <c r="IQH50" s="214"/>
      <c r="IQI50" s="212"/>
      <c r="IQJ50" s="213"/>
      <c r="IQK50" s="213"/>
      <c r="IQL50" s="214"/>
      <c r="IQM50" s="214"/>
      <c r="IQN50" s="216"/>
      <c r="IQO50" s="216"/>
      <c r="IQP50" s="216"/>
      <c r="IQQ50" s="216"/>
      <c r="IQR50" s="216"/>
      <c r="IQS50" s="216"/>
      <c r="IQT50" s="216"/>
      <c r="IQU50" s="216"/>
      <c r="IQV50" s="216"/>
      <c r="IQW50" s="216"/>
      <c r="IQX50" s="216"/>
      <c r="IQY50" s="216"/>
      <c r="IQZ50" s="216"/>
      <c r="IRA50" s="214"/>
      <c r="IRB50" s="214"/>
      <c r="IRC50" s="214"/>
      <c r="IRD50" s="214"/>
      <c r="IRE50" s="214"/>
      <c r="IRF50" s="212"/>
      <c r="IRG50" s="213"/>
      <c r="IRH50" s="213"/>
      <c r="IRI50" s="214"/>
      <c r="IRJ50" s="214"/>
      <c r="IRK50" s="216"/>
      <c r="IRL50" s="216"/>
      <c r="IRM50" s="216"/>
      <c r="IRN50" s="216"/>
      <c r="IRO50" s="216"/>
      <c r="IRP50" s="216"/>
      <c r="IRQ50" s="216"/>
      <c r="IRR50" s="216"/>
      <c r="IRS50" s="216"/>
      <c r="IRT50" s="216"/>
      <c r="IRU50" s="216"/>
      <c r="IRV50" s="216"/>
      <c r="IRW50" s="216"/>
      <c r="IRX50" s="214"/>
      <c r="IRY50" s="214"/>
      <c r="IRZ50" s="214"/>
      <c r="ISA50" s="214"/>
      <c r="ISB50" s="214"/>
      <c r="ISC50" s="212"/>
      <c r="ISD50" s="213"/>
      <c r="ISE50" s="213"/>
      <c r="ISF50" s="214"/>
      <c r="ISG50" s="214"/>
      <c r="ISH50" s="216"/>
      <c r="ISI50" s="216"/>
      <c r="ISJ50" s="216"/>
      <c r="ISK50" s="216"/>
      <c r="ISL50" s="216"/>
      <c r="ISM50" s="216"/>
      <c r="ISN50" s="216"/>
      <c r="ISO50" s="216"/>
      <c r="ISP50" s="216"/>
      <c r="ISQ50" s="216"/>
      <c r="ISR50" s="216"/>
      <c r="ISS50" s="216"/>
      <c r="IST50" s="216"/>
      <c r="ISU50" s="214"/>
      <c r="ISV50" s="214"/>
      <c r="ISW50" s="214"/>
      <c r="ISX50" s="214"/>
      <c r="ISY50" s="214"/>
      <c r="ISZ50" s="212"/>
      <c r="ITA50" s="213"/>
      <c r="ITB50" s="213"/>
      <c r="ITC50" s="214"/>
      <c r="ITD50" s="214"/>
      <c r="ITE50" s="216"/>
      <c r="ITF50" s="216"/>
      <c r="ITG50" s="216"/>
      <c r="ITH50" s="216"/>
      <c r="ITI50" s="216"/>
      <c r="ITJ50" s="216"/>
      <c r="ITK50" s="216"/>
      <c r="ITL50" s="216"/>
      <c r="ITM50" s="216"/>
      <c r="ITN50" s="216"/>
      <c r="ITO50" s="216"/>
      <c r="ITP50" s="216"/>
      <c r="ITQ50" s="216"/>
      <c r="ITR50" s="214"/>
      <c r="ITS50" s="214"/>
      <c r="ITT50" s="214"/>
      <c r="ITU50" s="214"/>
      <c r="ITV50" s="214"/>
      <c r="ITW50" s="212"/>
      <c r="ITX50" s="213"/>
      <c r="ITY50" s="213"/>
      <c r="ITZ50" s="214"/>
      <c r="IUA50" s="214"/>
      <c r="IUB50" s="216"/>
      <c r="IUC50" s="216"/>
      <c r="IUD50" s="216"/>
      <c r="IUE50" s="216"/>
      <c r="IUF50" s="216"/>
      <c r="IUG50" s="216"/>
      <c r="IUH50" s="216"/>
      <c r="IUI50" s="216"/>
      <c r="IUJ50" s="216"/>
      <c r="IUK50" s="216"/>
      <c r="IUL50" s="216"/>
      <c r="IUM50" s="216"/>
      <c r="IUN50" s="216"/>
      <c r="IUO50" s="214"/>
      <c r="IUP50" s="214"/>
      <c r="IUQ50" s="214"/>
      <c r="IUR50" s="214"/>
      <c r="IUS50" s="214"/>
      <c r="IUT50" s="212"/>
      <c r="IUU50" s="213"/>
      <c r="IUV50" s="213"/>
      <c r="IUW50" s="214"/>
      <c r="IUX50" s="214"/>
      <c r="IUY50" s="216"/>
      <c r="IUZ50" s="216"/>
      <c r="IVA50" s="216"/>
      <c r="IVB50" s="216"/>
      <c r="IVC50" s="216"/>
      <c r="IVD50" s="216"/>
      <c r="IVE50" s="216"/>
      <c r="IVF50" s="216"/>
      <c r="IVG50" s="216"/>
      <c r="IVH50" s="216"/>
      <c r="IVI50" s="216"/>
      <c r="IVJ50" s="216"/>
      <c r="IVK50" s="216"/>
      <c r="IVL50" s="214"/>
      <c r="IVM50" s="214"/>
      <c r="IVN50" s="214"/>
      <c r="IVO50" s="214"/>
      <c r="IVP50" s="214"/>
      <c r="IVQ50" s="212"/>
      <c r="IVR50" s="213"/>
      <c r="IVS50" s="213"/>
      <c r="IVT50" s="214"/>
      <c r="IVU50" s="214"/>
      <c r="IVV50" s="216"/>
      <c r="IVW50" s="216"/>
      <c r="IVX50" s="216"/>
      <c r="IVY50" s="216"/>
      <c r="IVZ50" s="216"/>
      <c r="IWA50" s="216"/>
      <c r="IWB50" s="216"/>
      <c r="IWC50" s="216"/>
      <c r="IWD50" s="216"/>
      <c r="IWE50" s="216"/>
      <c r="IWF50" s="216"/>
      <c r="IWG50" s="216"/>
      <c r="IWH50" s="216"/>
      <c r="IWI50" s="214"/>
      <c r="IWJ50" s="214"/>
      <c r="IWK50" s="214"/>
      <c r="IWL50" s="214"/>
      <c r="IWM50" s="214"/>
      <c r="IWN50" s="212"/>
      <c r="IWO50" s="213"/>
      <c r="IWP50" s="213"/>
      <c r="IWQ50" s="214"/>
      <c r="IWR50" s="214"/>
      <c r="IWS50" s="216"/>
      <c r="IWT50" s="216"/>
      <c r="IWU50" s="216"/>
      <c r="IWV50" s="216"/>
      <c r="IWW50" s="216"/>
      <c r="IWX50" s="216"/>
      <c r="IWY50" s="216"/>
      <c r="IWZ50" s="216"/>
      <c r="IXA50" s="216"/>
      <c r="IXB50" s="216"/>
      <c r="IXC50" s="216"/>
      <c r="IXD50" s="216"/>
      <c r="IXE50" s="216"/>
      <c r="IXF50" s="214"/>
      <c r="IXG50" s="214"/>
      <c r="IXH50" s="214"/>
      <c r="IXI50" s="214"/>
      <c r="IXJ50" s="214"/>
      <c r="IXK50" s="212"/>
      <c r="IXL50" s="213"/>
      <c r="IXM50" s="213"/>
      <c r="IXN50" s="214"/>
      <c r="IXO50" s="214"/>
      <c r="IXP50" s="216"/>
      <c r="IXQ50" s="216"/>
      <c r="IXR50" s="216"/>
      <c r="IXS50" s="216"/>
      <c r="IXT50" s="216"/>
      <c r="IXU50" s="216"/>
      <c r="IXV50" s="216"/>
      <c r="IXW50" s="216"/>
      <c r="IXX50" s="216"/>
      <c r="IXY50" s="216"/>
      <c r="IXZ50" s="216"/>
      <c r="IYA50" s="216"/>
      <c r="IYB50" s="216"/>
      <c r="IYC50" s="214"/>
      <c r="IYD50" s="214"/>
      <c r="IYE50" s="214"/>
      <c r="IYF50" s="214"/>
      <c r="IYG50" s="214"/>
      <c r="IYH50" s="212"/>
      <c r="IYI50" s="213"/>
      <c r="IYJ50" s="213"/>
      <c r="IYK50" s="214"/>
      <c r="IYL50" s="214"/>
      <c r="IYM50" s="216"/>
      <c r="IYN50" s="216"/>
      <c r="IYO50" s="216"/>
      <c r="IYP50" s="216"/>
      <c r="IYQ50" s="216"/>
      <c r="IYR50" s="216"/>
      <c r="IYS50" s="216"/>
      <c r="IYT50" s="216"/>
      <c r="IYU50" s="216"/>
      <c r="IYV50" s="216"/>
      <c r="IYW50" s="216"/>
      <c r="IYX50" s="216"/>
      <c r="IYY50" s="216"/>
      <c r="IYZ50" s="214"/>
      <c r="IZA50" s="214"/>
      <c r="IZB50" s="214"/>
      <c r="IZC50" s="214"/>
      <c r="IZD50" s="214"/>
      <c r="IZE50" s="212"/>
      <c r="IZF50" s="213"/>
      <c r="IZG50" s="213"/>
      <c r="IZH50" s="214"/>
      <c r="IZI50" s="214"/>
      <c r="IZJ50" s="216"/>
      <c r="IZK50" s="216"/>
      <c r="IZL50" s="216"/>
      <c r="IZM50" s="216"/>
      <c r="IZN50" s="216"/>
      <c r="IZO50" s="216"/>
      <c r="IZP50" s="216"/>
      <c r="IZQ50" s="216"/>
      <c r="IZR50" s="216"/>
      <c r="IZS50" s="216"/>
      <c r="IZT50" s="216"/>
      <c r="IZU50" s="216"/>
      <c r="IZV50" s="216"/>
      <c r="IZW50" s="214"/>
      <c r="IZX50" s="214"/>
      <c r="IZY50" s="214"/>
      <c r="IZZ50" s="214"/>
      <c r="JAA50" s="214"/>
      <c r="JAB50" s="212"/>
      <c r="JAC50" s="213"/>
      <c r="JAD50" s="213"/>
      <c r="JAE50" s="214"/>
      <c r="JAF50" s="214"/>
      <c r="JAG50" s="216"/>
      <c r="JAH50" s="216"/>
      <c r="JAI50" s="216"/>
      <c r="JAJ50" s="216"/>
      <c r="JAK50" s="216"/>
      <c r="JAL50" s="216"/>
      <c r="JAM50" s="216"/>
      <c r="JAN50" s="216"/>
      <c r="JAO50" s="216"/>
      <c r="JAP50" s="216"/>
      <c r="JAQ50" s="216"/>
      <c r="JAR50" s="216"/>
      <c r="JAS50" s="216"/>
      <c r="JAT50" s="214"/>
      <c r="JAU50" s="214"/>
      <c r="JAV50" s="214"/>
      <c r="JAW50" s="214"/>
      <c r="JAX50" s="214"/>
      <c r="JAY50" s="212"/>
      <c r="JAZ50" s="213"/>
      <c r="JBA50" s="213"/>
      <c r="JBB50" s="214"/>
      <c r="JBC50" s="214"/>
      <c r="JBD50" s="216"/>
      <c r="JBE50" s="216"/>
      <c r="JBF50" s="216"/>
      <c r="JBG50" s="216"/>
      <c r="JBH50" s="216"/>
      <c r="JBI50" s="216"/>
      <c r="JBJ50" s="216"/>
      <c r="JBK50" s="216"/>
      <c r="JBL50" s="216"/>
      <c r="JBM50" s="216"/>
      <c r="JBN50" s="216"/>
      <c r="JBO50" s="216"/>
      <c r="JBP50" s="216"/>
      <c r="JBQ50" s="214"/>
      <c r="JBR50" s="214"/>
      <c r="JBS50" s="214"/>
      <c r="JBT50" s="214"/>
      <c r="JBU50" s="214"/>
      <c r="JBV50" s="212"/>
      <c r="JBW50" s="213"/>
      <c r="JBX50" s="213"/>
      <c r="JBY50" s="214"/>
      <c r="JBZ50" s="214"/>
      <c r="JCA50" s="216"/>
      <c r="JCB50" s="216"/>
      <c r="JCC50" s="216"/>
      <c r="JCD50" s="216"/>
      <c r="JCE50" s="216"/>
      <c r="JCF50" s="216"/>
      <c r="JCG50" s="216"/>
      <c r="JCH50" s="216"/>
      <c r="JCI50" s="216"/>
      <c r="JCJ50" s="216"/>
      <c r="JCK50" s="216"/>
      <c r="JCL50" s="216"/>
      <c r="JCM50" s="216"/>
      <c r="JCN50" s="214"/>
      <c r="JCO50" s="214"/>
      <c r="JCP50" s="214"/>
      <c r="JCQ50" s="214"/>
      <c r="JCR50" s="214"/>
      <c r="JCS50" s="212"/>
      <c r="JCT50" s="213"/>
      <c r="JCU50" s="213"/>
      <c r="JCV50" s="214"/>
      <c r="JCW50" s="214"/>
      <c r="JCX50" s="216"/>
      <c r="JCY50" s="216"/>
      <c r="JCZ50" s="216"/>
      <c r="JDA50" s="216"/>
      <c r="JDB50" s="216"/>
      <c r="JDC50" s="216"/>
      <c r="JDD50" s="216"/>
      <c r="JDE50" s="216"/>
      <c r="JDF50" s="216"/>
      <c r="JDG50" s="216"/>
      <c r="JDH50" s="216"/>
      <c r="JDI50" s="216"/>
      <c r="JDJ50" s="216"/>
      <c r="JDK50" s="214"/>
      <c r="JDL50" s="214"/>
      <c r="JDM50" s="214"/>
      <c r="JDN50" s="214"/>
      <c r="JDO50" s="214"/>
      <c r="JDP50" s="212"/>
      <c r="JDQ50" s="213"/>
      <c r="JDR50" s="213"/>
      <c r="JDS50" s="214"/>
      <c r="JDT50" s="214"/>
      <c r="JDU50" s="216"/>
      <c r="JDV50" s="216"/>
      <c r="JDW50" s="216"/>
      <c r="JDX50" s="216"/>
      <c r="JDY50" s="216"/>
      <c r="JDZ50" s="216"/>
      <c r="JEA50" s="216"/>
      <c r="JEB50" s="216"/>
      <c r="JEC50" s="216"/>
      <c r="JED50" s="216"/>
      <c r="JEE50" s="216"/>
      <c r="JEF50" s="216"/>
      <c r="JEG50" s="216"/>
      <c r="JEH50" s="214"/>
      <c r="JEI50" s="214"/>
      <c r="JEJ50" s="214"/>
      <c r="JEK50" s="214"/>
      <c r="JEL50" s="214"/>
      <c r="JEM50" s="212"/>
      <c r="JEN50" s="213"/>
      <c r="JEO50" s="213"/>
      <c r="JEP50" s="214"/>
      <c r="JEQ50" s="214"/>
      <c r="JER50" s="216"/>
      <c r="JES50" s="216"/>
      <c r="JET50" s="216"/>
      <c r="JEU50" s="216"/>
      <c r="JEV50" s="216"/>
      <c r="JEW50" s="216"/>
      <c r="JEX50" s="216"/>
      <c r="JEY50" s="216"/>
      <c r="JEZ50" s="216"/>
      <c r="JFA50" s="216"/>
      <c r="JFB50" s="216"/>
      <c r="JFC50" s="216"/>
      <c r="JFD50" s="216"/>
      <c r="JFE50" s="214"/>
      <c r="JFF50" s="214"/>
      <c r="JFG50" s="214"/>
      <c r="JFH50" s="214"/>
      <c r="JFI50" s="214"/>
      <c r="JFJ50" s="212"/>
      <c r="JFK50" s="213"/>
      <c r="JFL50" s="213"/>
      <c r="JFM50" s="214"/>
      <c r="JFN50" s="214"/>
      <c r="JFO50" s="216"/>
      <c r="JFP50" s="216"/>
      <c r="JFQ50" s="216"/>
      <c r="JFR50" s="216"/>
      <c r="JFS50" s="216"/>
      <c r="JFT50" s="216"/>
      <c r="JFU50" s="216"/>
      <c r="JFV50" s="216"/>
      <c r="JFW50" s="216"/>
      <c r="JFX50" s="216"/>
      <c r="JFY50" s="216"/>
      <c r="JFZ50" s="216"/>
      <c r="JGA50" s="216"/>
      <c r="JGB50" s="214"/>
      <c r="JGC50" s="214"/>
      <c r="JGD50" s="214"/>
      <c r="JGE50" s="214"/>
      <c r="JGF50" s="214"/>
      <c r="JGG50" s="212"/>
      <c r="JGH50" s="213"/>
      <c r="JGI50" s="213"/>
      <c r="JGJ50" s="214"/>
      <c r="JGK50" s="214"/>
      <c r="JGL50" s="216"/>
      <c r="JGM50" s="216"/>
      <c r="JGN50" s="216"/>
      <c r="JGO50" s="216"/>
      <c r="JGP50" s="216"/>
      <c r="JGQ50" s="216"/>
      <c r="JGR50" s="216"/>
      <c r="JGS50" s="216"/>
      <c r="JGT50" s="216"/>
      <c r="JGU50" s="216"/>
      <c r="JGV50" s="216"/>
      <c r="JGW50" s="216"/>
      <c r="JGX50" s="216"/>
      <c r="JGY50" s="214"/>
      <c r="JGZ50" s="214"/>
      <c r="JHA50" s="214"/>
      <c r="JHB50" s="214"/>
      <c r="JHC50" s="214"/>
      <c r="JHD50" s="212"/>
      <c r="JHE50" s="213"/>
      <c r="JHF50" s="213"/>
      <c r="JHG50" s="214"/>
      <c r="JHH50" s="214"/>
      <c r="JHI50" s="216"/>
      <c r="JHJ50" s="216"/>
      <c r="JHK50" s="216"/>
      <c r="JHL50" s="216"/>
      <c r="JHM50" s="216"/>
      <c r="JHN50" s="216"/>
      <c r="JHO50" s="216"/>
      <c r="JHP50" s="216"/>
      <c r="JHQ50" s="216"/>
      <c r="JHR50" s="216"/>
      <c r="JHS50" s="216"/>
      <c r="JHT50" s="216"/>
      <c r="JHU50" s="216"/>
      <c r="JHV50" s="214"/>
      <c r="JHW50" s="214"/>
      <c r="JHX50" s="214"/>
      <c r="JHY50" s="214"/>
      <c r="JHZ50" s="214"/>
      <c r="JIA50" s="212"/>
      <c r="JIB50" s="213"/>
      <c r="JIC50" s="213"/>
      <c r="JID50" s="214"/>
      <c r="JIE50" s="214"/>
      <c r="JIF50" s="216"/>
      <c r="JIG50" s="216"/>
      <c r="JIH50" s="216"/>
      <c r="JII50" s="216"/>
      <c r="JIJ50" s="216"/>
      <c r="JIK50" s="216"/>
      <c r="JIL50" s="216"/>
      <c r="JIM50" s="216"/>
      <c r="JIN50" s="216"/>
      <c r="JIO50" s="216"/>
      <c r="JIP50" s="216"/>
      <c r="JIQ50" s="216"/>
      <c r="JIR50" s="216"/>
      <c r="JIS50" s="214"/>
      <c r="JIT50" s="214"/>
      <c r="JIU50" s="214"/>
      <c r="JIV50" s="214"/>
      <c r="JIW50" s="214"/>
      <c r="JIX50" s="212"/>
      <c r="JIY50" s="213"/>
      <c r="JIZ50" s="213"/>
      <c r="JJA50" s="214"/>
      <c r="JJB50" s="214"/>
      <c r="JJC50" s="216"/>
      <c r="JJD50" s="216"/>
      <c r="JJE50" s="216"/>
      <c r="JJF50" s="216"/>
      <c r="JJG50" s="216"/>
      <c r="JJH50" s="216"/>
      <c r="JJI50" s="216"/>
      <c r="JJJ50" s="216"/>
      <c r="JJK50" s="216"/>
      <c r="JJL50" s="216"/>
      <c r="JJM50" s="216"/>
      <c r="JJN50" s="216"/>
      <c r="JJO50" s="216"/>
      <c r="JJP50" s="214"/>
      <c r="JJQ50" s="214"/>
      <c r="JJR50" s="214"/>
      <c r="JJS50" s="214"/>
      <c r="JJT50" s="214"/>
      <c r="JJU50" s="212"/>
      <c r="JJV50" s="213"/>
      <c r="JJW50" s="213"/>
      <c r="JJX50" s="214"/>
      <c r="JJY50" s="214"/>
      <c r="JJZ50" s="216"/>
      <c r="JKA50" s="216"/>
      <c r="JKB50" s="216"/>
      <c r="JKC50" s="216"/>
      <c r="JKD50" s="216"/>
      <c r="JKE50" s="216"/>
      <c r="JKF50" s="216"/>
      <c r="JKG50" s="216"/>
      <c r="JKH50" s="216"/>
      <c r="JKI50" s="216"/>
      <c r="JKJ50" s="216"/>
      <c r="JKK50" s="216"/>
      <c r="JKL50" s="216"/>
      <c r="JKM50" s="214"/>
      <c r="JKN50" s="214"/>
      <c r="JKO50" s="214"/>
      <c r="JKP50" s="214"/>
      <c r="JKQ50" s="214"/>
      <c r="JKR50" s="212"/>
      <c r="JKS50" s="213"/>
      <c r="JKT50" s="213"/>
      <c r="JKU50" s="214"/>
      <c r="JKV50" s="214"/>
      <c r="JKW50" s="216"/>
      <c r="JKX50" s="216"/>
      <c r="JKY50" s="216"/>
      <c r="JKZ50" s="216"/>
      <c r="JLA50" s="216"/>
      <c r="JLB50" s="216"/>
      <c r="JLC50" s="216"/>
      <c r="JLD50" s="216"/>
      <c r="JLE50" s="216"/>
      <c r="JLF50" s="216"/>
      <c r="JLG50" s="216"/>
      <c r="JLH50" s="216"/>
      <c r="JLI50" s="216"/>
      <c r="JLJ50" s="214"/>
      <c r="JLK50" s="214"/>
      <c r="JLL50" s="214"/>
      <c r="JLM50" s="214"/>
      <c r="JLN50" s="214"/>
      <c r="JLO50" s="212"/>
      <c r="JLP50" s="213"/>
      <c r="JLQ50" s="213"/>
      <c r="JLR50" s="214"/>
      <c r="JLS50" s="214"/>
      <c r="JLT50" s="216"/>
      <c r="JLU50" s="216"/>
      <c r="JLV50" s="216"/>
      <c r="JLW50" s="216"/>
      <c r="JLX50" s="216"/>
      <c r="JLY50" s="216"/>
      <c r="JLZ50" s="216"/>
      <c r="JMA50" s="216"/>
      <c r="JMB50" s="216"/>
      <c r="JMC50" s="216"/>
      <c r="JMD50" s="216"/>
      <c r="JME50" s="216"/>
      <c r="JMF50" s="216"/>
      <c r="JMG50" s="214"/>
      <c r="JMH50" s="214"/>
      <c r="JMI50" s="214"/>
      <c r="JMJ50" s="214"/>
      <c r="JMK50" s="214"/>
      <c r="JML50" s="212"/>
      <c r="JMM50" s="213"/>
      <c r="JMN50" s="213"/>
      <c r="JMO50" s="214"/>
      <c r="JMP50" s="214"/>
      <c r="JMQ50" s="216"/>
      <c r="JMR50" s="216"/>
      <c r="JMS50" s="216"/>
      <c r="JMT50" s="216"/>
      <c r="JMU50" s="216"/>
      <c r="JMV50" s="216"/>
      <c r="JMW50" s="216"/>
      <c r="JMX50" s="216"/>
      <c r="JMY50" s="216"/>
      <c r="JMZ50" s="216"/>
      <c r="JNA50" s="216"/>
      <c r="JNB50" s="216"/>
      <c r="JNC50" s="216"/>
      <c r="JND50" s="214"/>
      <c r="JNE50" s="214"/>
      <c r="JNF50" s="214"/>
      <c r="JNG50" s="214"/>
      <c r="JNH50" s="214"/>
      <c r="JNI50" s="212"/>
      <c r="JNJ50" s="213"/>
      <c r="JNK50" s="213"/>
      <c r="JNL50" s="214"/>
      <c r="JNM50" s="214"/>
      <c r="JNN50" s="216"/>
      <c r="JNO50" s="216"/>
      <c r="JNP50" s="216"/>
      <c r="JNQ50" s="216"/>
      <c r="JNR50" s="216"/>
      <c r="JNS50" s="216"/>
      <c r="JNT50" s="216"/>
      <c r="JNU50" s="216"/>
      <c r="JNV50" s="216"/>
      <c r="JNW50" s="216"/>
      <c r="JNX50" s="216"/>
      <c r="JNY50" s="216"/>
      <c r="JNZ50" s="216"/>
      <c r="JOA50" s="214"/>
      <c r="JOB50" s="214"/>
      <c r="JOC50" s="214"/>
      <c r="JOD50" s="214"/>
      <c r="JOE50" s="214"/>
      <c r="JOF50" s="212"/>
      <c r="JOG50" s="213"/>
      <c r="JOH50" s="213"/>
      <c r="JOI50" s="214"/>
      <c r="JOJ50" s="214"/>
      <c r="JOK50" s="216"/>
      <c r="JOL50" s="216"/>
      <c r="JOM50" s="216"/>
      <c r="JON50" s="216"/>
      <c r="JOO50" s="216"/>
      <c r="JOP50" s="216"/>
      <c r="JOQ50" s="216"/>
      <c r="JOR50" s="216"/>
      <c r="JOS50" s="216"/>
      <c r="JOT50" s="216"/>
      <c r="JOU50" s="216"/>
      <c r="JOV50" s="216"/>
      <c r="JOW50" s="216"/>
      <c r="JOX50" s="214"/>
      <c r="JOY50" s="214"/>
      <c r="JOZ50" s="214"/>
      <c r="JPA50" s="214"/>
      <c r="JPB50" s="214"/>
      <c r="JPC50" s="212"/>
      <c r="JPD50" s="213"/>
      <c r="JPE50" s="213"/>
      <c r="JPF50" s="214"/>
      <c r="JPG50" s="214"/>
      <c r="JPH50" s="216"/>
      <c r="JPI50" s="216"/>
      <c r="JPJ50" s="216"/>
      <c r="JPK50" s="216"/>
      <c r="JPL50" s="216"/>
      <c r="JPM50" s="216"/>
      <c r="JPN50" s="216"/>
      <c r="JPO50" s="216"/>
      <c r="JPP50" s="216"/>
      <c r="JPQ50" s="216"/>
      <c r="JPR50" s="216"/>
      <c r="JPS50" s="216"/>
      <c r="JPT50" s="216"/>
      <c r="JPU50" s="214"/>
      <c r="JPV50" s="214"/>
      <c r="JPW50" s="214"/>
      <c r="JPX50" s="214"/>
      <c r="JPY50" s="214"/>
      <c r="JPZ50" s="212"/>
      <c r="JQA50" s="213"/>
      <c r="JQB50" s="213"/>
      <c r="JQC50" s="214"/>
      <c r="JQD50" s="214"/>
      <c r="JQE50" s="216"/>
      <c r="JQF50" s="216"/>
      <c r="JQG50" s="216"/>
      <c r="JQH50" s="216"/>
      <c r="JQI50" s="216"/>
      <c r="JQJ50" s="216"/>
      <c r="JQK50" s="216"/>
      <c r="JQL50" s="216"/>
      <c r="JQM50" s="216"/>
      <c r="JQN50" s="216"/>
      <c r="JQO50" s="216"/>
      <c r="JQP50" s="216"/>
      <c r="JQQ50" s="216"/>
      <c r="JQR50" s="214"/>
      <c r="JQS50" s="214"/>
      <c r="JQT50" s="214"/>
      <c r="JQU50" s="214"/>
      <c r="JQV50" s="214"/>
      <c r="JQW50" s="212"/>
      <c r="JQX50" s="213"/>
      <c r="JQY50" s="213"/>
      <c r="JQZ50" s="214"/>
      <c r="JRA50" s="214"/>
      <c r="JRB50" s="216"/>
      <c r="JRC50" s="216"/>
      <c r="JRD50" s="216"/>
      <c r="JRE50" s="216"/>
      <c r="JRF50" s="216"/>
      <c r="JRG50" s="216"/>
      <c r="JRH50" s="216"/>
      <c r="JRI50" s="216"/>
      <c r="JRJ50" s="216"/>
      <c r="JRK50" s="216"/>
      <c r="JRL50" s="216"/>
      <c r="JRM50" s="216"/>
      <c r="JRN50" s="216"/>
      <c r="JRO50" s="214"/>
      <c r="JRP50" s="214"/>
      <c r="JRQ50" s="214"/>
      <c r="JRR50" s="214"/>
      <c r="JRS50" s="214"/>
      <c r="JRT50" s="212"/>
      <c r="JRU50" s="213"/>
      <c r="JRV50" s="213"/>
      <c r="JRW50" s="214"/>
      <c r="JRX50" s="214"/>
      <c r="JRY50" s="216"/>
      <c r="JRZ50" s="216"/>
      <c r="JSA50" s="216"/>
      <c r="JSB50" s="216"/>
      <c r="JSC50" s="216"/>
      <c r="JSD50" s="216"/>
      <c r="JSE50" s="216"/>
      <c r="JSF50" s="216"/>
      <c r="JSG50" s="216"/>
      <c r="JSH50" s="216"/>
      <c r="JSI50" s="216"/>
      <c r="JSJ50" s="216"/>
      <c r="JSK50" s="216"/>
      <c r="JSL50" s="214"/>
      <c r="JSM50" s="214"/>
      <c r="JSN50" s="214"/>
      <c r="JSO50" s="214"/>
      <c r="JSP50" s="214"/>
      <c r="JSQ50" s="212"/>
      <c r="JSR50" s="213"/>
      <c r="JSS50" s="213"/>
      <c r="JST50" s="214"/>
      <c r="JSU50" s="214"/>
      <c r="JSV50" s="216"/>
      <c r="JSW50" s="216"/>
      <c r="JSX50" s="216"/>
      <c r="JSY50" s="216"/>
      <c r="JSZ50" s="216"/>
      <c r="JTA50" s="216"/>
      <c r="JTB50" s="216"/>
      <c r="JTC50" s="216"/>
      <c r="JTD50" s="216"/>
      <c r="JTE50" s="216"/>
      <c r="JTF50" s="216"/>
      <c r="JTG50" s="216"/>
      <c r="JTH50" s="216"/>
      <c r="JTI50" s="214"/>
      <c r="JTJ50" s="214"/>
      <c r="JTK50" s="214"/>
      <c r="JTL50" s="214"/>
      <c r="JTM50" s="214"/>
      <c r="JTN50" s="212"/>
      <c r="JTO50" s="213"/>
      <c r="JTP50" s="213"/>
      <c r="JTQ50" s="214"/>
      <c r="JTR50" s="214"/>
      <c r="JTS50" s="216"/>
      <c r="JTT50" s="216"/>
      <c r="JTU50" s="216"/>
      <c r="JTV50" s="216"/>
      <c r="JTW50" s="216"/>
      <c r="JTX50" s="216"/>
      <c r="JTY50" s="216"/>
      <c r="JTZ50" s="216"/>
      <c r="JUA50" s="216"/>
      <c r="JUB50" s="216"/>
      <c r="JUC50" s="216"/>
      <c r="JUD50" s="216"/>
      <c r="JUE50" s="216"/>
      <c r="JUF50" s="214"/>
      <c r="JUG50" s="214"/>
      <c r="JUH50" s="214"/>
      <c r="JUI50" s="214"/>
      <c r="JUJ50" s="214"/>
      <c r="JUK50" s="212"/>
      <c r="JUL50" s="213"/>
      <c r="JUM50" s="213"/>
      <c r="JUN50" s="214"/>
      <c r="JUO50" s="214"/>
      <c r="JUP50" s="216"/>
      <c r="JUQ50" s="216"/>
      <c r="JUR50" s="216"/>
      <c r="JUS50" s="216"/>
      <c r="JUT50" s="216"/>
      <c r="JUU50" s="216"/>
      <c r="JUV50" s="216"/>
      <c r="JUW50" s="216"/>
      <c r="JUX50" s="216"/>
      <c r="JUY50" s="216"/>
      <c r="JUZ50" s="216"/>
      <c r="JVA50" s="216"/>
      <c r="JVB50" s="216"/>
      <c r="JVC50" s="214"/>
      <c r="JVD50" s="214"/>
      <c r="JVE50" s="214"/>
      <c r="JVF50" s="214"/>
      <c r="JVG50" s="214"/>
      <c r="JVH50" s="212"/>
      <c r="JVI50" s="213"/>
      <c r="JVJ50" s="213"/>
      <c r="JVK50" s="214"/>
      <c r="JVL50" s="214"/>
      <c r="JVM50" s="216"/>
      <c r="JVN50" s="216"/>
      <c r="JVO50" s="216"/>
      <c r="JVP50" s="216"/>
      <c r="JVQ50" s="216"/>
      <c r="JVR50" s="216"/>
      <c r="JVS50" s="216"/>
      <c r="JVT50" s="216"/>
      <c r="JVU50" s="216"/>
      <c r="JVV50" s="216"/>
      <c r="JVW50" s="216"/>
      <c r="JVX50" s="216"/>
      <c r="JVY50" s="216"/>
      <c r="JVZ50" s="214"/>
      <c r="JWA50" s="214"/>
      <c r="JWB50" s="214"/>
      <c r="JWC50" s="214"/>
      <c r="JWD50" s="214"/>
      <c r="JWE50" s="212"/>
      <c r="JWF50" s="213"/>
      <c r="JWG50" s="213"/>
      <c r="JWH50" s="214"/>
      <c r="JWI50" s="214"/>
      <c r="JWJ50" s="216"/>
      <c r="JWK50" s="216"/>
      <c r="JWL50" s="216"/>
      <c r="JWM50" s="216"/>
      <c r="JWN50" s="216"/>
      <c r="JWO50" s="216"/>
      <c r="JWP50" s="216"/>
      <c r="JWQ50" s="216"/>
      <c r="JWR50" s="216"/>
      <c r="JWS50" s="216"/>
      <c r="JWT50" s="216"/>
      <c r="JWU50" s="216"/>
      <c r="JWV50" s="216"/>
      <c r="JWW50" s="214"/>
      <c r="JWX50" s="214"/>
      <c r="JWY50" s="214"/>
      <c r="JWZ50" s="214"/>
      <c r="JXA50" s="214"/>
      <c r="JXB50" s="212"/>
      <c r="JXC50" s="213"/>
      <c r="JXD50" s="213"/>
      <c r="JXE50" s="214"/>
      <c r="JXF50" s="214"/>
      <c r="JXG50" s="216"/>
      <c r="JXH50" s="216"/>
      <c r="JXI50" s="216"/>
      <c r="JXJ50" s="216"/>
      <c r="JXK50" s="216"/>
      <c r="JXL50" s="216"/>
      <c r="JXM50" s="216"/>
      <c r="JXN50" s="216"/>
      <c r="JXO50" s="216"/>
      <c r="JXP50" s="216"/>
      <c r="JXQ50" s="216"/>
      <c r="JXR50" s="216"/>
      <c r="JXS50" s="216"/>
      <c r="JXT50" s="214"/>
      <c r="JXU50" s="214"/>
      <c r="JXV50" s="214"/>
      <c r="JXW50" s="214"/>
      <c r="JXX50" s="214"/>
      <c r="JXY50" s="212"/>
      <c r="JXZ50" s="213"/>
      <c r="JYA50" s="213"/>
      <c r="JYB50" s="214"/>
      <c r="JYC50" s="214"/>
      <c r="JYD50" s="216"/>
      <c r="JYE50" s="216"/>
      <c r="JYF50" s="216"/>
      <c r="JYG50" s="216"/>
      <c r="JYH50" s="216"/>
      <c r="JYI50" s="216"/>
      <c r="JYJ50" s="216"/>
      <c r="JYK50" s="216"/>
      <c r="JYL50" s="216"/>
      <c r="JYM50" s="216"/>
      <c r="JYN50" s="216"/>
      <c r="JYO50" s="216"/>
      <c r="JYP50" s="216"/>
      <c r="JYQ50" s="214"/>
      <c r="JYR50" s="214"/>
      <c r="JYS50" s="214"/>
      <c r="JYT50" s="214"/>
      <c r="JYU50" s="214"/>
      <c r="JYV50" s="212"/>
      <c r="JYW50" s="213"/>
      <c r="JYX50" s="213"/>
      <c r="JYY50" s="214"/>
      <c r="JYZ50" s="214"/>
      <c r="JZA50" s="216"/>
      <c r="JZB50" s="216"/>
      <c r="JZC50" s="216"/>
      <c r="JZD50" s="216"/>
      <c r="JZE50" s="216"/>
      <c r="JZF50" s="216"/>
      <c r="JZG50" s="216"/>
      <c r="JZH50" s="216"/>
      <c r="JZI50" s="216"/>
      <c r="JZJ50" s="216"/>
      <c r="JZK50" s="216"/>
      <c r="JZL50" s="216"/>
      <c r="JZM50" s="216"/>
      <c r="JZN50" s="214"/>
      <c r="JZO50" s="214"/>
      <c r="JZP50" s="214"/>
      <c r="JZQ50" s="214"/>
      <c r="JZR50" s="214"/>
      <c r="JZS50" s="212"/>
      <c r="JZT50" s="213"/>
      <c r="JZU50" s="213"/>
      <c r="JZV50" s="214"/>
      <c r="JZW50" s="214"/>
      <c r="JZX50" s="216"/>
      <c r="JZY50" s="216"/>
      <c r="JZZ50" s="216"/>
      <c r="KAA50" s="216"/>
      <c r="KAB50" s="216"/>
      <c r="KAC50" s="216"/>
      <c r="KAD50" s="216"/>
      <c r="KAE50" s="216"/>
      <c r="KAF50" s="216"/>
      <c r="KAG50" s="216"/>
      <c r="KAH50" s="216"/>
      <c r="KAI50" s="216"/>
      <c r="KAJ50" s="216"/>
      <c r="KAK50" s="214"/>
      <c r="KAL50" s="214"/>
      <c r="KAM50" s="214"/>
      <c r="KAN50" s="214"/>
      <c r="KAO50" s="214"/>
      <c r="KAP50" s="212"/>
      <c r="KAQ50" s="213"/>
      <c r="KAR50" s="213"/>
      <c r="KAS50" s="214"/>
      <c r="KAT50" s="214"/>
      <c r="KAU50" s="216"/>
      <c r="KAV50" s="216"/>
      <c r="KAW50" s="216"/>
      <c r="KAX50" s="216"/>
      <c r="KAY50" s="216"/>
      <c r="KAZ50" s="216"/>
      <c r="KBA50" s="216"/>
      <c r="KBB50" s="216"/>
      <c r="KBC50" s="216"/>
      <c r="KBD50" s="216"/>
      <c r="KBE50" s="216"/>
      <c r="KBF50" s="216"/>
      <c r="KBG50" s="216"/>
      <c r="KBH50" s="214"/>
      <c r="KBI50" s="214"/>
      <c r="KBJ50" s="214"/>
      <c r="KBK50" s="214"/>
      <c r="KBL50" s="214"/>
      <c r="KBM50" s="212"/>
      <c r="KBN50" s="213"/>
      <c r="KBO50" s="213"/>
      <c r="KBP50" s="214"/>
      <c r="KBQ50" s="214"/>
      <c r="KBR50" s="216"/>
      <c r="KBS50" s="216"/>
      <c r="KBT50" s="216"/>
      <c r="KBU50" s="216"/>
      <c r="KBV50" s="216"/>
      <c r="KBW50" s="216"/>
      <c r="KBX50" s="216"/>
      <c r="KBY50" s="216"/>
      <c r="KBZ50" s="216"/>
      <c r="KCA50" s="216"/>
      <c r="KCB50" s="216"/>
      <c r="KCC50" s="216"/>
      <c r="KCD50" s="216"/>
      <c r="KCE50" s="214"/>
      <c r="KCF50" s="214"/>
      <c r="KCG50" s="214"/>
      <c r="KCH50" s="214"/>
      <c r="KCI50" s="214"/>
      <c r="KCJ50" s="212"/>
      <c r="KCK50" s="213"/>
      <c r="KCL50" s="213"/>
      <c r="KCM50" s="214"/>
      <c r="KCN50" s="214"/>
      <c r="KCO50" s="216"/>
      <c r="KCP50" s="216"/>
      <c r="KCQ50" s="216"/>
      <c r="KCR50" s="216"/>
      <c r="KCS50" s="216"/>
      <c r="KCT50" s="216"/>
      <c r="KCU50" s="216"/>
      <c r="KCV50" s="216"/>
      <c r="KCW50" s="216"/>
      <c r="KCX50" s="216"/>
      <c r="KCY50" s="216"/>
      <c r="KCZ50" s="216"/>
      <c r="KDA50" s="216"/>
      <c r="KDB50" s="214"/>
      <c r="KDC50" s="214"/>
      <c r="KDD50" s="214"/>
      <c r="KDE50" s="214"/>
      <c r="KDF50" s="214"/>
      <c r="KDG50" s="212"/>
      <c r="KDH50" s="213"/>
      <c r="KDI50" s="213"/>
      <c r="KDJ50" s="214"/>
      <c r="KDK50" s="214"/>
      <c r="KDL50" s="216"/>
      <c r="KDM50" s="216"/>
      <c r="KDN50" s="216"/>
      <c r="KDO50" s="216"/>
      <c r="KDP50" s="216"/>
      <c r="KDQ50" s="216"/>
      <c r="KDR50" s="216"/>
      <c r="KDS50" s="216"/>
      <c r="KDT50" s="216"/>
      <c r="KDU50" s="216"/>
      <c r="KDV50" s="216"/>
      <c r="KDW50" s="216"/>
      <c r="KDX50" s="216"/>
      <c r="KDY50" s="214"/>
      <c r="KDZ50" s="214"/>
      <c r="KEA50" s="214"/>
      <c r="KEB50" s="214"/>
      <c r="KEC50" s="214"/>
      <c r="KED50" s="212"/>
      <c r="KEE50" s="213"/>
      <c r="KEF50" s="213"/>
      <c r="KEG50" s="214"/>
      <c r="KEH50" s="214"/>
      <c r="KEI50" s="216"/>
      <c r="KEJ50" s="216"/>
      <c r="KEK50" s="216"/>
      <c r="KEL50" s="216"/>
      <c r="KEM50" s="216"/>
      <c r="KEN50" s="216"/>
      <c r="KEO50" s="216"/>
      <c r="KEP50" s="216"/>
      <c r="KEQ50" s="216"/>
      <c r="KER50" s="216"/>
      <c r="KES50" s="216"/>
      <c r="KET50" s="216"/>
      <c r="KEU50" s="216"/>
      <c r="KEV50" s="214"/>
      <c r="KEW50" s="214"/>
      <c r="KEX50" s="214"/>
      <c r="KEY50" s="214"/>
      <c r="KEZ50" s="214"/>
      <c r="KFA50" s="212"/>
      <c r="KFB50" s="213"/>
      <c r="KFC50" s="213"/>
      <c r="KFD50" s="214"/>
      <c r="KFE50" s="214"/>
      <c r="KFF50" s="216"/>
      <c r="KFG50" s="216"/>
      <c r="KFH50" s="216"/>
      <c r="KFI50" s="216"/>
      <c r="KFJ50" s="216"/>
      <c r="KFK50" s="216"/>
      <c r="KFL50" s="216"/>
      <c r="KFM50" s="216"/>
      <c r="KFN50" s="216"/>
      <c r="KFO50" s="216"/>
      <c r="KFP50" s="216"/>
      <c r="KFQ50" s="216"/>
      <c r="KFR50" s="216"/>
      <c r="KFS50" s="214"/>
      <c r="KFT50" s="214"/>
      <c r="KFU50" s="214"/>
      <c r="KFV50" s="214"/>
      <c r="KFW50" s="214"/>
      <c r="KFX50" s="212"/>
      <c r="KFY50" s="213"/>
      <c r="KFZ50" s="213"/>
      <c r="KGA50" s="214"/>
      <c r="KGB50" s="214"/>
      <c r="KGC50" s="216"/>
      <c r="KGD50" s="216"/>
      <c r="KGE50" s="216"/>
      <c r="KGF50" s="216"/>
      <c r="KGG50" s="216"/>
      <c r="KGH50" s="216"/>
      <c r="KGI50" s="216"/>
      <c r="KGJ50" s="216"/>
      <c r="KGK50" s="216"/>
      <c r="KGL50" s="216"/>
      <c r="KGM50" s="216"/>
      <c r="KGN50" s="216"/>
      <c r="KGO50" s="216"/>
      <c r="KGP50" s="214"/>
      <c r="KGQ50" s="214"/>
      <c r="KGR50" s="214"/>
      <c r="KGS50" s="214"/>
      <c r="KGT50" s="214"/>
      <c r="KGU50" s="212"/>
      <c r="KGV50" s="213"/>
      <c r="KGW50" s="213"/>
      <c r="KGX50" s="214"/>
      <c r="KGY50" s="214"/>
      <c r="KGZ50" s="216"/>
      <c r="KHA50" s="216"/>
      <c r="KHB50" s="216"/>
      <c r="KHC50" s="216"/>
      <c r="KHD50" s="216"/>
      <c r="KHE50" s="216"/>
      <c r="KHF50" s="216"/>
      <c r="KHG50" s="216"/>
      <c r="KHH50" s="216"/>
      <c r="KHI50" s="216"/>
      <c r="KHJ50" s="216"/>
      <c r="KHK50" s="216"/>
      <c r="KHL50" s="216"/>
      <c r="KHM50" s="214"/>
      <c r="KHN50" s="214"/>
      <c r="KHO50" s="214"/>
      <c r="KHP50" s="214"/>
      <c r="KHQ50" s="214"/>
      <c r="KHR50" s="212"/>
      <c r="KHS50" s="213"/>
      <c r="KHT50" s="213"/>
      <c r="KHU50" s="214"/>
      <c r="KHV50" s="214"/>
      <c r="KHW50" s="216"/>
      <c r="KHX50" s="216"/>
      <c r="KHY50" s="216"/>
      <c r="KHZ50" s="216"/>
      <c r="KIA50" s="216"/>
      <c r="KIB50" s="216"/>
      <c r="KIC50" s="216"/>
      <c r="KID50" s="216"/>
      <c r="KIE50" s="216"/>
      <c r="KIF50" s="216"/>
      <c r="KIG50" s="216"/>
      <c r="KIH50" s="216"/>
      <c r="KII50" s="216"/>
      <c r="KIJ50" s="214"/>
      <c r="KIK50" s="214"/>
      <c r="KIL50" s="214"/>
      <c r="KIM50" s="214"/>
      <c r="KIN50" s="214"/>
      <c r="KIO50" s="212"/>
      <c r="KIP50" s="213"/>
      <c r="KIQ50" s="213"/>
      <c r="KIR50" s="214"/>
      <c r="KIS50" s="214"/>
      <c r="KIT50" s="216"/>
      <c r="KIU50" s="216"/>
      <c r="KIV50" s="216"/>
      <c r="KIW50" s="216"/>
      <c r="KIX50" s="216"/>
      <c r="KIY50" s="216"/>
      <c r="KIZ50" s="216"/>
      <c r="KJA50" s="216"/>
      <c r="KJB50" s="216"/>
      <c r="KJC50" s="216"/>
      <c r="KJD50" s="216"/>
      <c r="KJE50" s="216"/>
      <c r="KJF50" s="216"/>
      <c r="KJG50" s="214"/>
      <c r="KJH50" s="214"/>
      <c r="KJI50" s="214"/>
      <c r="KJJ50" s="214"/>
      <c r="KJK50" s="214"/>
      <c r="KJL50" s="212"/>
      <c r="KJM50" s="213"/>
      <c r="KJN50" s="213"/>
      <c r="KJO50" s="214"/>
      <c r="KJP50" s="214"/>
      <c r="KJQ50" s="216"/>
      <c r="KJR50" s="216"/>
      <c r="KJS50" s="216"/>
      <c r="KJT50" s="216"/>
      <c r="KJU50" s="216"/>
      <c r="KJV50" s="216"/>
      <c r="KJW50" s="216"/>
      <c r="KJX50" s="216"/>
      <c r="KJY50" s="216"/>
      <c r="KJZ50" s="216"/>
      <c r="KKA50" s="216"/>
      <c r="KKB50" s="216"/>
      <c r="KKC50" s="216"/>
      <c r="KKD50" s="214"/>
      <c r="KKE50" s="214"/>
      <c r="KKF50" s="214"/>
      <c r="KKG50" s="214"/>
      <c r="KKH50" s="214"/>
      <c r="KKI50" s="212"/>
      <c r="KKJ50" s="213"/>
      <c r="KKK50" s="213"/>
      <c r="KKL50" s="214"/>
      <c r="KKM50" s="214"/>
      <c r="KKN50" s="216"/>
      <c r="KKO50" s="216"/>
      <c r="KKP50" s="216"/>
      <c r="KKQ50" s="216"/>
      <c r="KKR50" s="216"/>
      <c r="KKS50" s="216"/>
      <c r="KKT50" s="216"/>
      <c r="KKU50" s="216"/>
      <c r="KKV50" s="216"/>
      <c r="KKW50" s="216"/>
      <c r="KKX50" s="216"/>
      <c r="KKY50" s="216"/>
      <c r="KKZ50" s="216"/>
      <c r="KLA50" s="214"/>
      <c r="KLB50" s="214"/>
      <c r="KLC50" s="214"/>
      <c r="KLD50" s="214"/>
      <c r="KLE50" s="214"/>
      <c r="KLF50" s="212"/>
      <c r="KLG50" s="213"/>
      <c r="KLH50" s="213"/>
      <c r="KLI50" s="214"/>
      <c r="KLJ50" s="214"/>
      <c r="KLK50" s="216"/>
      <c r="KLL50" s="216"/>
      <c r="KLM50" s="216"/>
      <c r="KLN50" s="216"/>
      <c r="KLO50" s="216"/>
      <c r="KLP50" s="216"/>
      <c r="KLQ50" s="216"/>
      <c r="KLR50" s="216"/>
      <c r="KLS50" s="216"/>
      <c r="KLT50" s="216"/>
      <c r="KLU50" s="216"/>
      <c r="KLV50" s="216"/>
      <c r="KLW50" s="216"/>
      <c r="KLX50" s="214"/>
      <c r="KLY50" s="214"/>
      <c r="KLZ50" s="214"/>
      <c r="KMA50" s="214"/>
      <c r="KMB50" s="214"/>
      <c r="KMC50" s="212"/>
      <c r="KMD50" s="213"/>
      <c r="KME50" s="213"/>
      <c r="KMF50" s="214"/>
      <c r="KMG50" s="214"/>
      <c r="KMH50" s="216"/>
      <c r="KMI50" s="216"/>
      <c r="KMJ50" s="216"/>
      <c r="KMK50" s="216"/>
      <c r="KML50" s="216"/>
      <c r="KMM50" s="216"/>
      <c r="KMN50" s="216"/>
      <c r="KMO50" s="216"/>
      <c r="KMP50" s="216"/>
      <c r="KMQ50" s="216"/>
      <c r="KMR50" s="216"/>
      <c r="KMS50" s="216"/>
      <c r="KMT50" s="216"/>
      <c r="KMU50" s="214"/>
      <c r="KMV50" s="214"/>
      <c r="KMW50" s="214"/>
      <c r="KMX50" s="214"/>
      <c r="KMY50" s="214"/>
      <c r="KMZ50" s="212"/>
      <c r="KNA50" s="213"/>
      <c r="KNB50" s="213"/>
      <c r="KNC50" s="214"/>
      <c r="KND50" s="214"/>
      <c r="KNE50" s="216"/>
      <c r="KNF50" s="216"/>
      <c r="KNG50" s="216"/>
      <c r="KNH50" s="216"/>
      <c r="KNI50" s="216"/>
      <c r="KNJ50" s="216"/>
      <c r="KNK50" s="216"/>
      <c r="KNL50" s="216"/>
      <c r="KNM50" s="216"/>
      <c r="KNN50" s="216"/>
      <c r="KNO50" s="216"/>
      <c r="KNP50" s="216"/>
      <c r="KNQ50" s="216"/>
      <c r="KNR50" s="214"/>
      <c r="KNS50" s="214"/>
      <c r="KNT50" s="214"/>
      <c r="KNU50" s="214"/>
      <c r="KNV50" s="214"/>
      <c r="KNW50" s="212"/>
      <c r="KNX50" s="213"/>
      <c r="KNY50" s="213"/>
      <c r="KNZ50" s="214"/>
      <c r="KOA50" s="214"/>
      <c r="KOB50" s="216"/>
      <c r="KOC50" s="216"/>
      <c r="KOD50" s="216"/>
      <c r="KOE50" s="216"/>
      <c r="KOF50" s="216"/>
      <c r="KOG50" s="216"/>
      <c r="KOH50" s="216"/>
      <c r="KOI50" s="216"/>
      <c r="KOJ50" s="216"/>
      <c r="KOK50" s="216"/>
      <c r="KOL50" s="216"/>
      <c r="KOM50" s="216"/>
      <c r="KON50" s="216"/>
      <c r="KOO50" s="214"/>
      <c r="KOP50" s="214"/>
      <c r="KOQ50" s="214"/>
      <c r="KOR50" s="214"/>
      <c r="KOS50" s="214"/>
      <c r="KOT50" s="212"/>
      <c r="KOU50" s="213"/>
      <c r="KOV50" s="213"/>
      <c r="KOW50" s="214"/>
      <c r="KOX50" s="214"/>
      <c r="KOY50" s="216"/>
      <c r="KOZ50" s="216"/>
      <c r="KPA50" s="216"/>
      <c r="KPB50" s="216"/>
      <c r="KPC50" s="216"/>
      <c r="KPD50" s="216"/>
      <c r="KPE50" s="216"/>
      <c r="KPF50" s="216"/>
      <c r="KPG50" s="216"/>
      <c r="KPH50" s="216"/>
      <c r="KPI50" s="216"/>
      <c r="KPJ50" s="216"/>
      <c r="KPK50" s="216"/>
      <c r="KPL50" s="214"/>
      <c r="KPM50" s="214"/>
      <c r="KPN50" s="214"/>
      <c r="KPO50" s="214"/>
      <c r="KPP50" s="214"/>
      <c r="KPQ50" s="212"/>
      <c r="KPR50" s="213"/>
      <c r="KPS50" s="213"/>
      <c r="KPT50" s="214"/>
      <c r="KPU50" s="214"/>
      <c r="KPV50" s="216"/>
      <c r="KPW50" s="216"/>
      <c r="KPX50" s="216"/>
      <c r="KPY50" s="216"/>
      <c r="KPZ50" s="216"/>
      <c r="KQA50" s="216"/>
      <c r="KQB50" s="216"/>
      <c r="KQC50" s="216"/>
      <c r="KQD50" s="216"/>
      <c r="KQE50" s="216"/>
      <c r="KQF50" s="216"/>
      <c r="KQG50" s="216"/>
      <c r="KQH50" s="216"/>
      <c r="KQI50" s="214"/>
      <c r="KQJ50" s="214"/>
      <c r="KQK50" s="214"/>
      <c r="KQL50" s="214"/>
      <c r="KQM50" s="214"/>
      <c r="KQN50" s="212"/>
      <c r="KQO50" s="213"/>
      <c r="KQP50" s="213"/>
      <c r="KQQ50" s="214"/>
      <c r="KQR50" s="214"/>
      <c r="KQS50" s="216"/>
      <c r="KQT50" s="216"/>
      <c r="KQU50" s="216"/>
      <c r="KQV50" s="216"/>
      <c r="KQW50" s="216"/>
      <c r="KQX50" s="216"/>
      <c r="KQY50" s="216"/>
      <c r="KQZ50" s="216"/>
      <c r="KRA50" s="216"/>
      <c r="KRB50" s="216"/>
      <c r="KRC50" s="216"/>
      <c r="KRD50" s="216"/>
      <c r="KRE50" s="216"/>
      <c r="KRF50" s="214"/>
      <c r="KRG50" s="214"/>
      <c r="KRH50" s="214"/>
      <c r="KRI50" s="214"/>
      <c r="KRJ50" s="214"/>
      <c r="KRK50" s="212"/>
      <c r="KRL50" s="213"/>
      <c r="KRM50" s="213"/>
      <c r="KRN50" s="214"/>
      <c r="KRO50" s="214"/>
      <c r="KRP50" s="216"/>
      <c r="KRQ50" s="216"/>
      <c r="KRR50" s="216"/>
      <c r="KRS50" s="216"/>
      <c r="KRT50" s="216"/>
      <c r="KRU50" s="216"/>
      <c r="KRV50" s="216"/>
      <c r="KRW50" s="216"/>
      <c r="KRX50" s="216"/>
      <c r="KRY50" s="216"/>
      <c r="KRZ50" s="216"/>
      <c r="KSA50" s="216"/>
      <c r="KSB50" s="216"/>
      <c r="KSC50" s="214"/>
      <c r="KSD50" s="214"/>
      <c r="KSE50" s="214"/>
      <c r="KSF50" s="214"/>
      <c r="KSG50" s="214"/>
      <c r="KSH50" s="212"/>
      <c r="KSI50" s="213"/>
      <c r="KSJ50" s="213"/>
      <c r="KSK50" s="214"/>
      <c r="KSL50" s="214"/>
      <c r="KSM50" s="216"/>
      <c r="KSN50" s="216"/>
      <c r="KSO50" s="216"/>
      <c r="KSP50" s="216"/>
      <c r="KSQ50" s="216"/>
      <c r="KSR50" s="216"/>
      <c r="KSS50" s="216"/>
      <c r="KST50" s="216"/>
      <c r="KSU50" s="216"/>
      <c r="KSV50" s="216"/>
      <c r="KSW50" s="216"/>
      <c r="KSX50" s="216"/>
      <c r="KSY50" s="216"/>
      <c r="KSZ50" s="214"/>
      <c r="KTA50" s="214"/>
      <c r="KTB50" s="214"/>
      <c r="KTC50" s="214"/>
      <c r="KTD50" s="214"/>
      <c r="KTE50" s="212"/>
      <c r="KTF50" s="213"/>
      <c r="KTG50" s="213"/>
      <c r="KTH50" s="214"/>
      <c r="KTI50" s="214"/>
      <c r="KTJ50" s="216"/>
      <c r="KTK50" s="216"/>
      <c r="KTL50" s="216"/>
      <c r="KTM50" s="216"/>
      <c r="KTN50" s="216"/>
      <c r="KTO50" s="216"/>
      <c r="KTP50" s="216"/>
      <c r="KTQ50" s="216"/>
      <c r="KTR50" s="216"/>
      <c r="KTS50" s="216"/>
      <c r="KTT50" s="216"/>
      <c r="KTU50" s="216"/>
      <c r="KTV50" s="216"/>
      <c r="KTW50" s="214"/>
      <c r="KTX50" s="214"/>
      <c r="KTY50" s="214"/>
      <c r="KTZ50" s="214"/>
      <c r="KUA50" s="214"/>
      <c r="KUB50" s="212"/>
      <c r="KUC50" s="213"/>
      <c r="KUD50" s="213"/>
      <c r="KUE50" s="214"/>
      <c r="KUF50" s="214"/>
      <c r="KUG50" s="216"/>
      <c r="KUH50" s="216"/>
      <c r="KUI50" s="216"/>
      <c r="KUJ50" s="216"/>
      <c r="KUK50" s="216"/>
      <c r="KUL50" s="216"/>
      <c r="KUM50" s="216"/>
      <c r="KUN50" s="216"/>
      <c r="KUO50" s="216"/>
      <c r="KUP50" s="216"/>
      <c r="KUQ50" s="216"/>
      <c r="KUR50" s="216"/>
      <c r="KUS50" s="216"/>
      <c r="KUT50" s="214"/>
      <c r="KUU50" s="214"/>
      <c r="KUV50" s="214"/>
      <c r="KUW50" s="214"/>
      <c r="KUX50" s="214"/>
      <c r="KUY50" s="212"/>
      <c r="KUZ50" s="213"/>
      <c r="KVA50" s="213"/>
      <c r="KVB50" s="214"/>
      <c r="KVC50" s="214"/>
      <c r="KVD50" s="216"/>
      <c r="KVE50" s="216"/>
      <c r="KVF50" s="216"/>
      <c r="KVG50" s="216"/>
      <c r="KVH50" s="216"/>
      <c r="KVI50" s="216"/>
      <c r="KVJ50" s="216"/>
      <c r="KVK50" s="216"/>
      <c r="KVL50" s="216"/>
      <c r="KVM50" s="216"/>
      <c r="KVN50" s="216"/>
      <c r="KVO50" s="216"/>
      <c r="KVP50" s="216"/>
      <c r="KVQ50" s="214"/>
      <c r="KVR50" s="214"/>
      <c r="KVS50" s="214"/>
      <c r="KVT50" s="214"/>
      <c r="KVU50" s="214"/>
      <c r="KVV50" s="212"/>
      <c r="KVW50" s="213"/>
      <c r="KVX50" s="213"/>
      <c r="KVY50" s="214"/>
      <c r="KVZ50" s="214"/>
      <c r="KWA50" s="216"/>
      <c r="KWB50" s="216"/>
      <c r="KWC50" s="216"/>
      <c r="KWD50" s="216"/>
      <c r="KWE50" s="216"/>
      <c r="KWF50" s="216"/>
      <c r="KWG50" s="216"/>
      <c r="KWH50" s="216"/>
      <c r="KWI50" s="216"/>
      <c r="KWJ50" s="216"/>
      <c r="KWK50" s="216"/>
      <c r="KWL50" s="216"/>
      <c r="KWM50" s="216"/>
      <c r="KWN50" s="214"/>
      <c r="KWO50" s="214"/>
      <c r="KWP50" s="214"/>
      <c r="KWQ50" s="214"/>
      <c r="KWR50" s="214"/>
      <c r="KWS50" s="212"/>
      <c r="KWT50" s="213"/>
      <c r="KWU50" s="213"/>
      <c r="KWV50" s="214"/>
      <c r="KWW50" s="214"/>
      <c r="KWX50" s="216"/>
      <c r="KWY50" s="216"/>
      <c r="KWZ50" s="216"/>
      <c r="KXA50" s="216"/>
      <c r="KXB50" s="216"/>
      <c r="KXC50" s="216"/>
      <c r="KXD50" s="216"/>
      <c r="KXE50" s="216"/>
      <c r="KXF50" s="216"/>
      <c r="KXG50" s="216"/>
      <c r="KXH50" s="216"/>
      <c r="KXI50" s="216"/>
      <c r="KXJ50" s="216"/>
      <c r="KXK50" s="214"/>
      <c r="KXL50" s="214"/>
      <c r="KXM50" s="214"/>
      <c r="KXN50" s="214"/>
      <c r="KXO50" s="214"/>
      <c r="KXP50" s="212"/>
      <c r="KXQ50" s="213"/>
      <c r="KXR50" s="213"/>
      <c r="KXS50" s="214"/>
      <c r="KXT50" s="214"/>
      <c r="KXU50" s="216"/>
      <c r="KXV50" s="216"/>
      <c r="KXW50" s="216"/>
      <c r="KXX50" s="216"/>
      <c r="KXY50" s="216"/>
      <c r="KXZ50" s="216"/>
      <c r="KYA50" s="216"/>
      <c r="KYB50" s="216"/>
      <c r="KYC50" s="216"/>
      <c r="KYD50" s="216"/>
      <c r="KYE50" s="216"/>
      <c r="KYF50" s="216"/>
      <c r="KYG50" s="216"/>
      <c r="KYH50" s="214"/>
      <c r="KYI50" s="214"/>
      <c r="KYJ50" s="214"/>
      <c r="KYK50" s="214"/>
      <c r="KYL50" s="214"/>
      <c r="KYM50" s="212"/>
      <c r="KYN50" s="213"/>
      <c r="KYO50" s="213"/>
      <c r="KYP50" s="214"/>
      <c r="KYQ50" s="214"/>
      <c r="KYR50" s="216"/>
      <c r="KYS50" s="216"/>
      <c r="KYT50" s="216"/>
      <c r="KYU50" s="216"/>
      <c r="KYV50" s="216"/>
      <c r="KYW50" s="216"/>
      <c r="KYX50" s="216"/>
      <c r="KYY50" s="216"/>
      <c r="KYZ50" s="216"/>
      <c r="KZA50" s="216"/>
      <c r="KZB50" s="216"/>
      <c r="KZC50" s="216"/>
      <c r="KZD50" s="216"/>
      <c r="KZE50" s="214"/>
      <c r="KZF50" s="214"/>
      <c r="KZG50" s="214"/>
      <c r="KZH50" s="214"/>
      <c r="KZI50" s="214"/>
      <c r="KZJ50" s="212"/>
      <c r="KZK50" s="213"/>
      <c r="KZL50" s="213"/>
      <c r="KZM50" s="214"/>
      <c r="KZN50" s="214"/>
      <c r="KZO50" s="216"/>
      <c r="KZP50" s="216"/>
      <c r="KZQ50" s="216"/>
      <c r="KZR50" s="216"/>
      <c r="KZS50" s="216"/>
      <c r="KZT50" s="216"/>
      <c r="KZU50" s="216"/>
      <c r="KZV50" s="216"/>
      <c r="KZW50" s="216"/>
      <c r="KZX50" s="216"/>
      <c r="KZY50" s="216"/>
      <c r="KZZ50" s="216"/>
      <c r="LAA50" s="216"/>
      <c r="LAB50" s="214"/>
      <c r="LAC50" s="214"/>
      <c r="LAD50" s="214"/>
      <c r="LAE50" s="214"/>
      <c r="LAF50" s="214"/>
      <c r="LAG50" s="212"/>
      <c r="LAH50" s="213"/>
      <c r="LAI50" s="213"/>
      <c r="LAJ50" s="214"/>
      <c r="LAK50" s="214"/>
      <c r="LAL50" s="216"/>
      <c r="LAM50" s="216"/>
      <c r="LAN50" s="216"/>
      <c r="LAO50" s="216"/>
      <c r="LAP50" s="216"/>
      <c r="LAQ50" s="216"/>
      <c r="LAR50" s="216"/>
      <c r="LAS50" s="216"/>
      <c r="LAT50" s="216"/>
      <c r="LAU50" s="216"/>
      <c r="LAV50" s="216"/>
      <c r="LAW50" s="216"/>
      <c r="LAX50" s="216"/>
      <c r="LAY50" s="214"/>
      <c r="LAZ50" s="214"/>
      <c r="LBA50" s="214"/>
      <c r="LBB50" s="214"/>
      <c r="LBC50" s="214"/>
      <c r="LBD50" s="212"/>
      <c r="LBE50" s="213"/>
      <c r="LBF50" s="213"/>
      <c r="LBG50" s="214"/>
      <c r="LBH50" s="214"/>
      <c r="LBI50" s="216"/>
      <c r="LBJ50" s="216"/>
      <c r="LBK50" s="216"/>
      <c r="LBL50" s="216"/>
      <c r="LBM50" s="216"/>
      <c r="LBN50" s="216"/>
      <c r="LBO50" s="216"/>
      <c r="LBP50" s="216"/>
      <c r="LBQ50" s="216"/>
      <c r="LBR50" s="216"/>
      <c r="LBS50" s="216"/>
      <c r="LBT50" s="216"/>
      <c r="LBU50" s="216"/>
      <c r="LBV50" s="214"/>
      <c r="LBW50" s="214"/>
      <c r="LBX50" s="214"/>
      <c r="LBY50" s="214"/>
      <c r="LBZ50" s="214"/>
      <c r="LCA50" s="212"/>
      <c r="LCB50" s="213"/>
      <c r="LCC50" s="213"/>
      <c r="LCD50" s="214"/>
      <c r="LCE50" s="214"/>
      <c r="LCF50" s="216"/>
      <c r="LCG50" s="216"/>
      <c r="LCH50" s="216"/>
      <c r="LCI50" s="216"/>
      <c r="LCJ50" s="216"/>
      <c r="LCK50" s="216"/>
      <c r="LCL50" s="216"/>
      <c r="LCM50" s="216"/>
      <c r="LCN50" s="216"/>
      <c r="LCO50" s="216"/>
      <c r="LCP50" s="216"/>
      <c r="LCQ50" s="216"/>
      <c r="LCR50" s="216"/>
      <c r="LCS50" s="214"/>
      <c r="LCT50" s="214"/>
      <c r="LCU50" s="214"/>
      <c r="LCV50" s="214"/>
      <c r="LCW50" s="214"/>
      <c r="LCX50" s="212"/>
      <c r="LCY50" s="213"/>
      <c r="LCZ50" s="213"/>
      <c r="LDA50" s="214"/>
      <c r="LDB50" s="214"/>
      <c r="LDC50" s="216"/>
      <c r="LDD50" s="216"/>
      <c r="LDE50" s="216"/>
      <c r="LDF50" s="216"/>
      <c r="LDG50" s="216"/>
      <c r="LDH50" s="216"/>
      <c r="LDI50" s="216"/>
      <c r="LDJ50" s="216"/>
      <c r="LDK50" s="216"/>
      <c r="LDL50" s="216"/>
      <c r="LDM50" s="216"/>
      <c r="LDN50" s="216"/>
      <c r="LDO50" s="216"/>
      <c r="LDP50" s="214"/>
      <c r="LDQ50" s="214"/>
      <c r="LDR50" s="214"/>
      <c r="LDS50" s="214"/>
      <c r="LDT50" s="214"/>
      <c r="LDU50" s="212"/>
      <c r="LDV50" s="213"/>
      <c r="LDW50" s="213"/>
      <c r="LDX50" s="214"/>
      <c r="LDY50" s="214"/>
      <c r="LDZ50" s="216"/>
      <c r="LEA50" s="216"/>
      <c r="LEB50" s="216"/>
      <c r="LEC50" s="216"/>
      <c r="LED50" s="216"/>
      <c r="LEE50" s="216"/>
      <c r="LEF50" s="216"/>
      <c r="LEG50" s="216"/>
      <c r="LEH50" s="216"/>
      <c r="LEI50" s="216"/>
      <c r="LEJ50" s="216"/>
      <c r="LEK50" s="216"/>
      <c r="LEL50" s="216"/>
      <c r="LEM50" s="214"/>
      <c r="LEN50" s="214"/>
      <c r="LEO50" s="214"/>
      <c r="LEP50" s="214"/>
      <c r="LEQ50" s="214"/>
      <c r="LER50" s="212"/>
      <c r="LES50" s="213"/>
      <c r="LET50" s="213"/>
      <c r="LEU50" s="214"/>
      <c r="LEV50" s="214"/>
      <c r="LEW50" s="216"/>
      <c r="LEX50" s="216"/>
      <c r="LEY50" s="216"/>
      <c r="LEZ50" s="216"/>
      <c r="LFA50" s="216"/>
      <c r="LFB50" s="216"/>
      <c r="LFC50" s="216"/>
      <c r="LFD50" s="216"/>
      <c r="LFE50" s="216"/>
      <c r="LFF50" s="216"/>
      <c r="LFG50" s="216"/>
      <c r="LFH50" s="216"/>
      <c r="LFI50" s="216"/>
      <c r="LFJ50" s="214"/>
      <c r="LFK50" s="214"/>
      <c r="LFL50" s="214"/>
      <c r="LFM50" s="214"/>
      <c r="LFN50" s="214"/>
      <c r="LFO50" s="212"/>
      <c r="LFP50" s="213"/>
      <c r="LFQ50" s="213"/>
      <c r="LFR50" s="214"/>
      <c r="LFS50" s="214"/>
      <c r="LFT50" s="216"/>
      <c r="LFU50" s="216"/>
      <c r="LFV50" s="216"/>
      <c r="LFW50" s="216"/>
      <c r="LFX50" s="216"/>
      <c r="LFY50" s="216"/>
      <c r="LFZ50" s="216"/>
      <c r="LGA50" s="216"/>
      <c r="LGB50" s="216"/>
      <c r="LGC50" s="216"/>
      <c r="LGD50" s="216"/>
      <c r="LGE50" s="216"/>
      <c r="LGF50" s="216"/>
      <c r="LGG50" s="214"/>
      <c r="LGH50" s="214"/>
      <c r="LGI50" s="214"/>
      <c r="LGJ50" s="214"/>
      <c r="LGK50" s="214"/>
      <c r="LGL50" s="212"/>
      <c r="LGM50" s="213"/>
      <c r="LGN50" s="213"/>
      <c r="LGO50" s="214"/>
      <c r="LGP50" s="214"/>
      <c r="LGQ50" s="216"/>
      <c r="LGR50" s="216"/>
      <c r="LGS50" s="216"/>
      <c r="LGT50" s="216"/>
      <c r="LGU50" s="216"/>
      <c r="LGV50" s="216"/>
      <c r="LGW50" s="216"/>
      <c r="LGX50" s="216"/>
      <c r="LGY50" s="216"/>
      <c r="LGZ50" s="216"/>
      <c r="LHA50" s="216"/>
      <c r="LHB50" s="216"/>
      <c r="LHC50" s="216"/>
      <c r="LHD50" s="214"/>
      <c r="LHE50" s="214"/>
      <c r="LHF50" s="214"/>
      <c r="LHG50" s="214"/>
      <c r="LHH50" s="214"/>
      <c r="LHI50" s="212"/>
      <c r="LHJ50" s="213"/>
      <c r="LHK50" s="213"/>
      <c r="LHL50" s="214"/>
      <c r="LHM50" s="214"/>
      <c r="LHN50" s="216"/>
      <c r="LHO50" s="216"/>
      <c r="LHP50" s="216"/>
      <c r="LHQ50" s="216"/>
      <c r="LHR50" s="216"/>
      <c r="LHS50" s="216"/>
      <c r="LHT50" s="216"/>
      <c r="LHU50" s="216"/>
      <c r="LHV50" s="216"/>
      <c r="LHW50" s="216"/>
      <c r="LHX50" s="216"/>
      <c r="LHY50" s="216"/>
      <c r="LHZ50" s="216"/>
      <c r="LIA50" s="214"/>
      <c r="LIB50" s="214"/>
      <c r="LIC50" s="214"/>
      <c r="LID50" s="214"/>
      <c r="LIE50" s="214"/>
      <c r="LIF50" s="212"/>
      <c r="LIG50" s="213"/>
      <c r="LIH50" s="213"/>
      <c r="LII50" s="214"/>
      <c r="LIJ50" s="214"/>
      <c r="LIK50" s="216"/>
      <c r="LIL50" s="216"/>
      <c r="LIM50" s="216"/>
      <c r="LIN50" s="216"/>
      <c r="LIO50" s="216"/>
      <c r="LIP50" s="216"/>
      <c r="LIQ50" s="216"/>
      <c r="LIR50" s="216"/>
      <c r="LIS50" s="216"/>
      <c r="LIT50" s="216"/>
      <c r="LIU50" s="216"/>
      <c r="LIV50" s="216"/>
      <c r="LIW50" s="216"/>
      <c r="LIX50" s="214"/>
      <c r="LIY50" s="214"/>
      <c r="LIZ50" s="214"/>
      <c r="LJA50" s="214"/>
      <c r="LJB50" s="214"/>
      <c r="LJC50" s="212"/>
      <c r="LJD50" s="213"/>
      <c r="LJE50" s="213"/>
      <c r="LJF50" s="214"/>
      <c r="LJG50" s="214"/>
      <c r="LJH50" s="216"/>
      <c r="LJI50" s="216"/>
      <c r="LJJ50" s="216"/>
      <c r="LJK50" s="216"/>
      <c r="LJL50" s="216"/>
      <c r="LJM50" s="216"/>
      <c r="LJN50" s="216"/>
      <c r="LJO50" s="216"/>
      <c r="LJP50" s="216"/>
      <c r="LJQ50" s="216"/>
      <c r="LJR50" s="216"/>
      <c r="LJS50" s="216"/>
      <c r="LJT50" s="216"/>
      <c r="LJU50" s="214"/>
      <c r="LJV50" s="214"/>
      <c r="LJW50" s="214"/>
      <c r="LJX50" s="214"/>
      <c r="LJY50" s="214"/>
      <c r="LJZ50" s="212"/>
      <c r="LKA50" s="213"/>
      <c r="LKB50" s="213"/>
      <c r="LKC50" s="214"/>
      <c r="LKD50" s="214"/>
      <c r="LKE50" s="216"/>
      <c r="LKF50" s="216"/>
      <c r="LKG50" s="216"/>
      <c r="LKH50" s="216"/>
      <c r="LKI50" s="216"/>
      <c r="LKJ50" s="216"/>
      <c r="LKK50" s="216"/>
      <c r="LKL50" s="216"/>
      <c r="LKM50" s="216"/>
      <c r="LKN50" s="216"/>
      <c r="LKO50" s="216"/>
      <c r="LKP50" s="216"/>
      <c r="LKQ50" s="216"/>
      <c r="LKR50" s="214"/>
      <c r="LKS50" s="214"/>
      <c r="LKT50" s="214"/>
      <c r="LKU50" s="214"/>
      <c r="LKV50" s="214"/>
      <c r="LKW50" s="212"/>
      <c r="LKX50" s="213"/>
      <c r="LKY50" s="213"/>
      <c r="LKZ50" s="214"/>
      <c r="LLA50" s="214"/>
      <c r="LLB50" s="216"/>
      <c r="LLC50" s="216"/>
      <c r="LLD50" s="216"/>
      <c r="LLE50" s="216"/>
      <c r="LLF50" s="216"/>
      <c r="LLG50" s="216"/>
      <c r="LLH50" s="216"/>
      <c r="LLI50" s="216"/>
      <c r="LLJ50" s="216"/>
      <c r="LLK50" s="216"/>
      <c r="LLL50" s="216"/>
      <c r="LLM50" s="216"/>
      <c r="LLN50" s="216"/>
      <c r="LLO50" s="214"/>
      <c r="LLP50" s="214"/>
      <c r="LLQ50" s="214"/>
      <c r="LLR50" s="214"/>
      <c r="LLS50" s="214"/>
      <c r="LLT50" s="212"/>
      <c r="LLU50" s="213"/>
      <c r="LLV50" s="213"/>
      <c r="LLW50" s="214"/>
      <c r="LLX50" s="214"/>
      <c r="LLY50" s="216"/>
      <c r="LLZ50" s="216"/>
      <c r="LMA50" s="216"/>
      <c r="LMB50" s="216"/>
      <c r="LMC50" s="216"/>
      <c r="LMD50" s="216"/>
      <c r="LME50" s="216"/>
      <c r="LMF50" s="216"/>
      <c r="LMG50" s="216"/>
      <c r="LMH50" s="216"/>
      <c r="LMI50" s="216"/>
      <c r="LMJ50" s="216"/>
      <c r="LMK50" s="216"/>
      <c r="LML50" s="214"/>
      <c r="LMM50" s="214"/>
      <c r="LMN50" s="214"/>
      <c r="LMO50" s="214"/>
      <c r="LMP50" s="214"/>
      <c r="LMQ50" s="212"/>
      <c r="LMR50" s="213"/>
      <c r="LMS50" s="213"/>
      <c r="LMT50" s="214"/>
      <c r="LMU50" s="214"/>
      <c r="LMV50" s="216"/>
      <c r="LMW50" s="216"/>
      <c r="LMX50" s="216"/>
      <c r="LMY50" s="216"/>
      <c r="LMZ50" s="216"/>
      <c r="LNA50" s="216"/>
      <c r="LNB50" s="216"/>
      <c r="LNC50" s="216"/>
      <c r="LND50" s="216"/>
      <c r="LNE50" s="216"/>
      <c r="LNF50" s="216"/>
      <c r="LNG50" s="216"/>
      <c r="LNH50" s="216"/>
      <c r="LNI50" s="214"/>
      <c r="LNJ50" s="214"/>
      <c r="LNK50" s="214"/>
      <c r="LNL50" s="214"/>
      <c r="LNM50" s="214"/>
      <c r="LNN50" s="212"/>
      <c r="LNO50" s="213"/>
      <c r="LNP50" s="213"/>
      <c r="LNQ50" s="214"/>
      <c r="LNR50" s="214"/>
      <c r="LNS50" s="216"/>
      <c r="LNT50" s="216"/>
      <c r="LNU50" s="216"/>
      <c r="LNV50" s="216"/>
      <c r="LNW50" s="216"/>
      <c r="LNX50" s="216"/>
      <c r="LNY50" s="216"/>
      <c r="LNZ50" s="216"/>
      <c r="LOA50" s="216"/>
      <c r="LOB50" s="216"/>
      <c r="LOC50" s="216"/>
      <c r="LOD50" s="216"/>
      <c r="LOE50" s="216"/>
      <c r="LOF50" s="214"/>
      <c r="LOG50" s="214"/>
      <c r="LOH50" s="214"/>
      <c r="LOI50" s="214"/>
      <c r="LOJ50" s="214"/>
      <c r="LOK50" s="212"/>
      <c r="LOL50" s="213"/>
      <c r="LOM50" s="213"/>
      <c r="LON50" s="214"/>
      <c r="LOO50" s="214"/>
      <c r="LOP50" s="216"/>
      <c r="LOQ50" s="216"/>
      <c r="LOR50" s="216"/>
      <c r="LOS50" s="216"/>
      <c r="LOT50" s="216"/>
      <c r="LOU50" s="216"/>
      <c r="LOV50" s="216"/>
      <c r="LOW50" s="216"/>
      <c r="LOX50" s="216"/>
      <c r="LOY50" s="216"/>
      <c r="LOZ50" s="216"/>
      <c r="LPA50" s="216"/>
      <c r="LPB50" s="216"/>
      <c r="LPC50" s="214"/>
      <c r="LPD50" s="214"/>
      <c r="LPE50" s="214"/>
      <c r="LPF50" s="214"/>
      <c r="LPG50" s="214"/>
      <c r="LPH50" s="212"/>
      <c r="LPI50" s="213"/>
      <c r="LPJ50" s="213"/>
      <c r="LPK50" s="214"/>
      <c r="LPL50" s="214"/>
      <c r="LPM50" s="216"/>
      <c r="LPN50" s="216"/>
      <c r="LPO50" s="216"/>
      <c r="LPP50" s="216"/>
      <c r="LPQ50" s="216"/>
      <c r="LPR50" s="216"/>
      <c r="LPS50" s="216"/>
      <c r="LPT50" s="216"/>
      <c r="LPU50" s="216"/>
      <c r="LPV50" s="216"/>
      <c r="LPW50" s="216"/>
      <c r="LPX50" s="216"/>
      <c r="LPY50" s="216"/>
      <c r="LPZ50" s="214"/>
      <c r="LQA50" s="214"/>
      <c r="LQB50" s="214"/>
      <c r="LQC50" s="214"/>
      <c r="LQD50" s="214"/>
      <c r="LQE50" s="212"/>
      <c r="LQF50" s="213"/>
      <c r="LQG50" s="213"/>
      <c r="LQH50" s="214"/>
      <c r="LQI50" s="214"/>
      <c r="LQJ50" s="216"/>
      <c r="LQK50" s="216"/>
      <c r="LQL50" s="216"/>
      <c r="LQM50" s="216"/>
      <c r="LQN50" s="216"/>
      <c r="LQO50" s="216"/>
      <c r="LQP50" s="216"/>
      <c r="LQQ50" s="216"/>
      <c r="LQR50" s="216"/>
      <c r="LQS50" s="216"/>
      <c r="LQT50" s="216"/>
      <c r="LQU50" s="216"/>
      <c r="LQV50" s="216"/>
      <c r="LQW50" s="214"/>
      <c r="LQX50" s="214"/>
      <c r="LQY50" s="214"/>
      <c r="LQZ50" s="214"/>
      <c r="LRA50" s="214"/>
      <c r="LRB50" s="212"/>
      <c r="LRC50" s="213"/>
      <c r="LRD50" s="213"/>
      <c r="LRE50" s="214"/>
      <c r="LRF50" s="214"/>
      <c r="LRG50" s="216"/>
      <c r="LRH50" s="216"/>
      <c r="LRI50" s="216"/>
      <c r="LRJ50" s="216"/>
      <c r="LRK50" s="216"/>
      <c r="LRL50" s="216"/>
      <c r="LRM50" s="216"/>
      <c r="LRN50" s="216"/>
      <c r="LRO50" s="216"/>
      <c r="LRP50" s="216"/>
      <c r="LRQ50" s="216"/>
      <c r="LRR50" s="216"/>
      <c r="LRS50" s="216"/>
      <c r="LRT50" s="214"/>
      <c r="LRU50" s="214"/>
      <c r="LRV50" s="214"/>
      <c r="LRW50" s="214"/>
      <c r="LRX50" s="214"/>
      <c r="LRY50" s="212"/>
      <c r="LRZ50" s="213"/>
      <c r="LSA50" s="213"/>
      <c r="LSB50" s="214"/>
      <c r="LSC50" s="214"/>
      <c r="LSD50" s="216"/>
      <c r="LSE50" s="216"/>
      <c r="LSF50" s="216"/>
      <c r="LSG50" s="216"/>
      <c r="LSH50" s="216"/>
      <c r="LSI50" s="216"/>
      <c r="LSJ50" s="216"/>
      <c r="LSK50" s="216"/>
      <c r="LSL50" s="216"/>
      <c r="LSM50" s="216"/>
      <c r="LSN50" s="216"/>
      <c r="LSO50" s="216"/>
      <c r="LSP50" s="216"/>
      <c r="LSQ50" s="214"/>
      <c r="LSR50" s="214"/>
      <c r="LSS50" s="214"/>
      <c r="LST50" s="214"/>
      <c r="LSU50" s="214"/>
      <c r="LSV50" s="212"/>
      <c r="LSW50" s="213"/>
      <c r="LSX50" s="213"/>
      <c r="LSY50" s="214"/>
      <c r="LSZ50" s="214"/>
      <c r="LTA50" s="216"/>
      <c r="LTB50" s="216"/>
      <c r="LTC50" s="216"/>
      <c r="LTD50" s="216"/>
      <c r="LTE50" s="216"/>
      <c r="LTF50" s="216"/>
      <c r="LTG50" s="216"/>
      <c r="LTH50" s="216"/>
      <c r="LTI50" s="216"/>
      <c r="LTJ50" s="216"/>
      <c r="LTK50" s="216"/>
      <c r="LTL50" s="216"/>
      <c r="LTM50" s="216"/>
      <c r="LTN50" s="214"/>
      <c r="LTO50" s="214"/>
      <c r="LTP50" s="214"/>
      <c r="LTQ50" s="214"/>
      <c r="LTR50" s="214"/>
      <c r="LTS50" s="212"/>
      <c r="LTT50" s="213"/>
      <c r="LTU50" s="213"/>
      <c r="LTV50" s="214"/>
      <c r="LTW50" s="214"/>
      <c r="LTX50" s="216"/>
      <c r="LTY50" s="216"/>
      <c r="LTZ50" s="216"/>
      <c r="LUA50" s="216"/>
      <c r="LUB50" s="216"/>
      <c r="LUC50" s="216"/>
      <c r="LUD50" s="216"/>
      <c r="LUE50" s="216"/>
      <c r="LUF50" s="216"/>
      <c r="LUG50" s="216"/>
      <c r="LUH50" s="216"/>
      <c r="LUI50" s="216"/>
      <c r="LUJ50" s="216"/>
      <c r="LUK50" s="214"/>
      <c r="LUL50" s="214"/>
      <c r="LUM50" s="214"/>
      <c r="LUN50" s="214"/>
      <c r="LUO50" s="214"/>
      <c r="LUP50" s="212"/>
      <c r="LUQ50" s="213"/>
      <c r="LUR50" s="213"/>
      <c r="LUS50" s="214"/>
      <c r="LUT50" s="214"/>
      <c r="LUU50" s="216"/>
      <c r="LUV50" s="216"/>
      <c r="LUW50" s="216"/>
      <c r="LUX50" s="216"/>
      <c r="LUY50" s="216"/>
      <c r="LUZ50" s="216"/>
      <c r="LVA50" s="216"/>
      <c r="LVB50" s="216"/>
      <c r="LVC50" s="216"/>
      <c r="LVD50" s="216"/>
      <c r="LVE50" s="216"/>
      <c r="LVF50" s="216"/>
      <c r="LVG50" s="216"/>
      <c r="LVH50" s="214"/>
      <c r="LVI50" s="214"/>
      <c r="LVJ50" s="214"/>
      <c r="LVK50" s="214"/>
      <c r="LVL50" s="214"/>
      <c r="LVM50" s="212"/>
      <c r="LVN50" s="213"/>
      <c r="LVO50" s="213"/>
      <c r="LVP50" s="214"/>
      <c r="LVQ50" s="214"/>
      <c r="LVR50" s="216"/>
      <c r="LVS50" s="216"/>
      <c r="LVT50" s="216"/>
      <c r="LVU50" s="216"/>
      <c r="LVV50" s="216"/>
      <c r="LVW50" s="216"/>
      <c r="LVX50" s="216"/>
      <c r="LVY50" s="216"/>
      <c r="LVZ50" s="216"/>
      <c r="LWA50" s="216"/>
      <c r="LWB50" s="216"/>
      <c r="LWC50" s="216"/>
      <c r="LWD50" s="216"/>
      <c r="LWE50" s="214"/>
      <c r="LWF50" s="214"/>
      <c r="LWG50" s="214"/>
      <c r="LWH50" s="214"/>
      <c r="LWI50" s="214"/>
      <c r="LWJ50" s="212"/>
      <c r="LWK50" s="213"/>
      <c r="LWL50" s="213"/>
      <c r="LWM50" s="214"/>
      <c r="LWN50" s="214"/>
      <c r="LWO50" s="216"/>
      <c r="LWP50" s="216"/>
      <c r="LWQ50" s="216"/>
      <c r="LWR50" s="216"/>
      <c r="LWS50" s="216"/>
      <c r="LWT50" s="216"/>
      <c r="LWU50" s="216"/>
      <c r="LWV50" s="216"/>
      <c r="LWW50" s="216"/>
      <c r="LWX50" s="216"/>
      <c r="LWY50" s="216"/>
      <c r="LWZ50" s="216"/>
      <c r="LXA50" s="216"/>
      <c r="LXB50" s="214"/>
      <c r="LXC50" s="214"/>
      <c r="LXD50" s="214"/>
      <c r="LXE50" s="214"/>
      <c r="LXF50" s="214"/>
      <c r="LXG50" s="212"/>
      <c r="LXH50" s="213"/>
      <c r="LXI50" s="213"/>
      <c r="LXJ50" s="214"/>
      <c r="LXK50" s="214"/>
      <c r="LXL50" s="216"/>
      <c r="LXM50" s="216"/>
      <c r="LXN50" s="216"/>
      <c r="LXO50" s="216"/>
      <c r="LXP50" s="216"/>
      <c r="LXQ50" s="216"/>
      <c r="LXR50" s="216"/>
      <c r="LXS50" s="216"/>
      <c r="LXT50" s="216"/>
      <c r="LXU50" s="216"/>
      <c r="LXV50" s="216"/>
      <c r="LXW50" s="216"/>
      <c r="LXX50" s="216"/>
      <c r="LXY50" s="214"/>
      <c r="LXZ50" s="214"/>
      <c r="LYA50" s="214"/>
      <c r="LYB50" s="214"/>
      <c r="LYC50" s="214"/>
      <c r="LYD50" s="212"/>
      <c r="LYE50" s="213"/>
      <c r="LYF50" s="213"/>
      <c r="LYG50" s="214"/>
      <c r="LYH50" s="214"/>
      <c r="LYI50" s="216"/>
      <c r="LYJ50" s="216"/>
      <c r="LYK50" s="216"/>
      <c r="LYL50" s="216"/>
      <c r="LYM50" s="216"/>
      <c r="LYN50" s="216"/>
      <c r="LYO50" s="216"/>
      <c r="LYP50" s="216"/>
      <c r="LYQ50" s="216"/>
      <c r="LYR50" s="216"/>
      <c r="LYS50" s="216"/>
      <c r="LYT50" s="216"/>
      <c r="LYU50" s="216"/>
      <c r="LYV50" s="214"/>
      <c r="LYW50" s="214"/>
      <c r="LYX50" s="214"/>
      <c r="LYY50" s="214"/>
      <c r="LYZ50" s="214"/>
      <c r="LZA50" s="212"/>
      <c r="LZB50" s="213"/>
      <c r="LZC50" s="213"/>
      <c r="LZD50" s="214"/>
      <c r="LZE50" s="214"/>
      <c r="LZF50" s="216"/>
      <c r="LZG50" s="216"/>
      <c r="LZH50" s="216"/>
      <c r="LZI50" s="216"/>
      <c r="LZJ50" s="216"/>
      <c r="LZK50" s="216"/>
      <c r="LZL50" s="216"/>
      <c r="LZM50" s="216"/>
      <c r="LZN50" s="216"/>
      <c r="LZO50" s="216"/>
      <c r="LZP50" s="216"/>
      <c r="LZQ50" s="216"/>
      <c r="LZR50" s="216"/>
      <c r="LZS50" s="214"/>
      <c r="LZT50" s="214"/>
      <c r="LZU50" s="214"/>
      <c r="LZV50" s="214"/>
      <c r="LZW50" s="214"/>
      <c r="LZX50" s="212"/>
      <c r="LZY50" s="213"/>
      <c r="LZZ50" s="213"/>
      <c r="MAA50" s="214"/>
      <c r="MAB50" s="214"/>
      <c r="MAC50" s="216"/>
      <c r="MAD50" s="216"/>
      <c r="MAE50" s="216"/>
      <c r="MAF50" s="216"/>
      <c r="MAG50" s="216"/>
      <c r="MAH50" s="216"/>
      <c r="MAI50" s="216"/>
      <c r="MAJ50" s="216"/>
      <c r="MAK50" s="216"/>
      <c r="MAL50" s="216"/>
      <c r="MAM50" s="216"/>
      <c r="MAN50" s="216"/>
      <c r="MAO50" s="216"/>
      <c r="MAP50" s="214"/>
      <c r="MAQ50" s="214"/>
      <c r="MAR50" s="214"/>
      <c r="MAS50" s="214"/>
      <c r="MAT50" s="214"/>
      <c r="MAU50" s="212"/>
      <c r="MAV50" s="213"/>
      <c r="MAW50" s="213"/>
      <c r="MAX50" s="214"/>
      <c r="MAY50" s="214"/>
      <c r="MAZ50" s="216"/>
      <c r="MBA50" s="216"/>
      <c r="MBB50" s="216"/>
      <c r="MBC50" s="216"/>
      <c r="MBD50" s="216"/>
      <c r="MBE50" s="216"/>
      <c r="MBF50" s="216"/>
      <c r="MBG50" s="216"/>
      <c r="MBH50" s="216"/>
      <c r="MBI50" s="216"/>
      <c r="MBJ50" s="216"/>
      <c r="MBK50" s="216"/>
      <c r="MBL50" s="216"/>
      <c r="MBM50" s="214"/>
      <c r="MBN50" s="214"/>
      <c r="MBO50" s="214"/>
      <c r="MBP50" s="214"/>
      <c r="MBQ50" s="214"/>
      <c r="MBR50" s="212"/>
      <c r="MBS50" s="213"/>
      <c r="MBT50" s="213"/>
      <c r="MBU50" s="214"/>
      <c r="MBV50" s="214"/>
      <c r="MBW50" s="216"/>
      <c r="MBX50" s="216"/>
      <c r="MBY50" s="216"/>
      <c r="MBZ50" s="216"/>
      <c r="MCA50" s="216"/>
      <c r="MCB50" s="216"/>
      <c r="MCC50" s="216"/>
      <c r="MCD50" s="216"/>
      <c r="MCE50" s="216"/>
      <c r="MCF50" s="216"/>
      <c r="MCG50" s="216"/>
      <c r="MCH50" s="216"/>
      <c r="MCI50" s="216"/>
      <c r="MCJ50" s="214"/>
      <c r="MCK50" s="214"/>
      <c r="MCL50" s="214"/>
      <c r="MCM50" s="214"/>
      <c r="MCN50" s="214"/>
      <c r="MCO50" s="212"/>
      <c r="MCP50" s="213"/>
      <c r="MCQ50" s="213"/>
      <c r="MCR50" s="214"/>
      <c r="MCS50" s="214"/>
      <c r="MCT50" s="216"/>
      <c r="MCU50" s="216"/>
      <c r="MCV50" s="216"/>
      <c r="MCW50" s="216"/>
      <c r="MCX50" s="216"/>
      <c r="MCY50" s="216"/>
      <c r="MCZ50" s="216"/>
      <c r="MDA50" s="216"/>
      <c r="MDB50" s="216"/>
      <c r="MDC50" s="216"/>
      <c r="MDD50" s="216"/>
      <c r="MDE50" s="216"/>
      <c r="MDF50" s="216"/>
      <c r="MDG50" s="214"/>
      <c r="MDH50" s="214"/>
      <c r="MDI50" s="214"/>
      <c r="MDJ50" s="214"/>
      <c r="MDK50" s="214"/>
      <c r="MDL50" s="212"/>
      <c r="MDM50" s="213"/>
      <c r="MDN50" s="213"/>
      <c r="MDO50" s="214"/>
      <c r="MDP50" s="214"/>
      <c r="MDQ50" s="216"/>
      <c r="MDR50" s="216"/>
      <c r="MDS50" s="216"/>
      <c r="MDT50" s="216"/>
      <c r="MDU50" s="216"/>
      <c r="MDV50" s="216"/>
      <c r="MDW50" s="216"/>
      <c r="MDX50" s="216"/>
      <c r="MDY50" s="216"/>
      <c r="MDZ50" s="216"/>
      <c r="MEA50" s="216"/>
      <c r="MEB50" s="216"/>
      <c r="MEC50" s="216"/>
      <c r="MED50" s="214"/>
      <c r="MEE50" s="214"/>
      <c r="MEF50" s="214"/>
      <c r="MEG50" s="214"/>
      <c r="MEH50" s="214"/>
      <c r="MEI50" s="212"/>
      <c r="MEJ50" s="213"/>
      <c r="MEK50" s="213"/>
      <c r="MEL50" s="214"/>
      <c r="MEM50" s="214"/>
      <c r="MEN50" s="216"/>
      <c r="MEO50" s="216"/>
      <c r="MEP50" s="216"/>
      <c r="MEQ50" s="216"/>
      <c r="MER50" s="216"/>
      <c r="MES50" s="216"/>
      <c r="MET50" s="216"/>
      <c r="MEU50" s="216"/>
      <c r="MEV50" s="216"/>
      <c r="MEW50" s="216"/>
      <c r="MEX50" s="216"/>
      <c r="MEY50" s="216"/>
      <c r="MEZ50" s="216"/>
      <c r="MFA50" s="214"/>
      <c r="MFB50" s="214"/>
      <c r="MFC50" s="214"/>
      <c r="MFD50" s="214"/>
      <c r="MFE50" s="214"/>
      <c r="MFF50" s="212"/>
      <c r="MFG50" s="213"/>
      <c r="MFH50" s="213"/>
      <c r="MFI50" s="214"/>
      <c r="MFJ50" s="214"/>
      <c r="MFK50" s="216"/>
      <c r="MFL50" s="216"/>
      <c r="MFM50" s="216"/>
      <c r="MFN50" s="216"/>
      <c r="MFO50" s="216"/>
      <c r="MFP50" s="216"/>
      <c r="MFQ50" s="216"/>
      <c r="MFR50" s="216"/>
      <c r="MFS50" s="216"/>
      <c r="MFT50" s="216"/>
      <c r="MFU50" s="216"/>
      <c r="MFV50" s="216"/>
      <c r="MFW50" s="216"/>
      <c r="MFX50" s="214"/>
      <c r="MFY50" s="214"/>
      <c r="MFZ50" s="214"/>
      <c r="MGA50" s="214"/>
      <c r="MGB50" s="214"/>
      <c r="MGC50" s="212"/>
      <c r="MGD50" s="213"/>
      <c r="MGE50" s="213"/>
      <c r="MGF50" s="214"/>
      <c r="MGG50" s="214"/>
      <c r="MGH50" s="216"/>
      <c r="MGI50" s="216"/>
      <c r="MGJ50" s="216"/>
      <c r="MGK50" s="216"/>
      <c r="MGL50" s="216"/>
      <c r="MGM50" s="216"/>
      <c r="MGN50" s="216"/>
      <c r="MGO50" s="216"/>
      <c r="MGP50" s="216"/>
      <c r="MGQ50" s="216"/>
      <c r="MGR50" s="216"/>
      <c r="MGS50" s="216"/>
      <c r="MGT50" s="216"/>
      <c r="MGU50" s="214"/>
      <c r="MGV50" s="214"/>
      <c r="MGW50" s="214"/>
      <c r="MGX50" s="214"/>
      <c r="MGY50" s="214"/>
      <c r="MGZ50" s="212"/>
      <c r="MHA50" s="213"/>
      <c r="MHB50" s="213"/>
      <c r="MHC50" s="214"/>
      <c r="MHD50" s="214"/>
      <c r="MHE50" s="216"/>
      <c r="MHF50" s="216"/>
      <c r="MHG50" s="216"/>
      <c r="MHH50" s="216"/>
      <c r="MHI50" s="216"/>
      <c r="MHJ50" s="216"/>
      <c r="MHK50" s="216"/>
      <c r="MHL50" s="216"/>
      <c r="MHM50" s="216"/>
      <c r="MHN50" s="216"/>
      <c r="MHO50" s="216"/>
      <c r="MHP50" s="216"/>
      <c r="MHQ50" s="216"/>
      <c r="MHR50" s="214"/>
      <c r="MHS50" s="214"/>
      <c r="MHT50" s="214"/>
      <c r="MHU50" s="214"/>
      <c r="MHV50" s="214"/>
      <c r="MHW50" s="212"/>
      <c r="MHX50" s="213"/>
      <c r="MHY50" s="213"/>
      <c r="MHZ50" s="214"/>
      <c r="MIA50" s="214"/>
      <c r="MIB50" s="216"/>
      <c r="MIC50" s="216"/>
      <c r="MID50" s="216"/>
      <c r="MIE50" s="216"/>
      <c r="MIF50" s="216"/>
      <c r="MIG50" s="216"/>
      <c r="MIH50" s="216"/>
      <c r="MII50" s="216"/>
      <c r="MIJ50" s="216"/>
      <c r="MIK50" s="216"/>
      <c r="MIL50" s="216"/>
      <c r="MIM50" s="216"/>
      <c r="MIN50" s="216"/>
      <c r="MIO50" s="214"/>
      <c r="MIP50" s="214"/>
      <c r="MIQ50" s="214"/>
      <c r="MIR50" s="214"/>
      <c r="MIS50" s="214"/>
      <c r="MIT50" s="212"/>
      <c r="MIU50" s="213"/>
      <c r="MIV50" s="213"/>
      <c r="MIW50" s="214"/>
      <c r="MIX50" s="214"/>
      <c r="MIY50" s="216"/>
      <c r="MIZ50" s="216"/>
      <c r="MJA50" s="216"/>
      <c r="MJB50" s="216"/>
      <c r="MJC50" s="216"/>
      <c r="MJD50" s="216"/>
      <c r="MJE50" s="216"/>
      <c r="MJF50" s="216"/>
      <c r="MJG50" s="216"/>
      <c r="MJH50" s="216"/>
      <c r="MJI50" s="216"/>
      <c r="MJJ50" s="216"/>
      <c r="MJK50" s="216"/>
      <c r="MJL50" s="214"/>
      <c r="MJM50" s="214"/>
      <c r="MJN50" s="214"/>
      <c r="MJO50" s="214"/>
      <c r="MJP50" s="214"/>
      <c r="MJQ50" s="212"/>
      <c r="MJR50" s="213"/>
      <c r="MJS50" s="213"/>
      <c r="MJT50" s="214"/>
      <c r="MJU50" s="214"/>
      <c r="MJV50" s="216"/>
      <c r="MJW50" s="216"/>
      <c r="MJX50" s="216"/>
      <c r="MJY50" s="216"/>
      <c r="MJZ50" s="216"/>
      <c r="MKA50" s="216"/>
      <c r="MKB50" s="216"/>
      <c r="MKC50" s="216"/>
      <c r="MKD50" s="216"/>
      <c r="MKE50" s="216"/>
      <c r="MKF50" s="216"/>
      <c r="MKG50" s="216"/>
      <c r="MKH50" s="216"/>
      <c r="MKI50" s="214"/>
      <c r="MKJ50" s="214"/>
      <c r="MKK50" s="214"/>
      <c r="MKL50" s="214"/>
      <c r="MKM50" s="214"/>
      <c r="MKN50" s="212"/>
      <c r="MKO50" s="213"/>
      <c r="MKP50" s="213"/>
      <c r="MKQ50" s="214"/>
      <c r="MKR50" s="214"/>
      <c r="MKS50" s="216"/>
      <c r="MKT50" s="216"/>
      <c r="MKU50" s="216"/>
      <c r="MKV50" s="216"/>
      <c r="MKW50" s="216"/>
      <c r="MKX50" s="216"/>
      <c r="MKY50" s="216"/>
      <c r="MKZ50" s="216"/>
      <c r="MLA50" s="216"/>
      <c r="MLB50" s="216"/>
      <c r="MLC50" s="216"/>
      <c r="MLD50" s="216"/>
      <c r="MLE50" s="216"/>
      <c r="MLF50" s="214"/>
      <c r="MLG50" s="214"/>
      <c r="MLH50" s="214"/>
      <c r="MLI50" s="214"/>
      <c r="MLJ50" s="214"/>
      <c r="MLK50" s="212"/>
      <c r="MLL50" s="213"/>
      <c r="MLM50" s="213"/>
      <c r="MLN50" s="214"/>
      <c r="MLO50" s="214"/>
      <c r="MLP50" s="216"/>
      <c r="MLQ50" s="216"/>
      <c r="MLR50" s="216"/>
      <c r="MLS50" s="216"/>
      <c r="MLT50" s="216"/>
      <c r="MLU50" s="216"/>
      <c r="MLV50" s="216"/>
      <c r="MLW50" s="216"/>
      <c r="MLX50" s="216"/>
      <c r="MLY50" s="216"/>
      <c r="MLZ50" s="216"/>
      <c r="MMA50" s="216"/>
      <c r="MMB50" s="216"/>
      <c r="MMC50" s="214"/>
      <c r="MMD50" s="214"/>
      <c r="MME50" s="214"/>
      <c r="MMF50" s="214"/>
      <c r="MMG50" s="214"/>
      <c r="MMH50" s="212"/>
      <c r="MMI50" s="213"/>
      <c r="MMJ50" s="213"/>
      <c r="MMK50" s="214"/>
      <c r="MML50" s="214"/>
      <c r="MMM50" s="216"/>
      <c r="MMN50" s="216"/>
      <c r="MMO50" s="216"/>
      <c r="MMP50" s="216"/>
      <c r="MMQ50" s="216"/>
      <c r="MMR50" s="216"/>
      <c r="MMS50" s="216"/>
      <c r="MMT50" s="216"/>
      <c r="MMU50" s="216"/>
      <c r="MMV50" s="216"/>
      <c r="MMW50" s="216"/>
      <c r="MMX50" s="216"/>
      <c r="MMY50" s="216"/>
      <c r="MMZ50" s="214"/>
      <c r="MNA50" s="214"/>
      <c r="MNB50" s="214"/>
      <c r="MNC50" s="214"/>
      <c r="MND50" s="214"/>
      <c r="MNE50" s="212"/>
      <c r="MNF50" s="213"/>
      <c r="MNG50" s="213"/>
      <c r="MNH50" s="214"/>
      <c r="MNI50" s="214"/>
      <c r="MNJ50" s="216"/>
      <c r="MNK50" s="216"/>
      <c r="MNL50" s="216"/>
      <c r="MNM50" s="216"/>
      <c r="MNN50" s="216"/>
      <c r="MNO50" s="216"/>
      <c r="MNP50" s="216"/>
      <c r="MNQ50" s="216"/>
      <c r="MNR50" s="216"/>
      <c r="MNS50" s="216"/>
      <c r="MNT50" s="216"/>
      <c r="MNU50" s="216"/>
      <c r="MNV50" s="216"/>
      <c r="MNW50" s="214"/>
      <c r="MNX50" s="214"/>
      <c r="MNY50" s="214"/>
      <c r="MNZ50" s="214"/>
      <c r="MOA50" s="214"/>
      <c r="MOB50" s="212"/>
      <c r="MOC50" s="213"/>
      <c r="MOD50" s="213"/>
      <c r="MOE50" s="214"/>
      <c r="MOF50" s="214"/>
      <c r="MOG50" s="216"/>
      <c r="MOH50" s="216"/>
      <c r="MOI50" s="216"/>
      <c r="MOJ50" s="216"/>
      <c r="MOK50" s="216"/>
      <c r="MOL50" s="216"/>
      <c r="MOM50" s="216"/>
      <c r="MON50" s="216"/>
      <c r="MOO50" s="216"/>
      <c r="MOP50" s="216"/>
      <c r="MOQ50" s="216"/>
      <c r="MOR50" s="216"/>
      <c r="MOS50" s="216"/>
      <c r="MOT50" s="214"/>
      <c r="MOU50" s="214"/>
      <c r="MOV50" s="214"/>
      <c r="MOW50" s="214"/>
      <c r="MOX50" s="214"/>
      <c r="MOY50" s="212"/>
      <c r="MOZ50" s="213"/>
      <c r="MPA50" s="213"/>
      <c r="MPB50" s="214"/>
      <c r="MPC50" s="214"/>
      <c r="MPD50" s="216"/>
      <c r="MPE50" s="216"/>
      <c r="MPF50" s="216"/>
      <c r="MPG50" s="216"/>
      <c r="MPH50" s="216"/>
      <c r="MPI50" s="216"/>
      <c r="MPJ50" s="216"/>
      <c r="MPK50" s="216"/>
      <c r="MPL50" s="216"/>
      <c r="MPM50" s="216"/>
      <c r="MPN50" s="216"/>
      <c r="MPO50" s="216"/>
      <c r="MPP50" s="216"/>
      <c r="MPQ50" s="214"/>
      <c r="MPR50" s="214"/>
      <c r="MPS50" s="214"/>
      <c r="MPT50" s="214"/>
      <c r="MPU50" s="214"/>
      <c r="MPV50" s="212"/>
      <c r="MPW50" s="213"/>
      <c r="MPX50" s="213"/>
      <c r="MPY50" s="214"/>
      <c r="MPZ50" s="214"/>
      <c r="MQA50" s="216"/>
      <c r="MQB50" s="216"/>
      <c r="MQC50" s="216"/>
      <c r="MQD50" s="216"/>
      <c r="MQE50" s="216"/>
      <c r="MQF50" s="216"/>
      <c r="MQG50" s="216"/>
      <c r="MQH50" s="216"/>
      <c r="MQI50" s="216"/>
      <c r="MQJ50" s="216"/>
      <c r="MQK50" s="216"/>
      <c r="MQL50" s="216"/>
      <c r="MQM50" s="216"/>
      <c r="MQN50" s="214"/>
      <c r="MQO50" s="214"/>
      <c r="MQP50" s="214"/>
      <c r="MQQ50" s="214"/>
      <c r="MQR50" s="214"/>
      <c r="MQS50" s="212"/>
      <c r="MQT50" s="213"/>
      <c r="MQU50" s="213"/>
      <c r="MQV50" s="214"/>
      <c r="MQW50" s="214"/>
      <c r="MQX50" s="216"/>
      <c r="MQY50" s="216"/>
      <c r="MQZ50" s="216"/>
      <c r="MRA50" s="216"/>
      <c r="MRB50" s="216"/>
      <c r="MRC50" s="216"/>
      <c r="MRD50" s="216"/>
      <c r="MRE50" s="216"/>
      <c r="MRF50" s="216"/>
      <c r="MRG50" s="216"/>
      <c r="MRH50" s="216"/>
      <c r="MRI50" s="216"/>
      <c r="MRJ50" s="216"/>
      <c r="MRK50" s="214"/>
      <c r="MRL50" s="214"/>
      <c r="MRM50" s="214"/>
      <c r="MRN50" s="214"/>
      <c r="MRO50" s="214"/>
      <c r="MRP50" s="212"/>
      <c r="MRQ50" s="213"/>
      <c r="MRR50" s="213"/>
      <c r="MRS50" s="214"/>
      <c r="MRT50" s="214"/>
      <c r="MRU50" s="216"/>
      <c r="MRV50" s="216"/>
      <c r="MRW50" s="216"/>
      <c r="MRX50" s="216"/>
      <c r="MRY50" s="216"/>
      <c r="MRZ50" s="216"/>
      <c r="MSA50" s="216"/>
      <c r="MSB50" s="216"/>
      <c r="MSC50" s="216"/>
      <c r="MSD50" s="216"/>
      <c r="MSE50" s="216"/>
      <c r="MSF50" s="216"/>
      <c r="MSG50" s="216"/>
      <c r="MSH50" s="214"/>
      <c r="MSI50" s="214"/>
      <c r="MSJ50" s="214"/>
      <c r="MSK50" s="214"/>
      <c r="MSL50" s="214"/>
      <c r="MSM50" s="212"/>
      <c r="MSN50" s="213"/>
      <c r="MSO50" s="213"/>
      <c r="MSP50" s="214"/>
      <c r="MSQ50" s="214"/>
      <c r="MSR50" s="216"/>
      <c r="MSS50" s="216"/>
      <c r="MST50" s="216"/>
      <c r="MSU50" s="216"/>
      <c r="MSV50" s="216"/>
      <c r="MSW50" s="216"/>
      <c r="MSX50" s="216"/>
      <c r="MSY50" s="216"/>
      <c r="MSZ50" s="216"/>
      <c r="MTA50" s="216"/>
      <c r="MTB50" s="216"/>
      <c r="MTC50" s="216"/>
      <c r="MTD50" s="216"/>
      <c r="MTE50" s="214"/>
      <c r="MTF50" s="214"/>
      <c r="MTG50" s="214"/>
      <c r="MTH50" s="214"/>
      <c r="MTI50" s="214"/>
      <c r="MTJ50" s="212"/>
      <c r="MTK50" s="213"/>
      <c r="MTL50" s="213"/>
      <c r="MTM50" s="214"/>
      <c r="MTN50" s="214"/>
      <c r="MTO50" s="216"/>
      <c r="MTP50" s="216"/>
      <c r="MTQ50" s="216"/>
      <c r="MTR50" s="216"/>
      <c r="MTS50" s="216"/>
      <c r="MTT50" s="216"/>
      <c r="MTU50" s="216"/>
      <c r="MTV50" s="216"/>
      <c r="MTW50" s="216"/>
      <c r="MTX50" s="216"/>
      <c r="MTY50" s="216"/>
      <c r="MTZ50" s="216"/>
      <c r="MUA50" s="216"/>
      <c r="MUB50" s="214"/>
      <c r="MUC50" s="214"/>
      <c r="MUD50" s="214"/>
      <c r="MUE50" s="214"/>
      <c r="MUF50" s="214"/>
      <c r="MUG50" s="212"/>
      <c r="MUH50" s="213"/>
      <c r="MUI50" s="213"/>
      <c r="MUJ50" s="214"/>
      <c r="MUK50" s="214"/>
      <c r="MUL50" s="216"/>
      <c r="MUM50" s="216"/>
      <c r="MUN50" s="216"/>
      <c r="MUO50" s="216"/>
      <c r="MUP50" s="216"/>
      <c r="MUQ50" s="216"/>
      <c r="MUR50" s="216"/>
      <c r="MUS50" s="216"/>
      <c r="MUT50" s="216"/>
      <c r="MUU50" s="216"/>
      <c r="MUV50" s="216"/>
      <c r="MUW50" s="216"/>
      <c r="MUX50" s="216"/>
      <c r="MUY50" s="214"/>
      <c r="MUZ50" s="214"/>
      <c r="MVA50" s="214"/>
      <c r="MVB50" s="214"/>
      <c r="MVC50" s="214"/>
      <c r="MVD50" s="212"/>
      <c r="MVE50" s="213"/>
      <c r="MVF50" s="213"/>
      <c r="MVG50" s="214"/>
      <c r="MVH50" s="214"/>
      <c r="MVI50" s="216"/>
      <c r="MVJ50" s="216"/>
      <c r="MVK50" s="216"/>
      <c r="MVL50" s="216"/>
      <c r="MVM50" s="216"/>
      <c r="MVN50" s="216"/>
      <c r="MVO50" s="216"/>
      <c r="MVP50" s="216"/>
      <c r="MVQ50" s="216"/>
      <c r="MVR50" s="216"/>
      <c r="MVS50" s="216"/>
      <c r="MVT50" s="216"/>
      <c r="MVU50" s="216"/>
      <c r="MVV50" s="214"/>
      <c r="MVW50" s="214"/>
      <c r="MVX50" s="214"/>
      <c r="MVY50" s="214"/>
      <c r="MVZ50" s="214"/>
      <c r="MWA50" s="212"/>
      <c r="MWB50" s="213"/>
      <c r="MWC50" s="213"/>
      <c r="MWD50" s="214"/>
      <c r="MWE50" s="214"/>
      <c r="MWF50" s="216"/>
      <c r="MWG50" s="216"/>
      <c r="MWH50" s="216"/>
      <c r="MWI50" s="216"/>
      <c r="MWJ50" s="216"/>
      <c r="MWK50" s="216"/>
      <c r="MWL50" s="216"/>
      <c r="MWM50" s="216"/>
      <c r="MWN50" s="216"/>
      <c r="MWO50" s="216"/>
      <c r="MWP50" s="216"/>
      <c r="MWQ50" s="216"/>
      <c r="MWR50" s="216"/>
      <c r="MWS50" s="214"/>
      <c r="MWT50" s="214"/>
      <c r="MWU50" s="214"/>
      <c r="MWV50" s="214"/>
      <c r="MWW50" s="214"/>
      <c r="MWX50" s="212"/>
      <c r="MWY50" s="213"/>
      <c r="MWZ50" s="213"/>
      <c r="MXA50" s="214"/>
      <c r="MXB50" s="214"/>
      <c r="MXC50" s="216"/>
      <c r="MXD50" s="216"/>
      <c r="MXE50" s="216"/>
      <c r="MXF50" s="216"/>
      <c r="MXG50" s="216"/>
      <c r="MXH50" s="216"/>
      <c r="MXI50" s="216"/>
      <c r="MXJ50" s="216"/>
      <c r="MXK50" s="216"/>
      <c r="MXL50" s="216"/>
      <c r="MXM50" s="216"/>
      <c r="MXN50" s="216"/>
      <c r="MXO50" s="216"/>
      <c r="MXP50" s="214"/>
      <c r="MXQ50" s="214"/>
      <c r="MXR50" s="214"/>
      <c r="MXS50" s="214"/>
      <c r="MXT50" s="214"/>
      <c r="MXU50" s="212"/>
      <c r="MXV50" s="213"/>
      <c r="MXW50" s="213"/>
      <c r="MXX50" s="214"/>
      <c r="MXY50" s="214"/>
      <c r="MXZ50" s="216"/>
      <c r="MYA50" s="216"/>
      <c r="MYB50" s="216"/>
      <c r="MYC50" s="216"/>
      <c r="MYD50" s="216"/>
      <c r="MYE50" s="216"/>
      <c r="MYF50" s="216"/>
      <c r="MYG50" s="216"/>
      <c r="MYH50" s="216"/>
      <c r="MYI50" s="216"/>
      <c r="MYJ50" s="216"/>
      <c r="MYK50" s="216"/>
      <c r="MYL50" s="216"/>
      <c r="MYM50" s="214"/>
      <c r="MYN50" s="214"/>
      <c r="MYO50" s="214"/>
      <c r="MYP50" s="214"/>
      <c r="MYQ50" s="214"/>
      <c r="MYR50" s="212"/>
      <c r="MYS50" s="213"/>
      <c r="MYT50" s="213"/>
      <c r="MYU50" s="214"/>
      <c r="MYV50" s="214"/>
      <c r="MYW50" s="216"/>
      <c r="MYX50" s="216"/>
      <c r="MYY50" s="216"/>
      <c r="MYZ50" s="216"/>
      <c r="MZA50" s="216"/>
      <c r="MZB50" s="216"/>
      <c r="MZC50" s="216"/>
      <c r="MZD50" s="216"/>
      <c r="MZE50" s="216"/>
      <c r="MZF50" s="216"/>
      <c r="MZG50" s="216"/>
      <c r="MZH50" s="216"/>
      <c r="MZI50" s="216"/>
      <c r="MZJ50" s="214"/>
      <c r="MZK50" s="214"/>
      <c r="MZL50" s="214"/>
      <c r="MZM50" s="214"/>
      <c r="MZN50" s="214"/>
      <c r="MZO50" s="212"/>
      <c r="MZP50" s="213"/>
      <c r="MZQ50" s="213"/>
      <c r="MZR50" s="214"/>
      <c r="MZS50" s="214"/>
      <c r="MZT50" s="216"/>
      <c r="MZU50" s="216"/>
      <c r="MZV50" s="216"/>
      <c r="MZW50" s="216"/>
      <c r="MZX50" s="216"/>
      <c r="MZY50" s="216"/>
      <c r="MZZ50" s="216"/>
      <c r="NAA50" s="216"/>
      <c r="NAB50" s="216"/>
      <c r="NAC50" s="216"/>
      <c r="NAD50" s="216"/>
      <c r="NAE50" s="216"/>
      <c r="NAF50" s="216"/>
      <c r="NAG50" s="214"/>
      <c r="NAH50" s="214"/>
      <c r="NAI50" s="214"/>
      <c r="NAJ50" s="214"/>
      <c r="NAK50" s="214"/>
      <c r="NAL50" s="212"/>
      <c r="NAM50" s="213"/>
      <c r="NAN50" s="213"/>
      <c r="NAO50" s="214"/>
      <c r="NAP50" s="214"/>
      <c r="NAQ50" s="216"/>
      <c r="NAR50" s="216"/>
      <c r="NAS50" s="216"/>
      <c r="NAT50" s="216"/>
      <c r="NAU50" s="216"/>
      <c r="NAV50" s="216"/>
      <c r="NAW50" s="216"/>
      <c r="NAX50" s="216"/>
      <c r="NAY50" s="216"/>
      <c r="NAZ50" s="216"/>
      <c r="NBA50" s="216"/>
      <c r="NBB50" s="216"/>
      <c r="NBC50" s="216"/>
      <c r="NBD50" s="214"/>
      <c r="NBE50" s="214"/>
      <c r="NBF50" s="214"/>
      <c r="NBG50" s="214"/>
      <c r="NBH50" s="214"/>
      <c r="NBI50" s="212"/>
      <c r="NBJ50" s="213"/>
      <c r="NBK50" s="213"/>
      <c r="NBL50" s="214"/>
      <c r="NBM50" s="214"/>
      <c r="NBN50" s="216"/>
      <c r="NBO50" s="216"/>
      <c r="NBP50" s="216"/>
      <c r="NBQ50" s="216"/>
      <c r="NBR50" s="216"/>
      <c r="NBS50" s="216"/>
      <c r="NBT50" s="216"/>
      <c r="NBU50" s="216"/>
      <c r="NBV50" s="216"/>
      <c r="NBW50" s="216"/>
      <c r="NBX50" s="216"/>
      <c r="NBY50" s="216"/>
      <c r="NBZ50" s="216"/>
      <c r="NCA50" s="214"/>
      <c r="NCB50" s="214"/>
      <c r="NCC50" s="214"/>
      <c r="NCD50" s="214"/>
      <c r="NCE50" s="214"/>
      <c r="NCF50" s="212"/>
      <c r="NCG50" s="213"/>
      <c r="NCH50" s="213"/>
      <c r="NCI50" s="214"/>
      <c r="NCJ50" s="214"/>
      <c r="NCK50" s="216"/>
      <c r="NCL50" s="216"/>
      <c r="NCM50" s="216"/>
      <c r="NCN50" s="216"/>
      <c r="NCO50" s="216"/>
      <c r="NCP50" s="216"/>
      <c r="NCQ50" s="216"/>
      <c r="NCR50" s="216"/>
      <c r="NCS50" s="216"/>
      <c r="NCT50" s="216"/>
      <c r="NCU50" s="216"/>
      <c r="NCV50" s="216"/>
      <c r="NCW50" s="216"/>
      <c r="NCX50" s="214"/>
      <c r="NCY50" s="214"/>
      <c r="NCZ50" s="214"/>
      <c r="NDA50" s="214"/>
      <c r="NDB50" s="214"/>
      <c r="NDC50" s="212"/>
      <c r="NDD50" s="213"/>
      <c r="NDE50" s="213"/>
      <c r="NDF50" s="214"/>
      <c r="NDG50" s="214"/>
      <c r="NDH50" s="216"/>
      <c r="NDI50" s="216"/>
      <c r="NDJ50" s="216"/>
      <c r="NDK50" s="216"/>
      <c r="NDL50" s="216"/>
      <c r="NDM50" s="216"/>
      <c r="NDN50" s="216"/>
      <c r="NDO50" s="216"/>
      <c r="NDP50" s="216"/>
      <c r="NDQ50" s="216"/>
      <c r="NDR50" s="216"/>
      <c r="NDS50" s="216"/>
      <c r="NDT50" s="216"/>
      <c r="NDU50" s="214"/>
      <c r="NDV50" s="214"/>
      <c r="NDW50" s="214"/>
      <c r="NDX50" s="214"/>
      <c r="NDY50" s="214"/>
      <c r="NDZ50" s="212"/>
      <c r="NEA50" s="213"/>
      <c r="NEB50" s="213"/>
      <c r="NEC50" s="214"/>
      <c r="NED50" s="214"/>
      <c r="NEE50" s="216"/>
      <c r="NEF50" s="216"/>
      <c r="NEG50" s="216"/>
      <c r="NEH50" s="216"/>
      <c r="NEI50" s="216"/>
      <c r="NEJ50" s="216"/>
      <c r="NEK50" s="216"/>
      <c r="NEL50" s="216"/>
      <c r="NEM50" s="216"/>
      <c r="NEN50" s="216"/>
      <c r="NEO50" s="216"/>
      <c r="NEP50" s="216"/>
      <c r="NEQ50" s="216"/>
      <c r="NER50" s="214"/>
      <c r="NES50" s="214"/>
      <c r="NET50" s="214"/>
      <c r="NEU50" s="214"/>
      <c r="NEV50" s="214"/>
      <c r="NEW50" s="212"/>
      <c r="NEX50" s="213"/>
      <c r="NEY50" s="213"/>
      <c r="NEZ50" s="214"/>
      <c r="NFA50" s="214"/>
      <c r="NFB50" s="216"/>
      <c r="NFC50" s="216"/>
      <c r="NFD50" s="216"/>
      <c r="NFE50" s="216"/>
      <c r="NFF50" s="216"/>
      <c r="NFG50" s="216"/>
      <c r="NFH50" s="216"/>
      <c r="NFI50" s="216"/>
      <c r="NFJ50" s="216"/>
      <c r="NFK50" s="216"/>
      <c r="NFL50" s="216"/>
      <c r="NFM50" s="216"/>
      <c r="NFN50" s="216"/>
      <c r="NFO50" s="214"/>
      <c r="NFP50" s="214"/>
      <c r="NFQ50" s="214"/>
      <c r="NFR50" s="214"/>
      <c r="NFS50" s="214"/>
      <c r="NFT50" s="212"/>
      <c r="NFU50" s="213"/>
      <c r="NFV50" s="213"/>
      <c r="NFW50" s="214"/>
      <c r="NFX50" s="214"/>
      <c r="NFY50" s="216"/>
      <c r="NFZ50" s="216"/>
      <c r="NGA50" s="216"/>
      <c r="NGB50" s="216"/>
      <c r="NGC50" s="216"/>
      <c r="NGD50" s="216"/>
      <c r="NGE50" s="216"/>
      <c r="NGF50" s="216"/>
      <c r="NGG50" s="216"/>
      <c r="NGH50" s="216"/>
      <c r="NGI50" s="216"/>
      <c r="NGJ50" s="216"/>
      <c r="NGK50" s="216"/>
      <c r="NGL50" s="214"/>
      <c r="NGM50" s="214"/>
      <c r="NGN50" s="214"/>
      <c r="NGO50" s="214"/>
      <c r="NGP50" s="214"/>
      <c r="NGQ50" s="212"/>
      <c r="NGR50" s="213"/>
      <c r="NGS50" s="213"/>
      <c r="NGT50" s="214"/>
      <c r="NGU50" s="214"/>
      <c r="NGV50" s="216"/>
      <c r="NGW50" s="216"/>
      <c r="NGX50" s="216"/>
      <c r="NGY50" s="216"/>
      <c r="NGZ50" s="216"/>
      <c r="NHA50" s="216"/>
      <c r="NHB50" s="216"/>
      <c r="NHC50" s="216"/>
      <c r="NHD50" s="216"/>
      <c r="NHE50" s="216"/>
      <c r="NHF50" s="216"/>
      <c r="NHG50" s="216"/>
      <c r="NHH50" s="216"/>
      <c r="NHI50" s="214"/>
      <c r="NHJ50" s="214"/>
      <c r="NHK50" s="214"/>
      <c r="NHL50" s="214"/>
      <c r="NHM50" s="214"/>
      <c r="NHN50" s="212"/>
      <c r="NHO50" s="213"/>
      <c r="NHP50" s="213"/>
      <c r="NHQ50" s="214"/>
      <c r="NHR50" s="214"/>
      <c r="NHS50" s="216"/>
      <c r="NHT50" s="216"/>
      <c r="NHU50" s="216"/>
      <c r="NHV50" s="216"/>
      <c r="NHW50" s="216"/>
      <c r="NHX50" s="216"/>
      <c r="NHY50" s="216"/>
      <c r="NHZ50" s="216"/>
      <c r="NIA50" s="216"/>
      <c r="NIB50" s="216"/>
      <c r="NIC50" s="216"/>
      <c r="NID50" s="216"/>
      <c r="NIE50" s="216"/>
      <c r="NIF50" s="214"/>
      <c r="NIG50" s="214"/>
      <c r="NIH50" s="214"/>
      <c r="NII50" s="214"/>
      <c r="NIJ50" s="214"/>
      <c r="NIK50" s="212"/>
      <c r="NIL50" s="213"/>
      <c r="NIM50" s="213"/>
      <c r="NIN50" s="214"/>
      <c r="NIO50" s="214"/>
      <c r="NIP50" s="216"/>
      <c r="NIQ50" s="216"/>
      <c r="NIR50" s="216"/>
      <c r="NIS50" s="216"/>
      <c r="NIT50" s="216"/>
      <c r="NIU50" s="216"/>
      <c r="NIV50" s="216"/>
      <c r="NIW50" s="216"/>
      <c r="NIX50" s="216"/>
      <c r="NIY50" s="216"/>
      <c r="NIZ50" s="216"/>
      <c r="NJA50" s="216"/>
      <c r="NJB50" s="216"/>
      <c r="NJC50" s="214"/>
      <c r="NJD50" s="214"/>
      <c r="NJE50" s="214"/>
      <c r="NJF50" s="214"/>
      <c r="NJG50" s="214"/>
      <c r="NJH50" s="212"/>
      <c r="NJI50" s="213"/>
      <c r="NJJ50" s="213"/>
      <c r="NJK50" s="214"/>
      <c r="NJL50" s="214"/>
      <c r="NJM50" s="216"/>
      <c r="NJN50" s="216"/>
      <c r="NJO50" s="216"/>
      <c r="NJP50" s="216"/>
      <c r="NJQ50" s="216"/>
      <c r="NJR50" s="216"/>
      <c r="NJS50" s="216"/>
      <c r="NJT50" s="216"/>
      <c r="NJU50" s="216"/>
      <c r="NJV50" s="216"/>
      <c r="NJW50" s="216"/>
      <c r="NJX50" s="216"/>
      <c r="NJY50" s="216"/>
      <c r="NJZ50" s="214"/>
      <c r="NKA50" s="214"/>
      <c r="NKB50" s="214"/>
      <c r="NKC50" s="214"/>
      <c r="NKD50" s="214"/>
      <c r="NKE50" s="212"/>
      <c r="NKF50" s="213"/>
      <c r="NKG50" s="213"/>
      <c r="NKH50" s="214"/>
      <c r="NKI50" s="214"/>
      <c r="NKJ50" s="216"/>
      <c r="NKK50" s="216"/>
      <c r="NKL50" s="216"/>
      <c r="NKM50" s="216"/>
      <c r="NKN50" s="216"/>
      <c r="NKO50" s="216"/>
      <c r="NKP50" s="216"/>
      <c r="NKQ50" s="216"/>
      <c r="NKR50" s="216"/>
      <c r="NKS50" s="216"/>
      <c r="NKT50" s="216"/>
      <c r="NKU50" s="216"/>
      <c r="NKV50" s="216"/>
      <c r="NKW50" s="214"/>
      <c r="NKX50" s="214"/>
      <c r="NKY50" s="214"/>
      <c r="NKZ50" s="214"/>
      <c r="NLA50" s="214"/>
      <c r="NLB50" s="212"/>
      <c r="NLC50" s="213"/>
      <c r="NLD50" s="213"/>
      <c r="NLE50" s="214"/>
      <c r="NLF50" s="214"/>
      <c r="NLG50" s="216"/>
      <c r="NLH50" s="216"/>
      <c r="NLI50" s="216"/>
      <c r="NLJ50" s="216"/>
      <c r="NLK50" s="216"/>
      <c r="NLL50" s="216"/>
      <c r="NLM50" s="216"/>
      <c r="NLN50" s="216"/>
      <c r="NLO50" s="216"/>
      <c r="NLP50" s="216"/>
      <c r="NLQ50" s="216"/>
      <c r="NLR50" s="216"/>
      <c r="NLS50" s="216"/>
      <c r="NLT50" s="214"/>
      <c r="NLU50" s="214"/>
      <c r="NLV50" s="214"/>
      <c r="NLW50" s="214"/>
      <c r="NLX50" s="214"/>
      <c r="NLY50" s="212"/>
      <c r="NLZ50" s="213"/>
      <c r="NMA50" s="213"/>
      <c r="NMB50" s="214"/>
      <c r="NMC50" s="214"/>
      <c r="NMD50" s="216"/>
      <c r="NME50" s="216"/>
      <c r="NMF50" s="216"/>
      <c r="NMG50" s="216"/>
      <c r="NMH50" s="216"/>
      <c r="NMI50" s="216"/>
      <c r="NMJ50" s="216"/>
      <c r="NMK50" s="216"/>
      <c r="NML50" s="216"/>
      <c r="NMM50" s="216"/>
      <c r="NMN50" s="216"/>
      <c r="NMO50" s="216"/>
      <c r="NMP50" s="216"/>
      <c r="NMQ50" s="214"/>
      <c r="NMR50" s="214"/>
      <c r="NMS50" s="214"/>
      <c r="NMT50" s="214"/>
      <c r="NMU50" s="214"/>
      <c r="NMV50" s="212"/>
      <c r="NMW50" s="213"/>
      <c r="NMX50" s="213"/>
      <c r="NMY50" s="214"/>
      <c r="NMZ50" s="214"/>
      <c r="NNA50" s="216"/>
      <c r="NNB50" s="216"/>
      <c r="NNC50" s="216"/>
      <c r="NND50" s="216"/>
      <c r="NNE50" s="216"/>
      <c r="NNF50" s="216"/>
      <c r="NNG50" s="216"/>
      <c r="NNH50" s="216"/>
      <c r="NNI50" s="216"/>
      <c r="NNJ50" s="216"/>
      <c r="NNK50" s="216"/>
      <c r="NNL50" s="216"/>
      <c r="NNM50" s="216"/>
      <c r="NNN50" s="214"/>
      <c r="NNO50" s="214"/>
      <c r="NNP50" s="214"/>
      <c r="NNQ50" s="214"/>
      <c r="NNR50" s="214"/>
      <c r="NNS50" s="212"/>
      <c r="NNT50" s="213"/>
      <c r="NNU50" s="213"/>
      <c r="NNV50" s="214"/>
      <c r="NNW50" s="214"/>
      <c r="NNX50" s="216"/>
      <c r="NNY50" s="216"/>
      <c r="NNZ50" s="216"/>
      <c r="NOA50" s="216"/>
      <c r="NOB50" s="216"/>
      <c r="NOC50" s="216"/>
      <c r="NOD50" s="216"/>
      <c r="NOE50" s="216"/>
      <c r="NOF50" s="216"/>
      <c r="NOG50" s="216"/>
      <c r="NOH50" s="216"/>
      <c r="NOI50" s="216"/>
      <c r="NOJ50" s="216"/>
      <c r="NOK50" s="214"/>
      <c r="NOL50" s="214"/>
      <c r="NOM50" s="214"/>
      <c r="NON50" s="214"/>
      <c r="NOO50" s="214"/>
      <c r="NOP50" s="212"/>
      <c r="NOQ50" s="213"/>
      <c r="NOR50" s="213"/>
      <c r="NOS50" s="214"/>
      <c r="NOT50" s="214"/>
      <c r="NOU50" s="216"/>
      <c r="NOV50" s="216"/>
      <c r="NOW50" s="216"/>
      <c r="NOX50" s="216"/>
      <c r="NOY50" s="216"/>
      <c r="NOZ50" s="216"/>
      <c r="NPA50" s="216"/>
      <c r="NPB50" s="216"/>
      <c r="NPC50" s="216"/>
      <c r="NPD50" s="216"/>
      <c r="NPE50" s="216"/>
      <c r="NPF50" s="216"/>
      <c r="NPG50" s="216"/>
      <c r="NPH50" s="214"/>
      <c r="NPI50" s="214"/>
      <c r="NPJ50" s="214"/>
      <c r="NPK50" s="214"/>
      <c r="NPL50" s="214"/>
      <c r="NPM50" s="212"/>
      <c r="NPN50" s="213"/>
      <c r="NPO50" s="213"/>
      <c r="NPP50" s="214"/>
      <c r="NPQ50" s="214"/>
      <c r="NPR50" s="216"/>
      <c r="NPS50" s="216"/>
      <c r="NPT50" s="216"/>
      <c r="NPU50" s="216"/>
      <c r="NPV50" s="216"/>
      <c r="NPW50" s="216"/>
      <c r="NPX50" s="216"/>
      <c r="NPY50" s="216"/>
      <c r="NPZ50" s="216"/>
      <c r="NQA50" s="216"/>
      <c r="NQB50" s="216"/>
      <c r="NQC50" s="216"/>
      <c r="NQD50" s="216"/>
      <c r="NQE50" s="214"/>
      <c r="NQF50" s="214"/>
      <c r="NQG50" s="214"/>
      <c r="NQH50" s="214"/>
      <c r="NQI50" s="214"/>
      <c r="NQJ50" s="212"/>
      <c r="NQK50" s="213"/>
      <c r="NQL50" s="213"/>
      <c r="NQM50" s="214"/>
      <c r="NQN50" s="214"/>
      <c r="NQO50" s="216"/>
      <c r="NQP50" s="216"/>
      <c r="NQQ50" s="216"/>
      <c r="NQR50" s="216"/>
      <c r="NQS50" s="216"/>
      <c r="NQT50" s="216"/>
      <c r="NQU50" s="216"/>
      <c r="NQV50" s="216"/>
      <c r="NQW50" s="216"/>
      <c r="NQX50" s="216"/>
      <c r="NQY50" s="216"/>
      <c r="NQZ50" s="216"/>
      <c r="NRA50" s="216"/>
      <c r="NRB50" s="214"/>
      <c r="NRC50" s="214"/>
      <c r="NRD50" s="214"/>
      <c r="NRE50" s="214"/>
      <c r="NRF50" s="214"/>
      <c r="NRG50" s="212"/>
      <c r="NRH50" s="213"/>
      <c r="NRI50" s="213"/>
      <c r="NRJ50" s="214"/>
      <c r="NRK50" s="214"/>
      <c r="NRL50" s="216"/>
      <c r="NRM50" s="216"/>
      <c r="NRN50" s="216"/>
      <c r="NRO50" s="216"/>
      <c r="NRP50" s="216"/>
      <c r="NRQ50" s="216"/>
      <c r="NRR50" s="216"/>
      <c r="NRS50" s="216"/>
      <c r="NRT50" s="216"/>
      <c r="NRU50" s="216"/>
      <c r="NRV50" s="216"/>
      <c r="NRW50" s="216"/>
      <c r="NRX50" s="216"/>
      <c r="NRY50" s="214"/>
      <c r="NRZ50" s="214"/>
      <c r="NSA50" s="214"/>
      <c r="NSB50" s="214"/>
      <c r="NSC50" s="214"/>
      <c r="NSD50" s="212"/>
      <c r="NSE50" s="213"/>
      <c r="NSF50" s="213"/>
      <c r="NSG50" s="214"/>
      <c r="NSH50" s="214"/>
      <c r="NSI50" s="216"/>
      <c r="NSJ50" s="216"/>
      <c r="NSK50" s="216"/>
      <c r="NSL50" s="216"/>
      <c r="NSM50" s="216"/>
      <c r="NSN50" s="216"/>
      <c r="NSO50" s="216"/>
      <c r="NSP50" s="216"/>
      <c r="NSQ50" s="216"/>
      <c r="NSR50" s="216"/>
      <c r="NSS50" s="216"/>
      <c r="NST50" s="216"/>
      <c r="NSU50" s="216"/>
      <c r="NSV50" s="214"/>
      <c r="NSW50" s="214"/>
      <c r="NSX50" s="214"/>
      <c r="NSY50" s="214"/>
      <c r="NSZ50" s="214"/>
      <c r="NTA50" s="212"/>
      <c r="NTB50" s="213"/>
      <c r="NTC50" s="213"/>
      <c r="NTD50" s="214"/>
      <c r="NTE50" s="214"/>
      <c r="NTF50" s="216"/>
      <c r="NTG50" s="216"/>
      <c r="NTH50" s="216"/>
      <c r="NTI50" s="216"/>
      <c r="NTJ50" s="216"/>
      <c r="NTK50" s="216"/>
      <c r="NTL50" s="216"/>
      <c r="NTM50" s="216"/>
      <c r="NTN50" s="216"/>
      <c r="NTO50" s="216"/>
      <c r="NTP50" s="216"/>
      <c r="NTQ50" s="216"/>
      <c r="NTR50" s="216"/>
      <c r="NTS50" s="214"/>
      <c r="NTT50" s="214"/>
      <c r="NTU50" s="214"/>
      <c r="NTV50" s="214"/>
      <c r="NTW50" s="214"/>
      <c r="NTX50" s="212"/>
      <c r="NTY50" s="213"/>
      <c r="NTZ50" s="213"/>
      <c r="NUA50" s="214"/>
      <c r="NUB50" s="214"/>
      <c r="NUC50" s="216"/>
      <c r="NUD50" s="216"/>
      <c r="NUE50" s="216"/>
      <c r="NUF50" s="216"/>
      <c r="NUG50" s="216"/>
      <c r="NUH50" s="216"/>
      <c r="NUI50" s="216"/>
      <c r="NUJ50" s="216"/>
      <c r="NUK50" s="216"/>
      <c r="NUL50" s="216"/>
      <c r="NUM50" s="216"/>
      <c r="NUN50" s="216"/>
      <c r="NUO50" s="216"/>
      <c r="NUP50" s="214"/>
      <c r="NUQ50" s="214"/>
      <c r="NUR50" s="214"/>
      <c r="NUS50" s="214"/>
      <c r="NUT50" s="214"/>
      <c r="NUU50" s="212"/>
      <c r="NUV50" s="213"/>
      <c r="NUW50" s="213"/>
      <c r="NUX50" s="214"/>
      <c r="NUY50" s="214"/>
      <c r="NUZ50" s="216"/>
      <c r="NVA50" s="216"/>
      <c r="NVB50" s="216"/>
      <c r="NVC50" s="216"/>
      <c r="NVD50" s="216"/>
      <c r="NVE50" s="216"/>
      <c r="NVF50" s="216"/>
      <c r="NVG50" s="216"/>
      <c r="NVH50" s="216"/>
      <c r="NVI50" s="216"/>
      <c r="NVJ50" s="216"/>
      <c r="NVK50" s="216"/>
      <c r="NVL50" s="216"/>
      <c r="NVM50" s="214"/>
      <c r="NVN50" s="214"/>
      <c r="NVO50" s="214"/>
      <c r="NVP50" s="214"/>
      <c r="NVQ50" s="214"/>
      <c r="NVR50" s="212"/>
      <c r="NVS50" s="213"/>
      <c r="NVT50" s="213"/>
      <c r="NVU50" s="214"/>
      <c r="NVV50" s="214"/>
      <c r="NVW50" s="216"/>
      <c r="NVX50" s="216"/>
      <c r="NVY50" s="216"/>
      <c r="NVZ50" s="216"/>
      <c r="NWA50" s="216"/>
      <c r="NWB50" s="216"/>
      <c r="NWC50" s="216"/>
      <c r="NWD50" s="216"/>
      <c r="NWE50" s="216"/>
      <c r="NWF50" s="216"/>
      <c r="NWG50" s="216"/>
      <c r="NWH50" s="216"/>
      <c r="NWI50" s="216"/>
      <c r="NWJ50" s="214"/>
      <c r="NWK50" s="214"/>
      <c r="NWL50" s="214"/>
      <c r="NWM50" s="214"/>
      <c r="NWN50" s="214"/>
      <c r="NWO50" s="212"/>
      <c r="NWP50" s="213"/>
      <c r="NWQ50" s="213"/>
      <c r="NWR50" s="214"/>
      <c r="NWS50" s="214"/>
      <c r="NWT50" s="216"/>
      <c r="NWU50" s="216"/>
      <c r="NWV50" s="216"/>
      <c r="NWW50" s="216"/>
      <c r="NWX50" s="216"/>
      <c r="NWY50" s="216"/>
      <c r="NWZ50" s="216"/>
      <c r="NXA50" s="216"/>
      <c r="NXB50" s="216"/>
      <c r="NXC50" s="216"/>
      <c r="NXD50" s="216"/>
      <c r="NXE50" s="216"/>
      <c r="NXF50" s="216"/>
      <c r="NXG50" s="214"/>
      <c r="NXH50" s="214"/>
      <c r="NXI50" s="214"/>
      <c r="NXJ50" s="214"/>
      <c r="NXK50" s="214"/>
      <c r="NXL50" s="212"/>
      <c r="NXM50" s="213"/>
      <c r="NXN50" s="213"/>
      <c r="NXO50" s="214"/>
      <c r="NXP50" s="214"/>
      <c r="NXQ50" s="216"/>
      <c r="NXR50" s="216"/>
      <c r="NXS50" s="216"/>
      <c r="NXT50" s="216"/>
      <c r="NXU50" s="216"/>
      <c r="NXV50" s="216"/>
      <c r="NXW50" s="216"/>
      <c r="NXX50" s="216"/>
      <c r="NXY50" s="216"/>
      <c r="NXZ50" s="216"/>
      <c r="NYA50" s="216"/>
      <c r="NYB50" s="216"/>
      <c r="NYC50" s="216"/>
      <c r="NYD50" s="214"/>
      <c r="NYE50" s="214"/>
      <c r="NYF50" s="214"/>
      <c r="NYG50" s="214"/>
      <c r="NYH50" s="214"/>
      <c r="NYI50" s="212"/>
      <c r="NYJ50" s="213"/>
      <c r="NYK50" s="213"/>
      <c r="NYL50" s="214"/>
      <c r="NYM50" s="214"/>
      <c r="NYN50" s="216"/>
      <c r="NYO50" s="216"/>
      <c r="NYP50" s="216"/>
      <c r="NYQ50" s="216"/>
      <c r="NYR50" s="216"/>
      <c r="NYS50" s="216"/>
      <c r="NYT50" s="216"/>
      <c r="NYU50" s="216"/>
      <c r="NYV50" s="216"/>
      <c r="NYW50" s="216"/>
      <c r="NYX50" s="216"/>
      <c r="NYY50" s="216"/>
      <c r="NYZ50" s="216"/>
      <c r="NZA50" s="214"/>
      <c r="NZB50" s="214"/>
      <c r="NZC50" s="214"/>
      <c r="NZD50" s="214"/>
      <c r="NZE50" s="214"/>
      <c r="NZF50" s="212"/>
      <c r="NZG50" s="213"/>
      <c r="NZH50" s="213"/>
      <c r="NZI50" s="214"/>
      <c r="NZJ50" s="214"/>
      <c r="NZK50" s="216"/>
      <c r="NZL50" s="216"/>
      <c r="NZM50" s="216"/>
      <c r="NZN50" s="216"/>
      <c r="NZO50" s="216"/>
      <c r="NZP50" s="216"/>
      <c r="NZQ50" s="216"/>
      <c r="NZR50" s="216"/>
      <c r="NZS50" s="216"/>
      <c r="NZT50" s="216"/>
      <c r="NZU50" s="216"/>
      <c r="NZV50" s="216"/>
      <c r="NZW50" s="216"/>
      <c r="NZX50" s="214"/>
      <c r="NZY50" s="214"/>
      <c r="NZZ50" s="214"/>
      <c r="OAA50" s="214"/>
      <c r="OAB50" s="214"/>
      <c r="OAC50" s="212"/>
      <c r="OAD50" s="213"/>
      <c r="OAE50" s="213"/>
      <c r="OAF50" s="214"/>
      <c r="OAG50" s="214"/>
      <c r="OAH50" s="216"/>
      <c r="OAI50" s="216"/>
      <c r="OAJ50" s="216"/>
      <c r="OAK50" s="216"/>
      <c r="OAL50" s="216"/>
      <c r="OAM50" s="216"/>
      <c r="OAN50" s="216"/>
      <c r="OAO50" s="216"/>
      <c r="OAP50" s="216"/>
      <c r="OAQ50" s="216"/>
      <c r="OAR50" s="216"/>
      <c r="OAS50" s="216"/>
      <c r="OAT50" s="216"/>
      <c r="OAU50" s="214"/>
      <c r="OAV50" s="214"/>
      <c r="OAW50" s="214"/>
      <c r="OAX50" s="214"/>
      <c r="OAY50" s="214"/>
      <c r="OAZ50" s="212"/>
      <c r="OBA50" s="213"/>
      <c r="OBB50" s="213"/>
      <c r="OBC50" s="214"/>
      <c r="OBD50" s="214"/>
      <c r="OBE50" s="216"/>
      <c r="OBF50" s="216"/>
      <c r="OBG50" s="216"/>
      <c r="OBH50" s="216"/>
      <c r="OBI50" s="216"/>
      <c r="OBJ50" s="216"/>
      <c r="OBK50" s="216"/>
      <c r="OBL50" s="216"/>
      <c r="OBM50" s="216"/>
      <c r="OBN50" s="216"/>
      <c r="OBO50" s="216"/>
      <c r="OBP50" s="216"/>
      <c r="OBQ50" s="216"/>
      <c r="OBR50" s="214"/>
      <c r="OBS50" s="214"/>
      <c r="OBT50" s="214"/>
      <c r="OBU50" s="214"/>
      <c r="OBV50" s="214"/>
      <c r="OBW50" s="212"/>
      <c r="OBX50" s="213"/>
      <c r="OBY50" s="213"/>
      <c r="OBZ50" s="214"/>
      <c r="OCA50" s="214"/>
      <c r="OCB50" s="216"/>
      <c r="OCC50" s="216"/>
      <c r="OCD50" s="216"/>
      <c r="OCE50" s="216"/>
      <c r="OCF50" s="216"/>
      <c r="OCG50" s="216"/>
      <c r="OCH50" s="216"/>
      <c r="OCI50" s="216"/>
      <c r="OCJ50" s="216"/>
      <c r="OCK50" s="216"/>
      <c r="OCL50" s="216"/>
      <c r="OCM50" s="216"/>
      <c r="OCN50" s="216"/>
      <c r="OCO50" s="214"/>
      <c r="OCP50" s="214"/>
      <c r="OCQ50" s="214"/>
      <c r="OCR50" s="214"/>
      <c r="OCS50" s="214"/>
      <c r="OCT50" s="212"/>
      <c r="OCU50" s="213"/>
      <c r="OCV50" s="213"/>
      <c r="OCW50" s="214"/>
      <c r="OCX50" s="214"/>
      <c r="OCY50" s="216"/>
      <c r="OCZ50" s="216"/>
      <c r="ODA50" s="216"/>
      <c r="ODB50" s="216"/>
      <c r="ODC50" s="216"/>
      <c r="ODD50" s="216"/>
      <c r="ODE50" s="216"/>
      <c r="ODF50" s="216"/>
      <c r="ODG50" s="216"/>
      <c r="ODH50" s="216"/>
      <c r="ODI50" s="216"/>
      <c r="ODJ50" s="216"/>
      <c r="ODK50" s="216"/>
      <c r="ODL50" s="214"/>
      <c r="ODM50" s="214"/>
      <c r="ODN50" s="214"/>
      <c r="ODO50" s="214"/>
      <c r="ODP50" s="214"/>
      <c r="ODQ50" s="212"/>
      <c r="ODR50" s="213"/>
      <c r="ODS50" s="213"/>
      <c r="ODT50" s="214"/>
      <c r="ODU50" s="214"/>
      <c r="ODV50" s="216"/>
      <c r="ODW50" s="216"/>
      <c r="ODX50" s="216"/>
      <c r="ODY50" s="216"/>
      <c r="ODZ50" s="216"/>
      <c r="OEA50" s="216"/>
      <c r="OEB50" s="216"/>
      <c r="OEC50" s="216"/>
      <c r="OED50" s="216"/>
      <c r="OEE50" s="216"/>
      <c r="OEF50" s="216"/>
      <c r="OEG50" s="216"/>
      <c r="OEH50" s="216"/>
      <c r="OEI50" s="214"/>
      <c r="OEJ50" s="214"/>
      <c r="OEK50" s="214"/>
      <c r="OEL50" s="214"/>
      <c r="OEM50" s="214"/>
      <c r="OEN50" s="212"/>
      <c r="OEO50" s="213"/>
      <c r="OEP50" s="213"/>
      <c r="OEQ50" s="214"/>
      <c r="OER50" s="214"/>
      <c r="OES50" s="216"/>
      <c r="OET50" s="216"/>
      <c r="OEU50" s="216"/>
      <c r="OEV50" s="216"/>
      <c r="OEW50" s="216"/>
      <c r="OEX50" s="216"/>
      <c r="OEY50" s="216"/>
      <c r="OEZ50" s="216"/>
      <c r="OFA50" s="216"/>
      <c r="OFB50" s="216"/>
      <c r="OFC50" s="216"/>
      <c r="OFD50" s="216"/>
      <c r="OFE50" s="216"/>
      <c r="OFF50" s="214"/>
      <c r="OFG50" s="214"/>
      <c r="OFH50" s="214"/>
      <c r="OFI50" s="214"/>
      <c r="OFJ50" s="214"/>
      <c r="OFK50" s="212"/>
      <c r="OFL50" s="213"/>
      <c r="OFM50" s="213"/>
      <c r="OFN50" s="214"/>
      <c r="OFO50" s="214"/>
      <c r="OFP50" s="216"/>
      <c r="OFQ50" s="216"/>
      <c r="OFR50" s="216"/>
      <c r="OFS50" s="216"/>
      <c r="OFT50" s="216"/>
      <c r="OFU50" s="216"/>
      <c r="OFV50" s="216"/>
      <c r="OFW50" s="216"/>
      <c r="OFX50" s="216"/>
      <c r="OFY50" s="216"/>
      <c r="OFZ50" s="216"/>
      <c r="OGA50" s="216"/>
      <c r="OGB50" s="216"/>
      <c r="OGC50" s="214"/>
      <c r="OGD50" s="214"/>
      <c r="OGE50" s="214"/>
      <c r="OGF50" s="214"/>
      <c r="OGG50" s="214"/>
      <c r="OGH50" s="212"/>
      <c r="OGI50" s="213"/>
      <c r="OGJ50" s="213"/>
      <c r="OGK50" s="214"/>
      <c r="OGL50" s="214"/>
      <c r="OGM50" s="216"/>
      <c r="OGN50" s="216"/>
      <c r="OGO50" s="216"/>
      <c r="OGP50" s="216"/>
      <c r="OGQ50" s="216"/>
      <c r="OGR50" s="216"/>
      <c r="OGS50" s="216"/>
      <c r="OGT50" s="216"/>
      <c r="OGU50" s="216"/>
      <c r="OGV50" s="216"/>
      <c r="OGW50" s="216"/>
      <c r="OGX50" s="216"/>
      <c r="OGY50" s="216"/>
      <c r="OGZ50" s="214"/>
      <c r="OHA50" s="214"/>
      <c r="OHB50" s="214"/>
      <c r="OHC50" s="214"/>
      <c r="OHD50" s="214"/>
      <c r="OHE50" s="212"/>
      <c r="OHF50" s="213"/>
      <c r="OHG50" s="213"/>
      <c r="OHH50" s="214"/>
      <c r="OHI50" s="214"/>
      <c r="OHJ50" s="216"/>
      <c r="OHK50" s="216"/>
      <c r="OHL50" s="216"/>
      <c r="OHM50" s="216"/>
      <c r="OHN50" s="216"/>
      <c r="OHO50" s="216"/>
      <c r="OHP50" s="216"/>
      <c r="OHQ50" s="216"/>
      <c r="OHR50" s="216"/>
      <c r="OHS50" s="216"/>
      <c r="OHT50" s="216"/>
      <c r="OHU50" s="216"/>
      <c r="OHV50" s="216"/>
      <c r="OHW50" s="214"/>
      <c r="OHX50" s="214"/>
      <c r="OHY50" s="214"/>
      <c r="OHZ50" s="214"/>
      <c r="OIA50" s="214"/>
      <c r="OIB50" s="212"/>
      <c r="OIC50" s="213"/>
      <c r="OID50" s="213"/>
      <c r="OIE50" s="214"/>
      <c r="OIF50" s="214"/>
      <c r="OIG50" s="216"/>
      <c r="OIH50" s="216"/>
      <c r="OII50" s="216"/>
      <c r="OIJ50" s="216"/>
      <c r="OIK50" s="216"/>
      <c r="OIL50" s="216"/>
      <c r="OIM50" s="216"/>
      <c r="OIN50" s="216"/>
      <c r="OIO50" s="216"/>
      <c r="OIP50" s="216"/>
      <c r="OIQ50" s="216"/>
      <c r="OIR50" s="216"/>
      <c r="OIS50" s="216"/>
      <c r="OIT50" s="214"/>
      <c r="OIU50" s="214"/>
      <c r="OIV50" s="214"/>
      <c r="OIW50" s="214"/>
      <c r="OIX50" s="214"/>
      <c r="OIY50" s="212"/>
      <c r="OIZ50" s="213"/>
      <c r="OJA50" s="213"/>
      <c r="OJB50" s="214"/>
      <c r="OJC50" s="214"/>
      <c r="OJD50" s="216"/>
      <c r="OJE50" s="216"/>
      <c r="OJF50" s="216"/>
      <c r="OJG50" s="216"/>
      <c r="OJH50" s="216"/>
      <c r="OJI50" s="216"/>
      <c r="OJJ50" s="216"/>
      <c r="OJK50" s="216"/>
      <c r="OJL50" s="216"/>
      <c r="OJM50" s="216"/>
      <c r="OJN50" s="216"/>
      <c r="OJO50" s="216"/>
      <c r="OJP50" s="216"/>
      <c r="OJQ50" s="214"/>
      <c r="OJR50" s="214"/>
      <c r="OJS50" s="214"/>
      <c r="OJT50" s="214"/>
      <c r="OJU50" s="214"/>
      <c r="OJV50" s="212"/>
      <c r="OJW50" s="213"/>
      <c r="OJX50" s="213"/>
      <c r="OJY50" s="214"/>
      <c r="OJZ50" s="214"/>
      <c r="OKA50" s="216"/>
      <c r="OKB50" s="216"/>
      <c r="OKC50" s="216"/>
      <c r="OKD50" s="216"/>
      <c r="OKE50" s="216"/>
      <c r="OKF50" s="216"/>
      <c r="OKG50" s="216"/>
      <c r="OKH50" s="216"/>
      <c r="OKI50" s="216"/>
      <c r="OKJ50" s="216"/>
      <c r="OKK50" s="216"/>
      <c r="OKL50" s="216"/>
      <c r="OKM50" s="216"/>
      <c r="OKN50" s="214"/>
      <c r="OKO50" s="214"/>
      <c r="OKP50" s="214"/>
      <c r="OKQ50" s="214"/>
      <c r="OKR50" s="214"/>
      <c r="OKS50" s="212"/>
      <c r="OKT50" s="213"/>
      <c r="OKU50" s="213"/>
      <c r="OKV50" s="214"/>
      <c r="OKW50" s="214"/>
      <c r="OKX50" s="216"/>
      <c r="OKY50" s="216"/>
      <c r="OKZ50" s="216"/>
      <c r="OLA50" s="216"/>
      <c r="OLB50" s="216"/>
      <c r="OLC50" s="216"/>
      <c r="OLD50" s="216"/>
      <c r="OLE50" s="216"/>
      <c r="OLF50" s="216"/>
      <c r="OLG50" s="216"/>
      <c r="OLH50" s="216"/>
      <c r="OLI50" s="216"/>
      <c r="OLJ50" s="216"/>
      <c r="OLK50" s="214"/>
      <c r="OLL50" s="214"/>
      <c r="OLM50" s="214"/>
      <c r="OLN50" s="214"/>
      <c r="OLO50" s="214"/>
      <c r="OLP50" s="212"/>
      <c r="OLQ50" s="213"/>
      <c r="OLR50" s="213"/>
      <c r="OLS50" s="214"/>
      <c r="OLT50" s="214"/>
      <c r="OLU50" s="216"/>
      <c r="OLV50" s="216"/>
      <c r="OLW50" s="216"/>
      <c r="OLX50" s="216"/>
      <c r="OLY50" s="216"/>
      <c r="OLZ50" s="216"/>
      <c r="OMA50" s="216"/>
      <c r="OMB50" s="216"/>
      <c r="OMC50" s="216"/>
      <c r="OMD50" s="216"/>
      <c r="OME50" s="216"/>
      <c r="OMF50" s="216"/>
      <c r="OMG50" s="216"/>
      <c r="OMH50" s="214"/>
      <c r="OMI50" s="214"/>
      <c r="OMJ50" s="214"/>
      <c r="OMK50" s="214"/>
      <c r="OML50" s="214"/>
      <c r="OMM50" s="212"/>
      <c r="OMN50" s="213"/>
      <c r="OMO50" s="213"/>
      <c r="OMP50" s="214"/>
      <c r="OMQ50" s="214"/>
      <c r="OMR50" s="216"/>
      <c r="OMS50" s="216"/>
      <c r="OMT50" s="216"/>
      <c r="OMU50" s="216"/>
      <c r="OMV50" s="216"/>
      <c r="OMW50" s="216"/>
      <c r="OMX50" s="216"/>
      <c r="OMY50" s="216"/>
      <c r="OMZ50" s="216"/>
      <c r="ONA50" s="216"/>
      <c r="ONB50" s="216"/>
      <c r="ONC50" s="216"/>
      <c r="OND50" s="216"/>
      <c r="ONE50" s="214"/>
      <c r="ONF50" s="214"/>
      <c r="ONG50" s="214"/>
      <c r="ONH50" s="214"/>
      <c r="ONI50" s="214"/>
      <c r="ONJ50" s="212"/>
      <c r="ONK50" s="213"/>
      <c r="ONL50" s="213"/>
      <c r="ONM50" s="214"/>
      <c r="ONN50" s="214"/>
      <c r="ONO50" s="216"/>
      <c r="ONP50" s="216"/>
      <c r="ONQ50" s="216"/>
      <c r="ONR50" s="216"/>
      <c r="ONS50" s="216"/>
      <c r="ONT50" s="216"/>
      <c r="ONU50" s="216"/>
      <c r="ONV50" s="216"/>
      <c r="ONW50" s="216"/>
      <c r="ONX50" s="216"/>
      <c r="ONY50" s="216"/>
      <c r="ONZ50" s="216"/>
      <c r="OOA50" s="216"/>
      <c r="OOB50" s="214"/>
      <c r="OOC50" s="214"/>
      <c r="OOD50" s="214"/>
      <c r="OOE50" s="214"/>
      <c r="OOF50" s="214"/>
      <c r="OOG50" s="212"/>
      <c r="OOH50" s="213"/>
      <c r="OOI50" s="213"/>
      <c r="OOJ50" s="214"/>
      <c r="OOK50" s="214"/>
      <c r="OOL50" s="216"/>
      <c r="OOM50" s="216"/>
      <c r="OON50" s="216"/>
      <c r="OOO50" s="216"/>
      <c r="OOP50" s="216"/>
      <c r="OOQ50" s="216"/>
      <c r="OOR50" s="216"/>
      <c r="OOS50" s="216"/>
      <c r="OOT50" s="216"/>
      <c r="OOU50" s="216"/>
      <c r="OOV50" s="216"/>
      <c r="OOW50" s="216"/>
      <c r="OOX50" s="216"/>
      <c r="OOY50" s="214"/>
      <c r="OOZ50" s="214"/>
      <c r="OPA50" s="214"/>
      <c r="OPB50" s="214"/>
      <c r="OPC50" s="214"/>
      <c r="OPD50" s="212"/>
      <c r="OPE50" s="213"/>
      <c r="OPF50" s="213"/>
      <c r="OPG50" s="214"/>
      <c r="OPH50" s="214"/>
      <c r="OPI50" s="216"/>
      <c r="OPJ50" s="216"/>
      <c r="OPK50" s="216"/>
      <c r="OPL50" s="216"/>
      <c r="OPM50" s="216"/>
      <c r="OPN50" s="216"/>
      <c r="OPO50" s="216"/>
      <c r="OPP50" s="216"/>
      <c r="OPQ50" s="216"/>
      <c r="OPR50" s="216"/>
      <c r="OPS50" s="216"/>
      <c r="OPT50" s="216"/>
      <c r="OPU50" s="216"/>
      <c r="OPV50" s="214"/>
      <c r="OPW50" s="214"/>
      <c r="OPX50" s="214"/>
      <c r="OPY50" s="214"/>
      <c r="OPZ50" s="214"/>
      <c r="OQA50" s="212"/>
      <c r="OQB50" s="213"/>
      <c r="OQC50" s="213"/>
      <c r="OQD50" s="214"/>
      <c r="OQE50" s="214"/>
      <c r="OQF50" s="216"/>
      <c r="OQG50" s="216"/>
      <c r="OQH50" s="216"/>
      <c r="OQI50" s="216"/>
      <c r="OQJ50" s="216"/>
      <c r="OQK50" s="216"/>
      <c r="OQL50" s="216"/>
      <c r="OQM50" s="216"/>
      <c r="OQN50" s="216"/>
      <c r="OQO50" s="216"/>
      <c r="OQP50" s="216"/>
      <c r="OQQ50" s="216"/>
      <c r="OQR50" s="216"/>
      <c r="OQS50" s="214"/>
      <c r="OQT50" s="214"/>
      <c r="OQU50" s="214"/>
      <c r="OQV50" s="214"/>
      <c r="OQW50" s="214"/>
      <c r="OQX50" s="212"/>
      <c r="OQY50" s="213"/>
      <c r="OQZ50" s="213"/>
      <c r="ORA50" s="214"/>
      <c r="ORB50" s="214"/>
      <c r="ORC50" s="216"/>
      <c r="ORD50" s="216"/>
      <c r="ORE50" s="216"/>
      <c r="ORF50" s="216"/>
      <c r="ORG50" s="216"/>
      <c r="ORH50" s="216"/>
      <c r="ORI50" s="216"/>
      <c r="ORJ50" s="216"/>
      <c r="ORK50" s="216"/>
      <c r="ORL50" s="216"/>
      <c r="ORM50" s="216"/>
      <c r="ORN50" s="216"/>
      <c r="ORO50" s="216"/>
      <c r="ORP50" s="214"/>
      <c r="ORQ50" s="214"/>
      <c r="ORR50" s="214"/>
      <c r="ORS50" s="214"/>
      <c r="ORT50" s="214"/>
      <c r="ORU50" s="212"/>
      <c r="ORV50" s="213"/>
      <c r="ORW50" s="213"/>
      <c r="ORX50" s="214"/>
      <c r="ORY50" s="214"/>
      <c r="ORZ50" s="216"/>
      <c r="OSA50" s="216"/>
      <c r="OSB50" s="216"/>
      <c r="OSC50" s="216"/>
      <c r="OSD50" s="216"/>
      <c r="OSE50" s="216"/>
      <c r="OSF50" s="216"/>
      <c r="OSG50" s="216"/>
      <c r="OSH50" s="216"/>
      <c r="OSI50" s="216"/>
      <c r="OSJ50" s="216"/>
      <c r="OSK50" s="216"/>
      <c r="OSL50" s="216"/>
      <c r="OSM50" s="214"/>
      <c r="OSN50" s="214"/>
      <c r="OSO50" s="214"/>
      <c r="OSP50" s="214"/>
      <c r="OSQ50" s="214"/>
      <c r="OSR50" s="212"/>
      <c r="OSS50" s="213"/>
      <c r="OST50" s="213"/>
      <c r="OSU50" s="214"/>
      <c r="OSV50" s="214"/>
      <c r="OSW50" s="216"/>
      <c r="OSX50" s="216"/>
      <c r="OSY50" s="216"/>
      <c r="OSZ50" s="216"/>
      <c r="OTA50" s="216"/>
      <c r="OTB50" s="216"/>
      <c r="OTC50" s="216"/>
      <c r="OTD50" s="216"/>
      <c r="OTE50" s="216"/>
      <c r="OTF50" s="216"/>
      <c r="OTG50" s="216"/>
      <c r="OTH50" s="216"/>
      <c r="OTI50" s="216"/>
      <c r="OTJ50" s="214"/>
      <c r="OTK50" s="214"/>
      <c r="OTL50" s="214"/>
      <c r="OTM50" s="214"/>
      <c r="OTN50" s="214"/>
      <c r="OTO50" s="212"/>
      <c r="OTP50" s="213"/>
      <c r="OTQ50" s="213"/>
      <c r="OTR50" s="214"/>
      <c r="OTS50" s="214"/>
      <c r="OTT50" s="216"/>
      <c r="OTU50" s="216"/>
      <c r="OTV50" s="216"/>
      <c r="OTW50" s="216"/>
      <c r="OTX50" s="216"/>
      <c r="OTY50" s="216"/>
      <c r="OTZ50" s="216"/>
      <c r="OUA50" s="216"/>
      <c r="OUB50" s="216"/>
      <c r="OUC50" s="216"/>
      <c r="OUD50" s="216"/>
      <c r="OUE50" s="216"/>
      <c r="OUF50" s="216"/>
      <c r="OUG50" s="214"/>
      <c r="OUH50" s="214"/>
      <c r="OUI50" s="214"/>
      <c r="OUJ50" s="214"/>
      <c r="OUK50" s="214"/>
      <c r="OUL50" s="212"/>
      <c r="OUM50" s="213"/>
      <c r="OUN50" s="213"/>
      <c r="OUO50" s="214"/>
      <c r="OUP50" s="214"/>
      <c r="OUQ50" s="216"/>
      <c r="OUR50" s="216"/>
      <c r="OUS50" s="216"/>
      <c r="OUT50" s="216"/>
      <c r="OUU50" s="216"/>
      <c r="OUV50" s="216"/>
      <c r="OUW50" s="216"/>
      <c r="OUX50" s="216"/>
      <c r="OUY50" s="216"/>
      <c r="OUZ50" s="216"/>
      <c r="OVA50" s="216"/>
      <c r="OVB50" s="216"/>
      <c r="OVC50" s="216"/>
      <c r="OVD50" s="214"/>
      <c r="OVE50" s="214"/>
      <c r="OVF50" s="214"/>
      <c r="OVG50" s="214"/>
      <c r="OVH50" s="214"/>
      <c r="OVI50" s="212"/>
      <c r="OVJ50" s="213"/>
      <c r="OVK50" s="213"/>
      <c r="OVL50" s="214"/>
      <c r="OVM50" s="214"/>
      <c r="OVN50" s="216"/>
      <c r="OVO50" s="216"/>
      <c r="OVP50" s="216"/>
      <c r="OVQ50" s="216"/>
      <c r="OVR50" s="216"/>
      <c r="OVS50" s="216"/>
      <c r="OVT50" s="216"/>
      <c r="OVU50" s="216"/>
      <c r="OVV50" s="216"/>
      <c r="OVW50" s="216"/>
      <c r="OVX50" s="216"/>
      <c r="OVY50" s="216"/>
      <c r="OVZ50" s="216"/>
      <c r="OWA50" s="214"/>
      <c r="OWB50" s="214"/>
      <c r="OWC50" s="214"/>
      <c r="OWD50" s="214"/>
      <c r="OWE50" s="214"/>
      <c r="OWF50" s="212"/>
      <c r="OWG50" s="213"/>
      <c r="OWH50" s="213"/>
      <c r="OWI50" s="214"/>
      <c r="OWJ50" s="214"/>
      <c r="OWK50" s="216"/>
      <c r="OWL50" s="216"/>
      <c r="OWM50" s="216"/>
      <c r="OWN50" s="216"/>
      <c r="OWO50" s="216"/>
      <c r="OWP50" s="216"/>
      <c r="OWQ50" s="216"/>
      <c r="OWR50" s="216"/>
      <c r="OWS50" s="216"/>
      <c r="OWT50" s="216"/>
      <c r="OWU50" s="216"/>
      <c r="OWV50" s="216"/>
      <c r="OWW50" s="216"/>
      <c r="OWX50" s="214"/>
      <c r="OWY50" s="214"/>
      <c r="OWZ50" s="214"/>
      <c r="OXA50" s="214"/>
      <c r="OXB50" s="214"/>
      <c r="OXC50" s="212"/>
      <c r="OXD50" s="213"/>
      <c r="OXE50" s="213"/>
      <c r="OXF50" s="214"/>
      <c r="OXG50" s="214"/>
      <c r="OXH50" s="216"/>
      <c r="OXI50" s="216"/>
      <c r="OXJ50" s="216"/>
      <c r="OXK50" s="216"/>
      <c r="OXL50" s="216"/>
      <c r="OXM50" s="216"/>
      <c r="OXN50" s="216"/>
      <c r="OXO50" s="216"/>
      <c r="OXP50" s="216"/>
      <c r="OXQ50" s="216"/>
      <c r="OXR50" s="216"/>
      <c r="OXS50" s="216"/>
      <c r="OXT50" s="216"/>
      <c r="OXU50" s="214"/>
      <c r="OXV50" s="214"/>
      <c r="OXW50" s="214"/>
      <c r="OXX50" s="214"/>
      <c r="OXY50" s="214"/>
      <c r="OXZ50" s="212"/>
      <c r="OYA50" s="213"/>
      <c r="OYB50" s="213"/>
      <c r="OYC50" s="214"/>
      <c r="OYD50" s="214"/>
      <c r="OYE50" s="216"/>
      <c r="OYF50" s="216"/>
      <c r="OYG50" s="216"/>
      <c r="OYH50" s="216"/>
      <c r="OYI50" s="216"/>
      <c r="OYJ50" s="216"/>
      <c r="OYK50" s="216"/>
      <c r="OYL50" s="216"/>
      <c r="OYM50" s="216"/>
      <c r="OYN50" s="216"/>
      <c r="OYO50" s="216"/>
      <c r="OYP50" s="216"/>
      <c r="OYQ50" s="216"/>
      <c r="OYR50" s="214"/>
      <c r="OYS50" s="214"/>
      <c r="OYT50" s="214"/>
      <c r="OYU50" s="214"/>
      <c r="OYV50" s="214"/>
      <c r="OYW50" s="212"/>
      <c r="OYX50" s="213"/>
      <c r="OYY50" s="213"/>
      <c r="OYZ50" s="214"/>
      <c r="OZA50" s="214"/>
      <c r="OZB50" s="216"/>
      <c r="OZC50" s="216"/>
      <c r="OZD50" s="216"/>
      <c r="OZE50" s="216"/>
      <c r="OZF50" s="216"/>
      <c r="OZG50" s="216"/>
      <c r="OZH50" s="216"/>
      <c r="OZI50" s="216"/>
      <c r="OZJ50" s="216"/>
      <c r="OZK50" s="216"/>
      <c r="OZL50" s="216"/>
      <c r="OZM50" s="216"/>
      <c r="OZN50" s="216"/>
      <c r="OZO50" s="214"/>
      <c r="OZP50" s="214"/>
      <c r="OZQ50" s="214"/>
      <c r="OZR50" s="214"/>
      <c r="OZS50" s="214"/>
      <c r="OZT50" s="212"/>
      <c r="OZU50" s="213"/>
      <c r="OZV50" s="213"/>
      <c r="OZW50" s="214"/>
      <c r="OZX50" s="214"/>
      <c r="OZY50" s="216"/>
      <c r="OZZ50" s="216"/>
      <c r="PAA50" s="216"/>
      <c r="PAB50" s="216"/>
      <c r="PAC50" s="216"/>
      <c r="PAD50" s="216"/>
      <c r="PAE50" s="216"/>
      <c r="PAF50" s="216"/>
      <c r="PAG50" s="216"/>
      <c r="PAH50" s="216"/>
      <c r="PAI50" s="216"/>
      <c r="PAJ50" s="216"/>
      <c r="PAK50" s="216"/>
      <c r="PAL50" s="214"/>
      <c r="PAM50" s="214"/>
      <c r="PAN50" s="214"/>
      <c r="PAO50" s="214"/>
      <c r="PAP50" s="214"/>
      <c r="PAQ50" s="212"/>
      <c r="PAR50" s="213"/>
      <c r="PAS50" s="213"/>
      <c r="PAT50" s="214"/>
      <c r="PAU50" s="214"/>
      <c r="PAV50" s="216"/>
      <c r="PAW50" s="216"/>
      <c r="PAX50" s="216"/>
      <c r="PAY50" s="216"/>
      <c r="PAZ50" s="216"/>
      <c r="PBA50" s="216"/>
      <c r="PBB50" s="216"/>
      <c r="PBC50" s="216"/>
      <c r="PBD50" s="216"/>
      <c r="PBE50" s="216"/>
      <c r="PBF50" s="216"/>
      <c r="PBG50" s="216"/>
      <c r="PBH50" s="216"/>
      <c r="PBI50" s="214"/>
      <c r="PBJ50" s="214"/>
      <c r="PBK50" s="214"/>
      <c r="PBL50" s="214"/>
      <c r="PBM50" s="214"/>
      <c r="PBN50" s="212"/>
      <c r="PBO50" s="213"/>
      <c r="PBP50" s="213"/>
      <c r="PBQ50" s="214"/>
      <c r="PBR50" s="214"/>
      <c r="PBS50" s="216"/>
      <c r="PBT50" s="216"/>
      <c r="PBU50" s="216"/>
      <c r="PBV50" s="216"/>
      <c r="PBW50" s="216"/>
      <c r="PBX50" s="216"/>
      <c r="PBY50" s="216"/>
      <c r="PBZ50" s="216"/>
      <c r="PCA50" s="216"/>
      <c r="PCB50" s="216"/>
      <c r="PCC50" s="216"/>
      <c r="PCD50" s="216"/>
      <c r="PCE50" s="216"/>
      <c r="PCF50" s="214"/>
      <c r="PCG50" s="214"/>
      <c r="PCH50" s="214"/>
      <c r="PCI50" s="214"/>
      <c r="PCJ50" s="214"/>
      <c r="PCK50" s="212"/>
      <c r="PCL50" s="213"/>
      <c r="PCM50" s="213"/>
      <c r="PCN50" s="214"/>
      <c r="PCO50" s="214"/>
      <c r="PCP50" s="216"/>
      <c r="PCQ50" s="216"/>
      <c r="PCR50" s="216"/>
      <c r="PCS50" s="216"/>
      <c r="PCT50" s="216"/>
      <c r="PCU50" s="216"/>
      <c r="PCV50" s="216"/>
      <c r="PCW50" s="216"/>
      <c r="PCX50" s="216"/>
      <c r="PCY50" s="216"/>
      <c r="PCZ50" s="216"/>
      <c r="PDA50" s="216"/>
      <c r="PDB50" s="216"/>
      <c r="PDC50" s="214"/>
      <c r="PDD50" s="214"/>
      <c r="PDE50" s="214"/>
      <c r="PDF50" s="214"/>
      <c r="PDG50" s="214"/>
      <c r="PDH50" s="212"/>
      <c r="PDI50" s="213"/>
      <c r="PDJ50" s="213"/>
      <c r="PDK50" s="214"/>
      <c r="PDL50" s="214"/>
      <c r="PDM50" s="216"/>
      <c r="PDN50" s="216"/>
      <c r="PDO50" s="216"/>
      <c r="PDP50" s="216"/>
      <c r="PDQ50" s="216"/>
      <c r="PDR50" s="216"/>
      <c r="PDS50" s="216"/>
      <c r="PDT50" s="216"/>
      <c r="PDU50" s="216"/>
      <c r="PDV50" s="216"/>
      <c r="PDW50" s="216"/>
      <c r="PDX50" s="216"/>
      <c r="PDY50" s="216"/>
      <c r="PDZ50" s="214"/>
      <c r="PEA50" s="214"/>
      <c r="PEB50" s="214"/>
      <c r="PEC50" s="214"/>
      <c r="PED50" s="214"/>
      <c r="PEE50" s="212"/>
      <c r="PEF50" s="213"/>
      <c r="PEG50" s="213"/>
      <c r="PEH50" s="214"/>
      <c r="PEI50" s="214"/>
      <c r="PEJ50" s="216"/>
      <c r="PEK50" s="216"/>
      <c r="PEL50" s="216"/>
      <c r="PEM50" s="216"/>
      <c r="PEN50" s="216"/>
      <c r="PEO50" s="216"/>
      <c r="PEP50" s="216"/>
      <c r="PEQ50" s="216"/>
      <c r="PER50" s="216"/>
      <c r="PES50" s="216"/>
      <c r="PET50" s="216"/>
      <c r="PEU50" s="216"/>
      <c r="PEV50" s="216"/>
      <c r="PEW50" s="214"/>
      <c r="PEX50" s="214"/>
      <c r="PEY50" s="214"/>
      <c r="PEZ50" s="214"/>
      <c r="PFA50" s="214"/>
      <c r="PFB50" s="212"/>
      <c r="PFC50" s="213"/>
      <c r="PFD50" s="213"/>
      <c r="PFE50" s="214"/>
      <c r="PFF50" s="214"/>
      <c r="PFG50" s="216"/>
      <c r="PFH50" s="216"/>
      <c r="PFI50" s="216"/>
      <c r="PFJ50" s="216"/>
      <c r="PFK50" s="216"/>
      <c r="PFL50" s="216"/>
      <c r="PFM50" s="216"/>
      <c r="PFN50" s="216"/>
      <c r="PFO50" s="216"/>
      <c r="PFP50" s="216"/>
      <c r="PFQ50" s="216"/>
      <c r="PFR50" s="216"/>
      <c r="PFS50" s="216"/>
      <c r="PFT50" s="214"/>
      <c r="PFU50" s="214"/>
      <c r="PFV50" s="214"/>
      <c r="PFW50" s="214"/>
      <c r="PFX50" s="214"/>
      <c r="PFY50" s="212"/>
      <c r="PFZ50" s="213"/>
      <c r="PGA50" s="213"/>
      <c r="PGB50" s="214"/>
      <c r="PGC50" s="214"/>
      <c r="PGD50" s="216"/>
      <c r="PGE50" s="216"/>
      <c r="PGF50" s="216"/>
      <c r="PGG50" s="216"/>
      <c r="PGH50" s="216"/>
      <c r="PGI50" s="216"/>
      <c r="PGJ50" s="216"/>
      <c r="PGK50" s="216"/>
      <c r="PGL50" s="216"/>
      <c r="PGM50" s="216"/>
      <c r="PGN50" s="216"/>
      <c r="PGO50" s="216"/>
      <c r="PGP50" s="216"/>
      <c r="PGQ50" s="214"/>
      <c r="PGR50" s="214"/>
      <c r="PGS50" s="214"/>
      <c r="PGT50" s="214"/>
      <c r="PGU50" s="214"/>
      <c r="PGV50" s="212"/>
      <c r="PGW50" s="213"/>
      <c r="PGX50" s="213"/>
      <c r="PGY50" s="214"/>
      <c r="PGZ50" s="214"/>
      <c r="PHA50" s="216"/>
      <c r="PHB50" s="216"/>
      <c r="PHC50" s="216"/>
      <c r="PHD50" s="216"/>
      <c r="PHE50" s="216"/>
      <c r="PHF50" s="216"/>
      <c r="PHG50" s="216"/>
      <c r="PHH50" s="216"/>
      <c r="PHI50" s="216"/>
      <c r="PHJ50" s="216"/>
      <c r="PHK50" s="216"/>
      <c r="PHL50" s="216"/>
      <c r="PHM50" s="216"/>
      <c r="PHN50" s="214"/>
      <c r="PHO50" s="214"/>
      <c r="PHP50" s="214"/>
      <c r="PHQ50" s="214"/>
      <c r="PHR50" s="214"/>
      <c r="PHS50" s="212"/>
      <c r="PHT50" s="213"/>
      <c r="PHU50" s="213"/>
      <c r="PHV50" s="214"/>
      <c r="PHW50" s="214"/>
      <c r="PHX50" s="216"/>
      <c r="PHY50" s="216"/>
      <c r="PHZ50" s="216"/>
      <c r="PIA50" s="216"/>
      <c r="PIB50" s="216"/>
      <c r="PIC50" s="216"/>
      <c r="PID50" s="216"/>
      <c r="PIE50" s="216"/>
      <c r="PIF50" s="216"/>
      <c r="PIG50" s="216"/>
      <c r="PIH50" s="216"/>
      <c r="PII50" s="216"/>
      <c r="PIJ50" s="216"/>
      <c r="PIK50" s="214"/>
      <c r="PIL50" s="214"/>
      <c r="PIM50" s="214"/>
      <c r="PIN50" s="214"/>
      <c r="PIO50" s="214"/>
      <c r="PIP50" s="212"/>
      <c r="PIQ50" s="213"/>
      <c r="PIR50" s="213"/>
      <c r="PIS50" s="214"/>
      <c r="PIT50" s="214"/>
      <c r="PIU50" s="216"/>
      <c r="PIV50" s="216"/>
      <c r="PIW50" s="216"/>
      <c r="PIX50" s="216"/>
      <c r="PIY50" s="216"/>
      <c r="PIZ50" s="216"/>
      <c r="PJA50" s="216"/>
      <c r="PJB50" s="216"/>
      <c r="PJC50" s="216"/>
      <c r="PJD50" s="216"/>
      <c r="PJE50" s="216"/>
      <c r="PJF50" s="216"/>
      <c r="PJG50" s="216"/>
      <c r="PJH50" s="214"/>
      <c r="PJI50" s="214"/>
      <c r="PJJ50" s="214"/>
      <c r="PJK50" s="214"/>
      <c r="PJL50" s="214"/>
      <c r="PJM50" s="212"/>
      <c r="PJN50" s="213"/>
      <c r="PJO50" s="213"/>
      <c r="PJP50" s="214"/>
      <c r="PJQ50" s="214"/>
      <c r="PJR50" s="216"/>
      <c r="PJS50" s="216"/>
      <c r="PJT50" s="216"/>
      <c r="PJU50" s="216"/>
      <c r="PJV50" s="216"/>
      <c r="PJW50" s="216"/>
      <c r="PJX50" s="216"/>
      <c r="PJY50" s="216"/>
      <c r="PJZ50" s="216"/>
      <c r="PKA50" s="216"/>
      <c r="PKB50" s="216"/>
      <c r="PKC50" s="216"/>
      <c r="PKD50" s="216"/>
      <c r="PKE50" s="214"/>
      <c r="PKF50" s="214"/>
      <c r="PKG50" s="214"/>
      <c r="PKH50" s="214"/>
      <c r="PKI50" s="214"/>
      <c r="PKJ50" s="212"/>
      <c r="PKK50" s="213"/>
      <c r="PKL50" s="213"/>
      <c r="PKM50" s="214"/>
      <c r="PKN50" s="214"/>
      <c r="PKO50" s="216"/>
      <c r="PKP50" s="216"/>
      <c r="PKQ50" s="216"/>
      <c r="PKR50" s="216"/>
      <c r="PKS50" s="216"/>
      <c r="PKT50" s="216"/>
      <c r="PKU50" s="216"/>
      <c r="PKV50" s="216"/>
      <c r="PKW50" s="216"/>
      <c r="PKX50" s="216"/>
      <c r="PKY50" s="216"/>
      <c r="PKZ50" s="216"/>
      <c r="PLA50" s="216"/>
      <c r="PLB50" s="214"/>
      <c r="PLC50" s="214"/>
      <c r="PLD50" s="214"/>
      <c r="PLE50" s="214"/>
      <c r="PLF50" s="214"/>
      <c r="PLG50" s="212"/>
      <c r="PLH50" s="213"/>
      <c r="PLI50" s="213"/>
      <c r="PLJ50" s="214"/>
      <c r="PLK50" s="214"/>
      <c r="PLL50" s="216"/>
      <c r="PLM50" s="216"/>
      <c r="PLN50" s="216"/>
      <c r="PLO50" s="216"/>
      <c r="PLP50" s="216"/>
      <c r="PLQ50" s="216"/>
      <c r="PLR50" s="216"/>
      <c r="PLS50" s="216"/>
      <c r="PLT50" s="216"/>
      <c r="PLU50" s="216"/>
      <c r="PLV50" s="216"/>
      <c r="PLW50" s="216"/>
      <c r="PLX50" s="216"/>
      <c r="PLY50" s="214"/>
      <c r="PLZ50" s="214"/>
      <c r="PMA50" s="214"/>
      <c r="PMB50" s="214"/>
      <c r="PMC50" s="214"/>
      <c r="PMD50" s="212"/>
      <c r="PME50" s="213"/>
      <c r="PMF50" s="213"/>
      <c r="PMG50" s="214"/>
      <c r="PMH50" s="214"/>
      <c r="PMI50" s="216"/>
      <c r="PMJ50" s="216"/>
      <c r="PMK50" s="216"/>
      <c r="PML50" s="216"/>
      <c r="PMM50" s="216"/>
      <c r="PMN50" s="216"/>
      <c r="PMO50" s="216"/>
      <c r="PMP50" s="216"/>
      <c r="PMQ50" s="216"/>
      <c r="PMR50" s="216"/>
      <c r="PMS50" s="216"/>
      <c r="PMT50" s="216"/>
      <c r="PMU50" s="216"/>
      <c r="PMV50" s="214"/>
      <c r="PMW50" s="214"/>
      <c r="PMX50" s="214"/>
      <c r="PMY50" s="214"/>
      <c r="PMZ50" s="214"/>
      <c r="PNA50" s="212"/>
      <c r="PNB50" s="213"/>
      <c r="PNC50" s="213"/>
      <c r="PND50" s="214"/>
      <c r="PNE50" s="214"/>
      <c r="PNF50" s="216"/>
      <c r="PNG50" s="216"/>
      <c r="PNH50" s="216"/>
      <c r="PNI50" s="216"/>
      <c r="PNJ50" s="216"/>
      <c r="PNK50" s="216"/>
      <c r="PNL50" s="216"/>
      <c r="PNM50" s="216"/>
      <c r="PNN50" s="216"/>
      <c r="PNO50" s="216"/>
      <c r="PNP50" s="216"/>
      <c r="PNQ50" s="216"/>
      <c r="PNR50" s="216"/>
      <c r="PNS50" s="214"/>
      <c r="PNT50" s="214"/>
      <c r="PNU50" s="214"/>
      <c r="PNV50" s="214"/>
      <c r="PNW50" s="214"/>
      <c r="PNX50" s="212"/>
      <c r="PNY50" s="213"/>
      <c r="PNZ50" s="213"/>
      <c r="POA50" s="214"/>
      <c r="POB50" s="214"/>
      <c r="POC50" s="216"/>
      <c r="POD50" s="216"/>
      <c r="POE50" s="216"/>
      <c r="POF50" s="216"/>
      <c r="POG50" s="216"/>
      <c r="POH50" s="216"/>
      <c r="POI50" s="216"/>
      <c r="POJ50" s="216"/>
      <c r="POK50" s="216"/>
      <c r="POL50" s="216"/>
      <c r="POM50" s="216"/>
      <c r="PON50" s="216"/>
      <c r="POO50" s="216"/>
      <c r="POP50" s="214"/>
      <c r="POQ50" s="214"/>
      <c r="POR50" s="214"/>
      <c r="POS50" s="214"/>
      <c r="POT50" s="214"/>
      <c r="POU50" s="212"/>
      <c r="POV50" s="213"/>
      <c r="POW50" s="213"/>
      <c r="POX50" s="214"/>
      <c r="POY50" s="214"/>
      <c r="POZ50" s="216"/>
      <c r="PPA50" s="216"/>
      <c r="PPB50" s="216"/>
      <c r="PPC50" s="216"/>
      <c r="PPD50" s="216"/>
      <c r="PPE50" s="216"/>
      <c r="PPF50" s="216"/>
      <c r="PPG50" s="216"/>
      <c r="PPH50" s="216"/>
      <c r="PPI50" s="216"/>
      <c r="PPJ50" s="216"/>
      <c r="PPK50" s="216"/>
      <c r="PPL50" s="216"/>
      <c r="PPM50" s="214"/>
      <c r="PPN50" s="214"/>
      <c r="PPO50" s="214"/>
      <c r="PPP50" s="214"/>
      <c r="PPQ50" s="214"/>
      <c r="PPR50" s="212"/>
      <c r="PPS50" s="213"/>
      <c r="PPT50" s="213"/>
      <c r="PPU50" s="214"/>
      <c r="PPV50" s="214"/>
      <c r="PPW50" s="216"/>
      <c r="PPX50" s="216"/>
      <c r="PPY50" s="216"/>
      <c r="PPZ50" s="216"/>
      <c r="PQA50" s="216"/>
      <c r="PQB50" s="216"/>
      <c r="PQC50" s="216"/>
      <c r="PQD50" s="216"/>
      <c r="PQE50" s="216"/>
      <c r="PQF50" s="216"/>
      <c r="PQG50" s="216"/>
      <c r="PQH50" s="216"/>
      <c r="PQI50" s="216"/>
      <c r="PQJ50" s="214"/>
      <c r="PQK50" s="214"/>
      <c r="PQL50" s="214"/>
      <c r="PQM50" s="214"/>
      <c r="PQN50" s="214"/>
      <c r="PQO50" s="212"/>
      <c r="PQP50" s="213"/>
      <c r="PQQ50" s="213"/>
      <c r="PQR50" s="214"/>
      <c r="PQS50" s="214"/>
      <c r="PQT50" s="216"/>
      <c r="PQU50" s="216"/>
      <c r="PQV50" s="216"/>
      <c r="PQW50" s="216"/>
      <c r="PQX50" s="216"/>
      <c r="PQY50" s="216"/>
      <c r="PQZ50" s="216"/>
      <c r="PRA50" s="216"/>
      <c r="PRB50" s="216"/>
      <c r="PRC50" s="216"/>
      <c r="PRD50" s="216"/>
      <c r="PRE50" s="216"/>
      <c r="PRF50" s="216"/>
      <c r="PRG50" s="214"/>
      <c r="PRH50" s="214"/>
      <c r="PRI50" s="214"/>
      <c r="PRJ50" s="214"/>
      <c r="PRK50" s="214"/>
      <c r="PRL50" s="212"/>
      <c r="PRM50" s="213"/>
      <c r="PRN50" s="213"/>
      <c r="PRO50" s="214"/>
      <c r="PRP50" s="214"/>
      <c r="PRQ50" s="216"/>
      <c r="PRR50" s="216"/>
      <c r="PRS50" s="216"/>
      <c r="PRT50" s="216"/>
      <c r="PRU50" s="216"/>
      <c r="PRV50" s="216"/>
      <c r="PRW50" s="216"/>
      <c r="PRX50" s="216"/>
      <c r="PRY50" s="216"/>
      <c r="PRZ50" s="216"/>
      <c r="PSA50" s="216"/>
      <c r="PSB50" s="216"/>
      <c r="PSC50" s="216"/>
      <c r="PSD50" s="214"/>
      <c r="PSE50" s="214"/>
      <c r="PSF50" s="214"/>
      <c r="PSG50" s="214"/>
      <c r="PSH50" s="214"/>
      <c r="PSI50" s="212"/>
      <c r="PSJ50" s="213"/>
      <c r="PSK50" s="213"/>
      <c r="PSL50" s="214"/>
      <c r="PSM50" s="214"/>
      <c r="PSN50" s="216"/>
      <c r="PSO50" s="216"/>
      <c r="PSP50" s="216"/>
      <c r="PSQ50" s="216"/>
      <c r="PSR50" s="216"/>
      <c r="PSS50" s="216"/>
      <c r="PST50" s="216"/>
      <c r="PSU50" s="216"/>
      <c r="PSV50" s="216"/>
      <c r="PSW50" s="216"/>
      <c r="PSX50" s="216"/>
      <c r="PSY50" s="216"/>
      <c r="PSZ50" s="216"/>
      <c r="PTA50" s="214"/>
      <c r="PTB50" s="214"/>
      <c r="PTC50" s="214"/>
      <c r="PTD50" s="214"/>
      <c r="PTE50" s="214"/>
      <c r="PTF50" s="212"/>
      <c r="PTG50" s="213"/>
      <c r="PTH50" s="213"/>
      <c r="PTI50" s="214"/>
      <c r="PTJ50" s="214"/>
      <c r="PTK50" s="216"/>
      <c r="PTL50" s="216"/>
      <c r="PTM50" s="216"/>
      <c r="PTN50" s="216"/>
      <c r="PTO50" s="216"/>
      <c r="PTP50" s="216"/>
      <c r="PTQ50" s="216"/>
      <c r="PTR50" s="216"/>
      <c r="PTS50" s="216"/>
      <c r="PTT50" s="216"/>
      <c r="PTU50" s="216"/>
      <c r="PTV50" s="216"/>
      <c r="PTW50" s="216"/>
      <c r="PTX50" s="214"/>
      <c r="PTY50" s="214"/>
      <c r="PTZ50" s="214"/>
      <c r="PUA50" s="214"/>
      <c r="PUB50" s="214"/>
      <c r="PUC50" s="212"/>
      <c r="PUD50" s="213"/>
      <c r="PUE50" s="213"/>
      <c r="PUF50" s="214"/>
      <c r="PUG50" s="214"/>
      <c r="PUH50" s="216"/>
      <c r="PUI50" s="216"/>
      <c r="PUJ50" s="216"/>
      <c r="PUK50" s="216"/>
      <c r="PUL50" s="216"/>
      <c r="PUM50" s="216"/>
      <c r="PUN50" s="216"/>
      <c r="PUO50" s="216"/>
      <c r="PUP50" s="216"/>
      <c r="PUQ50" s="216"/>
      <c r="PUR50" s="216"/>
      <c r="PUS50" s="216"/>
      <c r="PUT50" s="216"/>
      <c r="PUU50" s="214"/>
      <c r="PUV50" s="214"/>
      <c r="PUW50" s="214"/>
      <c r="PUX50" s="214"/>
      <c r="PUY50" s="214"/>
      <c r="PUZ50" s="212"/>
      <c r="PVA50" s="213"/>
      <c r="PVB50" s="213"/>
      <c r="PVC50" s="214"/>
      <c r="PVD50" s="214"/>
      <c r="PVE50" s="216"/>
      <c r="PVF50" s="216"/>
      <c r="PVG50" s="216"/>
      <c r="PVH50" s="216"/>
      <c r="PVI50" s="216"/>
      <c r="PVJ50" s="216"/>
      <c r="PVK50" s="216"/>
      <c r="PVL50" s="216"/>
      <c r="PVM50" s="216"/>
      <c r="PVN50" s="216"/>
      <c r="PVO50" s="216"/>
      <c r="PVP50" s="216"/>
      <c r="PVQ50" s="216"/>
      <c r="PVR50" s="214"/>
      <c r="PVS50" s="214"/>
      <c r="PVT50" s="214"/>
      <c r="PVU50" s="214"/>
      <c r="PVV50" s="214"/>
      <c r="PVW50" s="212"/>
      <c r="PVX50" s="213"/>
      <c r="PVY50" s="213"/>
      <c r="PVZ50" s="214"/>
      <c r="PWA50" s="214"/>
      <c r="PWB50" s="216"/>
      <c r="PWC50" s="216"/>
      <c r="PWD50" s="216"/>
      <c r="PWE50" s="216"/>
      <c r="PWF50" s="216"/>
      <c r="PWG50" s="216"/>
      <c r="PWH50" s="216"/>
      <c r="PWI50" s="216"/>
      <c r="PWJ50" s="216"/>
      <c r="PWK50" s="216"/>
      <c r="PWL50" s="216"/>
      <c r="PWM50" s="216"/>
      <c r="PWN50" s="216"/>
      <c r="PWO50" s="214"/>
      <c r="PWP50" s="214"/>
      <c r="PWQ50" s="214"/>
      <c r="PWR50" s="214"/>
      <c r="PWS50" s="214"/>
      <c r="PWT50" s="212"/>
      <c r="PWU50" s="213"/>
      <c r="PWV50" s="213"/>
      <c r="PWW50" s="214"/>
      <c r="PWX50" s="214"/>
      <c r="PWY50" s="216"/>
      <c r="PWZ50" s="216"/>
      <c r="PXA50" s="216"/>
      <c r="PXB50" s="216"/>
      <c r="PXC50" s="216"/>
      <c r="PXD50" s="216"/>
      <c r="PXE50" s="216"/>
      <c r="PXF50" s="216"/>
      <c r="PXG50" s="216"/>
      <c r="PXH50" s="216"/>
      <c r="PXI50" s="216"/>
      <c r="PXJ50" s="216"/>
      <c r="PXK50" s="216"/>
      <c r="PXL50" s="214"/>
      <c r="PXM50" s="214"/>
      <c r="PXN50" s="214"/>
      <c r="PXO50" s="214"/>
      <c r="PXP50" s="214"/>
      <c r="PXQ50" s="212"/>
      <c r="PXR50" s="213"/>
      <c r="PXS50" s="213"/>
      <c r="PXT50" s="214"/>
      <c r="PXU50" s="214"/>
      <c r="PXV50" s="216"/>
      <c r="PXW50" s="216"/>
      <c r="PXX50" s="216"/>
      <c r="PXY50" s="216"/>
      <c r="PXZ50" s="216"/>
      <c r="PYA50" s="216"/>
      <c r="PYB50" s="216"/>
      <c r="PYC50" s="216"/>
      <c r="PYD50" s="216"/>
      <c r="PYE50" s="216"/>
      <c r="PYF50" s="216"/>
      <c r="PYG50" s="216"/>
      <c r="PYH50" s="216"/>
      <c r="PYI50" s="214"/>
      <c r="PYJ50" s="214"/>
      <c r="PYK50" s="214"/>
      <c r="PYL50" s="214"/>
      <c r="PYM50" s="214"/>
      <c r="PYN50" s="212"/>
      <c r="PYO50" s="213"/>
      <c r="PYP50" s="213"/>
      <c r="PYQ50" s="214"/>
      <c r="PYR50" s="214"/>
      <c r="PYS50" s="216"/>
      <c r="PYT50" s="216"/>
      <c r="PYU50" s="216"/>
      <c r="PYV50" s="216"/>
      <c r="PYW50" s="216"/>
      <c r="PYX50" s="216"/>
      <c r="PYY50" s="216"/>
      <c r="PYZ50" s="216"/>
      <c r="PZA50" s="216"/>
      <c r="PZB50" s="216"/>
      <c r="PZC50" s="216"/>
      <c r="PZD50" s="216"/>
      <c r="PZE50" s="216"/>
      <c r="PZF50" s="214"/>
      <c r="PZG50" s="214"/>
      <c r="PZH50" s="214"/>
      <c r="PZI50" s="214"/>
      <c r="PZJ50" s="214"/>
      <c r="PZK50" s="212"/>
      <c r="PZL50" s="213"/>
      <c r="PZM50" s="213"/>
      <c r="PZN50" s="214"/>
      <c r="PZO50" s="214"/>
      <c r="PZP50" s="216"/>
      <c r="PZQ50" s="216"/>
      <c r="PZR50" s="216"/>
      <c r="PZS50" s="216"/>
      <c r="PZT50" s="216"/>
      <c r="PZU50" s="216"/>
      <c r="PZV50" s="216"/>
      <c r="PZW50" s="216"/>
      <c r="PZX50" s="216"/>
      <c r="PZY50" s="216"/>
      <c r="PZZ50" s="216"/>
      <c r="QAA50" s="216"/>
      <c r="QAB50" s="216"/>
      <c r="QAC50" s="214"/>
      <c r="QAD50" s="214"/>
      <c r="QAE50" s="214"/>
      <c r="QAF50" s="214"/>
      <c r="QAG50" s="214"/>
      <c r="QAH50" s="212"/>
      <c r="QAI50" s="213"/>
      <c r="QAJ50" s="213"/>
      <c r="QAK50" s="214"/>
      <c r="QAL50" s="214"/>
      <c r="QAM50" s="216"/>
      <c r="QAN50" s="216"/>
      <c r="QAO50" s="216"/>
      <c r="QAP50" s="216"/>
      <c r="QAQ50" s="216"/>
      <c r="QAR50" s="216"/>
      <c r="QAS50" s="216"/>
      <c r="QAT50" s="216"/>
      <c r="QAU50" s="216"/>
      <c r="QAV50" s="216"/>
      <c r="QAW50" s="216"/>
      <c r="QAX50" s="216"/>
      <c r="QAY50" s="216"/>
      <c r="QAZ50" s="214"/>
      <c r="QBA50" s="214"/>
      <c r="QBB50" s="214"/>
      <c r="QBC50" s="214"/>
      <c r="QBD50" s="214"/>
      <c r="QBE50" s="212"/>
      <c r="QBF50" s="213"/>
      <c r="QBG50" s="213"/>
      <c r="QBH50" s="214"/>
      <c r="QBI50" s="214"/>
      <c r="QBJ50" s="216"/>
      <c r="QBK50" s="216"/>
      <c r="QBL50" s="216"/>
      <c r="QBM50" s="216"/>
      <c r="QBN50" s="216"/>
      <c r="QBO50" s="216"/>
      <c r="QBP50" s="216"/>
      <c r="QBQ50" s="216"/>
      <c r="QBR50" s="216"/>
      <c r="QBS50" s="216"/>
      <c r="QBT50" s="216"/>
      <c r="QBU50" s="216"/>
      <c r="QBV50" s="216"/>
      <c r="QBW50" s="214"/>
      <c r="QBX50" s="214"/>
      <c r="QBY50" s="214"/>
      <c r="QBZ50" s="214"/>
      <c r="QCA50" s="214"/>
      <c r="QCB50" s="212"/>
      <c r="QCC50" s="213"/>
      <c r="QCD50" s="213"/>
      <c r="QCE50" s="214"/>
      <c r="QCF50" s="214"/>
      <c r="QCG50" s="216"/>
      <c r="QCH50" s="216"/>
      <c r="QCI50" s="216"/>
      <c r="QCJ50" s="216"/>
      <c r="QCK50" s="216"/>
      <c r="QCL50" s="216"/>
      <c r="QCM50" s="216"/>
      <c r="QCN50" s="216"/>
      <c r="QCO50" s="216"/>
      <c r="QCP50" s="216"/>
      <c r="QCQ50" s="216"/>
      <c r="QCR50" s="216"/>
      <c r="QCS50" s="216"/>
      <c r="QCT50" s="214"/>
      <c r="QCU50" s="214"/>
      <c r="QCV50" s="214"/>
      <c r="QCW50" s="214"/>
      <c r="QCX50" s="214"/>
      <c r="QCY50" s="212"/>
      <c r="QCZ50" s="213"/>
      <c r="QDA50" s="213"/>
      <c r="QDB50" s="214"/>
      <c r="QDC50" s="214"/>
      <c r="QDD50" s="216"/>
      <c r="QDE50" s="216"/>
      <c r="QDF50" s="216"/>
      <c r="QDG50" s="216"/>
      <c r="QDH50" s="216"/>
      <c r="QDI50" s="216"/>
      <c r="QDJ50" s="216"/>
      <c r="QDK50" s="216"/>
      <c r="QDL50" s="216"/>
      <c r="QDM50" s="216"/>
      <c r="QDN50" s="216"/>
      <c r="QDO50" s="216"/>
      <c r="QDP50" s="216"/>
      <c r="QDQ50" s="214"/>
      <c r="QDR50" s="214"/>
      <c r="QDS50" s="214"/>
      <c r="QDT50" s="214"/>
      <c r="QDU50" s="214"/>
      <c r="QDV50" s="212"/>
      <c r="QDW50" s="213"/>
      <c r="QDX50" s="213"/>
      <c r="QDY50" s="214"/>
      <c r="QDZ50" s="214"/>
      <c r="QEA50" s="216"/>
      <c r="QEB50" s="216"/>
      <c r="QEC50" s="216"/>
      <c r="QED50" s="216"/>
      <c r="QEE50" s="216"/>
      <c r="QEF50" s="216"/>
      <c r="QEG50" s="216"/>
      <c r="QEH50" s="216"/>
      <c r="QEI50" s="216"/>
      <c r="QEJ50" s="216"/>
      <c r="QEK50" s="216"/>
      <c r="QEL50" s="216"/>
      <c r="QEM50" s="216"/>
      <c r="QEN50" s="214"/>
      <c r="QEO50" s="214"/>
      <c r="QEP50" s="214"/>
      <c r="QEQ50" s="214"/>
      <c r="QER50" s="214"/>
      <c r="QES50" s="212"/>
      <c r="QET50" s="213"/>
      <c r="QEU50" s="213"/>
      <c r="QEV50" s="214"/>
      <c r="QEW50" s="214"/>
      <c r="QEX50" s="216"/>
      <c r="QEY50" s="216"/>
      <c r="QEZ50" s="216"/>
      <c r="QFA50" s="216"/>
      <c r="QFB50" s="216"/>
      <c r="QFC50" s="216"/>
      <c r="QFD50" s="216"/>
      <c r="QFE50" s="216"/>
      <c r="QFF50" s="216"/>
      <c r="QFG50" s="216"/>
      <c r="QFH50" s="216"/>
      <c r="QFI50" s="216"/>
      <c r="QFJ50" s="216"/>
      <c r="QFK50" s="214"/>
      <c r="QFL50" s="214"/>
      <c r="QFM50" s="214"/>
      <c r="QFN50" s="214"/>
      <c r="QFO50" s="214"/>
      <c r="QFP50" s="212"/>
      <c r="QFQ50" s="213"/>
      <c r="QFR50" s="213"/>
      <c r="QFS50" s="214"/>
      <c r="QFT50" s="214"/>
      <c r="QFU50" s="216"/>
      <c r="QFV50" s="216"/>
      <c r="QFW50" s="216"/>
      <c r="QFX50" s="216"/>
      <c r="QFY50" s="216"/>
      <c r="QFZ50" s="216"/>
      <c r="QGA50" s="216"/>
      <c r="QGB50" s="216"/>
      <c r="QGC50" s="216"/>
      <c r="QGD50" s="216"/>
      <c r="QGE50" s="216"/>
      <c r="QGF50" s="216"/>
      <c r="QGG50" s="216"/>
      <c r="QGH50" s="214"/>
      <c r="QGI50" s="214"/>
      <c r="QGJ50" s="214"/>
      <c r="QGK50" s="214"/>
      <c r="QGL50" s="214"/>
      <c r="QGM50" s="212"/>
      <c r="QGN50" s="213"/>
      <c r="QGO50" s="213"/>
      <c r="QGP50" s="214"/>
      <c r="QGQ50" s="214"/>
      <c r="QGR50" s="216"/>
      <c r="QGS50" s="216"/>
      <c r="QGT50" s="216"/>
      <c r="QGU50" s="216"/>
      <c r="QGV50" s="216"/>
      <c r="QGW50" s="216"/>
      <c r="QGX50" s="216"/>
      <c r="QGY50" s="216"/>
      <c r="QGZ50" s="216"/>
      <c r="QHA50" s="216"/>
      <c r="QHB50" s="216"/>
      <c r="QHC50" s="216"/>
      <c r="QHD50" s="216"/>
      <c r="QHE50" s="214"/>
      <c r="QHF50" s="214"/>
      <c r="QHG50" s="214"/>
      <c r="QHH50" s="214"/>
      <c r="QHI50" s="214"/>
      <c r="QHJ50" s="212"/>
      <c r="QHK50" s="213"/>
      <c r="QHL50" s="213"/>
      <c r="QHM50" s="214"/>
      <c r="QHN50" s="214"/>
      <c r="QHO50" s="216"/>
      <c r="QHP50" s="216"/>
      <c r="QHQ50" s="216"/>
      <c r="QHR50" s="216"/>
      <c r="QHS50" s="216"/>
      <c r="QHT50" s="216"/>
      <c r="QHU50" s="216"/>
      <c r="QHV50" s="216"/>
      <c r="QHW50" s="216"/>
      <c r="QHX50" s="216"/>
      <c r="QHY50" s="216"/>
      <c r="QHZ50" s="216"/>
      <c r="QIA50" s="216"/>
      <c r="QIB50" s="214"/>
      <c r="QIC50" s="214"/>
      <c r="QID50" s="214"/>
      <c r="QIE50" s="214"/>
      <c r="QIF50" s="214"/>
      <c r="QIG50" s="212"/>
      <c r="QIH50" s="213"/>
      <c r="QII50" s="213"/>
      <c r="QIJ50" s="214"/>
      <c r="QIK50" s="214"/>
      <c r="QIL50" s="216"/>
      <c r="QIM50" s="216"/>
      <c r="QIN50" s="216"/>
      <c r="QIO50" s="216"/>
      <c r="QIP50" s="216"/>
      <c r="QIQ50" s="216"/>
      <c r="QIR50" s="216"/>
      <c r="QIS50" s="216"/>
      <c r="QIT50" s="216"/>
      <c r="QIU50" s="216"/>
      <c r="QIV50" s="216"/>
      <c r="QIW50" s="216"/>
      <c r="QIX50" s="216"/>
      <c r="QIY50" s="214"/>
      <c r="QIZ50" s="214"/>
      <c r="QJA50" s="214"/>
      <c r="QJB50" s="214"/>
      <c r="QJC50" s="214"/>
      <c r="QJD50" s="212"/>
      <c r="QJE50" s="213"/>
      <c r="QJF50" s="213"/>
      <c r="QJG50" s="214"/>
      <c r="QJH50" s="214"/>
      <c r="QJI50" s="216"/>
      <c r="QJJ50" s="216"/>
      <c r="QJK50" s="216"/>
      <c r="QJL50" s="216"/>
      <c r="QJM50" s="216"/>
      <c r="QJN50" s="216"/>
      <c r="QJO50" s="216"/>
      <c r="QJP50" s="216"/>
      <c r="QJQ50" s="216"/>
      <c r="QJR50" s="216"/>
      <c r="QJS50" s="216"/>
      <c r="QJT50" s="216"/>
      <c r="QJU50" s="216"/>
      <c r="QJV50" s="214"/>
      <c r="QJW50" s="214"/>
      <c r="QJX50" s="214"/>
      <c r="QJY50" s="214"/>
      <c r="QJZ50" s="214"/>
      <c r="QKA50" s="212"/>
      <c r="QKB50" s="213"/>
      <c r="QKC50" s="213"/>
      <c r="QKD50" s="214"/>
      <c r="QKE50" s="214"/>
      <c r="QKF50" s="216"/>
      <c r="QKG50" s="216"/>
      <c r="QKH50" s="216"/>
      <c r="QKI50" s="216"/>
      <c r="QKJ50" s="216"/>
      <c r="QKK50" s="216"/>
      <c r="QKL50" s="216"/>
      <c r="QKM50" s="216"/>
      <c r="QKN50" s="216"/>
      <c r="QKO50" s="216"/>
      <c r="QKP50" s="216"/>
      <c r="QKQ50" s="216"/>
      <c r="QKR50" s="216"/>
      <c r="QKS50" s="214"/>
      <c r="QKT50" s="214"/>
      <c r="QKU50" s="214"/>
      <c r="QKV50" s="214"/>
      <c r="QKW50" s="214"/>
      <c r="QKX50" s="212"/>
      <c r="QKY50" s="213"/>
      <c r="QKZ50" s="213"/>
      <c r="QLA50" s="214"/>
      <c r="QLB50" s="214"/>
      <c r="QLC50" s="216"/>
      <c r="QLD50" s="216"/>
      <c r="QLE50" s="216"/>
      <c r="QLF50" s="216"/>
      <c r="QLG50" s="216"/>
      <c r="QLH50" s="216"/>
      <c r="QLI50" s="216"/>
      <c r="QLJ50" s="216"/>
      <c r="QLK50" s="216"/>
      <c r="QLL50" s="216"/>
      <c r="QLM50" s="216"/>
      <c r="QLN50" s="216"/>
      <c r="QLO50" s="216"/>
      <c r="QLP50" s="214"/>
      <c r="QLQ50" s="214"/>
      <c r="QLR50" s="214"/>
      <c r="QLS50" s="214"/>
      <c r="QLT50" s="214"/>
      <c r="QLU50" s="212"/>
      <c r="QLV50" s="213"/>
      <c r="QLW50" s="213"/>
      <c r="QLX50" s="214"/>
      <c r="QLY50" s="214"/>
      <c r="QLZ50" s="216"/>
      <c r="QMA50" s="216"/>
      <c r="QMB50" s="216"/>
      <c r="QMC50" s="216"/>
      <c r="QMD50" s="216"/>
      <c r="QME50" s="216"/>
      <c r="QMF50" s="216"/>
      <c r="QMG50" s="216"/>
      <c r="QMH50" s="216"/>
      <c r="QMI50" s="216"/>
      <c r="QMJ50" s="216"/>
      <c r="QMK50" s="216"/>
      <c r="QML50" s="216"/>
      <c r="QMM50" s="214"/>
      <c r="QMN50" s="214"/>
      <c r="QMO50" s="214"/>
      <c r="QMP50" s="214"/>
      <c r="QMQ50" s="214"/>
      <c r="QMR50" s="212"/>
      <c r="QMS50" s="213"/>
      <c r="QMT50" s="213"/>
      <c r="QMU50" s="214"/>
      <c r="QMV50" s="214"/>
      <c r="QMW50" s="216"/>
      <c r="QMX50" s="216"/>
      <c r="QMY50" s="216"/>
      <c r="QMZ50" s="216"/>
      <c r="QNA50" s="216"/>
      <c r="QNB50" s="216"/>
      <c r="QNC50" s="216"/>
      <c r="QND50" s="216"/>
      <c r="QNE50" s="216"/>
      <c r="QNF50" s="216"/>
      <c r="QNG50" s="216"/>
      <c r="QNH50" s="216"/>
      <c r="QNI50" s="216"/>
      <c r="QNJ50" s="214"/>
      <c r="QNK50" s="214"/>
      <c r="QNL50" s="214"/>
      <c r="QNM50" s="214"/>
      <c r="QNN50" s="214"/>
      <c r="QNO50" s="212"/>
      <c r="QNP50" s="213"/>
      <c r="QNQ50" s="213"/>
      <c r="QNR50" s="214"/>
      <c r="QNS50" s="214"/>
      <c r="QNT50" s="216"/>
      <c r="QNU50" s="216"/>
      <c r="QNV50" s="216"/>
      <c r="QNW50" s="216"/>
      <c r="QNX50" s="216"/>
      <c r="QNY50" s="216"/>
      <c r="QNZ50" s="216"/>
      <c r="QOA50" s="216"/>
      <c r="QOB50" s="216"/>
      <c r="QOC50" s="216"/>
      <c r="QOD50" s="216"/>
      <c r="QOE50" s="216"/>
      <c r="QOF50" s="216"/>
      <c r="QOG50" s="214"/>
      <c r="QOH50" s="214"/>
      <c r="QOI50" s="214"/>
      <c r="QOJ50" s="214"/>
      <c r="QOK50" s="214"/>
      <c r="QOL50" s="212"/>
      <c r="QOM50" s="213"/>
      <c r="QON50" s="213"/>
      <c r="QOO50" s="214"/>
      <c r="QOP50" s="214"/>
      <c r="QOQ50" s="216"/>
      <c r="QOR50" s="216"/>
      <c r="QOS50" s="216"/>
      <c r="QOT50" s="216"/>
      <c r="QOU50" s="216"/>
      <c r="QOV50" s="216"/>
      <c r="QOW50" s="216"/>
      <c r="QOX50" s="216"/>
      <c r="QOY50" s="216"/>
      <c r="QOZ50" s="216"/>
      <c r="QPA50" s="216"/>
      <c r="QPB50" s="216"/>
      <c r="QPC50" s="216"/>
      <c r="QPD50" s="214"/>
      <c r="QPE50" s="214"/>
      <c r="QPF50" s="214"/>
      <c r="QPG50" s="214"/>
      <c r="QPH50" s="214"/>
      <c r="QPI50" s="212"/>
      <c r="QPJ50" s="213"/>
      <c r="QPK50" s="213"/>
      <c r="QPL50" s="214"/>
      <c r="QPM50" s="214"/>
      <c r="QPN50" s="216"/>
      <c r="QPO50" s="216"/>
      <c r="QPP50" s="216"/>
      <c r="QPQ50" s="216"/>
      <c r="QPR50" s="216"/>
      <c r="QPS50" s="216"/>
      <c r="QPT50" s="216"/>
      <c r="QPU50" s="216"/>
      <c r="QPV50" s="216"/>
      <c r="QPW50" s="216"/>
      <c r="QPX50" s="216"/>
      <c r="QPY50" s="216"/>
      <c r="QPZ50" s="216"/>
      <c r="QQA50" s="214"/>
      <c r="QQB50" s="214"/>
      <c r="QQC50" s="214"/>
      <c r="QQD50" s="214"/>
      <c r="QQE50" s="214"/>
      <c r="QQF50" s="212"/>
      <c r="QQG50" s="213"/>
      <c r="QQH50" s="213"/>
      <c r="QQI50" s="214"/>
      <c r="QQJ50" s="214"/>
      <c r="QQK50" s="216"/>
      <c r="QQL50" s="216"/>
      <c r="QQM50" s="216"/>
      <c r="QQN50" s="216"/>
      <c r="QQO50" s="216"/>
      <c r="QQP50" s="216"/>
      <c r="QQQ50" s="216"/>
      <c r="QQR50" s="216"/>
      <c r="QQS50" s="216"/>
      <c r="QQT50" s="216"/>
      <c r="QQU50" s="216"/>
      <c r="QQV50" s="216"/>
      <c r="QQW50" s="216"/>
      <c r="QQX50" s="214"/>
      <c r="QQY50" s="214"/>
      <c r="QQZ50" s="214"/>
      <c r="QRA50" s="214"/>
      <c r="QRB50" s="214"/>
      <c r="QRC50" s="212"/>
      <c r="QRD50" s="213"/>
      <c r="QRE50" s="213"/>
      <c r="QRF50" s="214"/>
      <c r="QRG50" s="214"/>
      <c r="QRH50" s="216"/>
      <c r="QRI50" s="216"/>
      <c r="QRJ50" s="216"/>
      <c r="QRK50" s="216"/>
      <c r="QRL50" s="216"/>
      <c r="QRM50" s="216"/>
      <c r="QRN50" s="216"/>
      <c r="QRO50" s="216"/>
      <c r="QRP50" s="216"/>
      <c r="QRQ50" s="216"/>
      <c r="QRR50" s="216"/>
      <c r="QRS50" s="216"/>
      <c r="QRT50" s="216"/>
      <c r="QRU50" s="214"/>
      <c r="QRV50" s="214"/>
      <c r="QRW50" s="214"/>
      <c r="QRX50" s="214"/>
      <c r="QRY50" s="214"/>
      <c r="QRZ50" s="212"/>
      <c r="QSA50" s="213"/>
      <c r="QSB50" s="213"/>
      <c r="QSC50" s="214"/>
      <c r="QSD50" s="214"/>
      <c r="QSE50" s="216"/>
      <c r="QSF50" s="216"/>
      <c r="QSG50" s="216"/>
      <c r="QSH50" s="216"/>
      <c r="QSI50" s="216"/>
      <c r="QSJ50" s="216"/>
      <c r="QSK50" s="216"/>
      <c r="QSL50" s="216"/>
      <c r="QSM50" s="216"/>
      <c r="QSN50" s="216"/>
      <c r="QSO50" s="216"/>
      <c r="QSP50" s="216"/>
      <c r="QSQ50" s="216"/>
      <c r="QSR50" s="214"/>
      <c r="QSS50" s="214"/>
      <c r="QST50" s="214"/>
      <c r="QSU50" s="214"/>
      <c r="QSV50" s="214"/>
      <c r="QSW50" s="212"/>
      <c r="QSX50" s="213"/>
      <c r="QSY50" s="213"/>
      <c r="QSZ50" s="214"/>
      <c r="QTA50" s="214"/>
      <c r="QTB50" s="216"/>
      <c r="QTC50" s="216"/>
      <c r="QTD50" s="216"/>
      <c r="QTE50" s="216"/>
      <c r="QTF50" s="216"/>
      <c r="QTG50" s="216"/>
      <c r="QTH50" s="216"/>
      <c r="QTI50" s="216"/>
      <c r="QTJ50" s="216"/>
      <c r="QTK50" s="216"/>
      <c r="QTL50" s="216"/>
      <c r="QTM50" s="216"/>
      <c r="QTN50" s="216"/>
      <c r="QTO50" s="214"/>
      <c r="QTP50" s="214"/>
      <c r="QTQ50" s="214"/>
      <c r="QTR50" s="214"/>
      <c r="QTS50" s="214"/>
      <c r="QTT50" s="212"/>
      <c r="QTU50" s="213"/>
      <c r="QTV50" s="213"/>
      <c r="QTW50" s="214"/>
      <c r="QTX50" s="214"/>
      <c r="QTY50" s="216"/>
      <c r="QTZ50" s="216"/>
      <c r="QUA50" s="216"/>
      <c r="QUB50" s="216"/>
      <c r="QUC50" s="216"/>
      <c r="QUD50" s="216"/>
      <c r="QUE50" s="216"/>
      <c r="QUF50" s="216"/>
      <c r="QUG50" s="216"/>
      <c r="QUH50" s="216"/>
      <c r="QUI50" s="216"/>
      <c r="QUJ50" s="216"/>
      <c r="QUK50" s="216"/>
      <c r="QUL50" s="214"/>
      <c r="QUM50" s="214"/>
      <c r="QUN50" s="214"/>
      <c r="QUO50" s="214"/>
      <c r="QUP50" s="214"/>
      <c r="QUQ50" s="212"/>
      <c r="QUR50" s="213"/>
      <c r="QUS50" s="213"/>
      <c r="QUT50" s="214"/>
      <c r="QUU50" s="214"/>
      <c r="QUV50" s="216"/>
      <c r="QUW50" s="216"/>
      <c r="QUX50" s="216"/>
      <c r="QUY50" s="216"/>
      <c r="QUZ50" s="216"/>
      <c r="QVA50" s="216"/>
      <c r="QVB50" s="216"/>
      <c r="QVC50" s="216"/>
      <c r="QVD50" s="216"/>
      <c r="QVE50" s="216"/>
      <c r="QVF50" s="216"/>
      <c r="QVG50" s="216"/>
      <c r="QVH50" s="216"/>
      <c r="QVI50" s="214"/>
      <c r="QVJ50" s="214"/>
      <c r="QVK50" s="214"/>
      <c r="QVL50" s="214"/>
      <c r="QVM50" s="214"/>
      <c r="QVN50" s="212"/>
      <c r="QVO50" s="213"/>
      <c r="QVP50" s="213"/>
      <c r="QVQ50" s="214"/>
      <c r="QVR50" s="214"/>
      <c r="QVS50" s="216"/>
      <c r="QVT50" s="216"/>
      <c r="QVU50" s="216"/>
      <c r="QVV50" s="216"/>
      <c r="QVW50" s="216"/>
      <c r="QVX50" s="216"/>
      <c r="QVY50" s="216"/>
      <c r="QVZ50" s="216"/>
      <c r="QWA50" s="216"/>
      <c r="QWB50" s="216"/>
      <c r="QWC50" s="216"/>
      <c r="QWD50" s="216"/>
      <c r="QWE50" s="216"/>
      <c r="QWF50" s="214"/>
      <c r="QWG50" s="214"/>
      <c r="QWH50" s="214"/>
      <c r="QWI50" s="214"/>
      <c r="QWJ50" s="214"/>
      <c r="QWK50" s="212"/>
      <c r="QWL50" s="213"/>
      <c r="QWM50" s="213"/>
      <c r="QWN50" s="214"/>
      <c r="QWO50" s="214"/>
      <c r="QWP50" s="216"/>
      <c r="QWQ50" s="216"/>
      <c r="QWR50" s="216"/>
      <c r="QWS50" s="216"/>
      <c r="QWT50" s="216"/>
      <c r="QWU50" s="216"/>
      <c r="QWV50" s="216"/>
      <c r="QWW50" s="216"/>
      <c r="QWX50" s="216"/>
      <c r="QWY50" s="216"/>
      <c r="QWZ50" s="216"/>
      <c r="QXA50" s="216"/>
      <c r="QXB50" s="216"/>
      <c r="QXC50" s="214"/>
      <c r="QXD50" s="214"/>
      <c r="QXE50" s="214"/>
      <c r="QXF50" s="214"/>
      <c r="QXG50" s="214"/>
      <c r="QXH50" s="212"/>
      <c r="QXI50" s="213"/>
      <c r="QXJ50" s="213"/>
      <c r="QXK50" s="214"/>
      <c r="QXL50" s="214"/>
      <c r="QXM50" s="216"/>
      <c r="QXN50" s="216"/>
      <c r="QXO50" s="216"/>
      <c r="QXP50" s="216"/>
      <c r="QXQ50" s="216"/>
      <c r="QXR50" s="216"/>
      <c r="QXS50" s="216"/>
      <c r="QXT50" s="216"/>
      <c r="QXU50" s="216"/>
      <c r="QXV50" s="216"/>
      <c r="QXW50" s="216"/>
      <c r="QXX50" s="216"/>
      <c r="QXY50" s="216"/>
      <c r="QXZ50" s="214"/>
      <c r="QYA50" s="214"/>
      <c r="QYB50" s="214"/>
      <c r="QYC50" s="214"/>
      <c r="QYD50" s="214"/>
      <c r="QYE50" s="212"/>
      <c r="QYF50" s="213"/>
      <c r="QYG50" s="213"/>
      <c r="QYH50" s="214"/>
      <c r="QYI50" s="214"/>
      <c r="QYJ50" s="216"/>
      <c r="QYK50" s="216"/>
      <c r="QYL50" s="216"/>
      <c r="QYM50" s="216"/>
      <c r="QYN50" s="216"/>
      <c r="QYO50" s="216"/>
      <c r="QYP50" s="216"/>
      <c r="QYQ50" s="216"/>
      <c r="QYR50" s="216"/>
      <c r="QYS50" s="216"/>
      <c r="QYT50" s="216"/>
      <c r="QYU50" s="216"/>
      <c r="QYV50" s="216"/>
      <c r="QYW50" s="214"/>
      <c r="QYX50" s="214"/>
      <c r="QYY50" s="214"/>
      <c r="QYZ50" s="214"/>
      <c r="QZA50" s="214"/>
      <c r="QZB50" s="212"/>
      <c r="QZC50" s="213"/>
      <c r="QZD50" s="213"/>
      <c r="QZE50" s="214"/>
      <c r="QZF50" s="214"/>
      <c r="QZG50" s="216"/>
      <c r="QZH50" s="216"/>
      <c r="QZI50" s="216"/>
      <c r="QZJ50" s="216"/>
      <c r="QZK50" s="216"/>
      <c r="QZL50" s="216"/>
      <c r="QZM50" s="216"/>
      <c r="QZN50" s="216"/>
      <c r="QZO50" s="216"/>
      <c r="QZP50" s="216"/>
      <c r="QZQ50" s="216"/>
      <c r="QZR50" s="216"/>
      <c r="QZS50" s="216"/>
      <c r="QZT50" s="214"/>
      <c r="QZU50" s="214"/>
      <c r="QZV50" s="214"/>
      <c r="QZW50" s="214"/>
      <c r="QZX50" s="214"/>
      <c r="QZY50" s="212"/>
      <c r="QZZ50" s="213"/>
      <c r="RAA50" s="213"/>
      <c r="RAB50" s="214"/>
      <c r="RAC50" s="214"/>
      <c r="RAD50" s="216"/>
      <c r="RAE50" s="216"/>
      <c r="RAF50" s="216"/>
      <c r="RAG50" s="216"/>
      <c r="RAH50" s="216"/>
      <c r="RAI50" s="216"/>
      <c r="RAJ50" s="216"/>
      <c r="RAK50" s="216"/>
      <c r="RAL50" s="216"/>
      <c r="RAM50" s="216"/>
      <c r="RAN50" s="216"/>
      <c r="RAO50" s="216"/>
      <c r="RAP50" s="216"/>
      <c r="RAQ50" s="214"/>
      <c r="RAR50" s="214"/>
      <c r="RAS50" s="214"/>
      <c r="RAT50" s="214"/>
      <c r="RAU50" s="214"/>
      <c r="RAV50" s="212"/>
      <c r="RAW50" s="213"/>
      <c r="RAX50" s="213"/>
      <c r="RAY50" s="214"/>
      <c r="RAZ50" s="214"/>
      <c r="RBA50" s="216"/>
      <c r="RBB50" s="216"/>
      <c r="RBC50" s="216"/>
      <c r="RBD50" s="216"/>
      <c r="RBE50" s="216"/>
      <c r="RBF50" s="216"/>
      <c r="RBG50" s="216"/>
      <c r="RBH50" s="216"/>
      <c r="RBI50" s="216"/>
      <c r="RBJ50" s="216"/>
      <c r="RBK50" s="216"/>
      <c r="RBL50" s="216"/>
      <c r="RBM50" s="216"/>
      <c r="RBN50" s="214"/>
      <c r="RBO50" s="214"/>
      <c r="RBP50" s="214"/>
      <c r="RBQ50" s="214"/>
      <c r="RBR50" s="214"/>
      <c r="RBS50" s="212"/>
      <c r="RBT50" s="213"/>
      <c r="RBU50" s="213"/>
      <c r="RBV50" s="214"/>
      <c r="RBW50" s="214"/>
      <c r="RBX50" s="216"/>
      <c r="RBY50" s="216"/>
      <c r="RBZ50" s="216"/>
      <c r="RCA50" s="216"/>
      <c r="RCB50" s="216"/>
      <c r="RCC50" s="216"/>
      <c r="RCD50" s="216"/>
      <c r="RCE50" s="216"/>
      <c r="RCF50" s="216"/>
      <c r="RCG50" s="216"/>
      <c r="RCH50" s="216"/>
      <c r="RCI50" s="216"/>
      <c r="RCJ50" s="216"/>
      <c r="RCK50" s="214"/>
      <c r="RCL50" s="214"/>
      <c r="RCM50" s="214"/>
      <c r="RCN50" s="214"/>
      <c r="RCO50" s="214"/>
      <c r="RCP50" s="212"/>
      <c r="RCQ50" s="213"/>
      <c r="RCR50" s="213"/>
      <c r="RCS50" s="214"/>
      <c r="RCT50" s="214"/>
      <c r="RCU50" s="216"/>
      <c r="RCV50" s="216"/>
      <c r="RCW50" s="216"/>
      <c r="RCX50" s="216"/>
      <c r="RCY50" s="216"/>
      <c r="RCZ50" s="216"/>
      <c r="RDA50" s="216"/>
      <c r="RDB50" s="216"/>
      <c r="RDC50" s="216"/>
      <c r="RDD50" s="216"/>
      <c r="RDE50" s="216"/>
      <c r="RDF50" s="216"/>
      <c r="RDG50" s="216"/>
      <c r="RDH50" s="214"/>
      <c r="RDI50" s="214"/>
      <c r="RDJ50" s="214"/>
      <c r="RDK50" s="214"/>
      <c r="RDL50" s="214"/>
      <c r="RDM50" s="212"/>
      <c r="RDN50" s="213"/>
      <c r="RDO50" s="213"/>
      <c r="RDP50" s="214"/>
      <c r="RDQ50" s="214"/>
      <c r="RDR50" s="216"/>
      <c r="RDS50" s="216"/>
      <c r="RDT50" s="216"/>
      <c r="RDU50" s="216"/>
      <c r="RDV50" s="216"/>
      <c r="RDW50" s="216"/>
      <c r="RDX50" s="216"/>
      <c r="RDY50" s="216"/>
      <c r="RDZ50" s="216"/>
      <c r="REA50" s="216"/>
      <c r="REB50" s="216"/>
      <c r="REC50" s="216"/>
      <c r="RED50" s="216"/>
      <c r="REE50" s="214"/>
      <c r="REF50" s="214"/>
      <c r="REG50" s="214"/>
      <c r="REH50" s="214"/>
      <c r="REI50" s="214"/>
      <c r="REJ50" s="212"/>
      <c r="REK50" s="213"/>
      <c r="REL50" s="213"/>
      <c r="REM50" s="214"/>
      <c r="REN50" s="214"/>
      <c r="REO50" s="216"/>
      <c r="REP50" s="216"/>
      <c r="REQ50" s="216"/>
      <c r="RER50" s="216"/>
      <c r="RES50" s="216"/>
      <c r="RET50" s="216"/>
      <c r="REU50" s="216"/>
      <c r="REV50" s="216"/>
      <c r="REW50" s="216"/>
      <c r="REX50" s="216"/>
      <c r="REY50" s="216"/>
      <c r="REZ50" s="216"/>
      <c r="RFA50" s="216"/>
      <c r="RFB50" s="214"/>
      <c r="RFC50" s="214"/>
      <c r="RFD50" s="214"/>
      <c r="RFE50" s="214"/>
      <c r="RFF50" s="214"/>
      <c r="RFG50" s="212"/>
      <c r="RFH50" s="213"/>
      <c r="RFI50" s="213"/>
      <c r="RFJ50" s="214"/>
      <c r="RFK50" s="214"/>
      <c r="RFL50" s="216"/>
      <c r="RFM50" s="216"/>
      <c r="RFN50" s="216"/>
      <c r="RFO50" s="216"/>
      <c r="RFP50" s="216"/>
      <c r="RFQ50" s="216"/>
      <c r="RFR50" s="216"/>
      <c r="RFS50" s="216"/>
      <c r="RFT50" s="216"/>
      <c r="RFU50" s="216"/>
      <c r="RFV50" s="216"/>
      <c r="RFW50" s="216"/>
      <c r="RFX50" s="216"/>
      <c r="RFY50" s="214"/>
      <c r="RFZ50" s="214"/>
      <c r="RGA50" s="214"/>
      <c r="RGB50" s="214"/>
      <c r="RGC50" s="214"/>
      <c r="RGD50" s="212"/>
      <c r="RGE50" s="213"/>
      <c r="RGF50" s="213"/>
      <c r="RGG50" s="214"/>
      <c r="RGH50" s="214"/>
      <c r="RGI50" s="216"/>
      <c r="RGJ50" s="216"/>
      <c r="RGK50" s="216"/>
      <c r="RGL50" s="216"/>
      <c r="RGM50" s="216"/>
      <c r="RGN50" s="216"/>
      <c r="RGO50" s="216"/>
      <c r="RGP50" s="216"/>
      <c r="RGQ50" s="216"/>
      <c r="RGR50" s="216"/>
      <c r="RGS50" s="216"/>
      <c r="RGT50" s="216"/>
      <c r="RGU50" s="216"/>
      <c r="RGV50" s="214"/>
      <c r="RGW50" s="214"/>
      <c r="RGX50" s="214"/>
      <c r="RGY50" s="214"/>
      <c r="RGZ50" s="214"/>
      <c r="RHA50" s="212"/>
      <c r="RHB50" s="213"/>
      <c r="RHC50" s="213"/>
      <c r="RHD50" s="214"/>
      <c r="RHE50" s="214"/>
      <c r="RHF50" s="216"/>
      <c r="RHG50" s="216"/>
      <c r="RHH50" s="216"/>
      <c r="RHI50" s="216"/>
      <c r="RHJ50" s="216"/>
      <c r="RHK50" s="216"/>
      <c r="RHL50" s="216"/>
      <c r="RHM50" s="216"/>
      <c r="RHN50" s="216"/>
      <c r="RHO50" s="216"/>
      <c r="RHP50" s="216"/>
      <c r="RHQ50" s="216"/>
      <c r="RHR50" s="216"/>
      <c r="RHS50" s="214"/>
      <c r="RHT50" s="214"/>
      <c r="RHU50" s="214"/>
      <c r="RHV50" s="214"/>
      <c r="RHW50" s="214"/>
      <c r="RHX50" s="212"/>
      <c r="RHY50" s="213"/>
      <c r="RHZ50" s="213"/>
      <c r="RIA50" s="214"/>
      <c r="RIB50" s="214"/>
      <c r="RIC50" s="216"/>
      <c r="RID50" s="216"/>
      <c r="RIE50" s="216"/>
      <c r="RIF50" s="216"/>
      <c r="RIG50" s="216"/>
      <c r="RIH50" s="216"/>
      <c r="RII50" s="216"/>
      <c r="RIJ50" s="216"/>
      <c r="RIK50" s="216"/>
      <c r="RIL50" s="216"/>
      <c r="RIM50" s="216"/>
      <c r="RIN50" s="216"/>
      <c r="RIO50" s="216"/>
      <c r="RIP50" s="214"/>
      <c r="RIQ50" s="214"/>
      <c r="RIR50" s="214"/>
      <c r="RIS50" s="214"/>
      <c r="RIT50" s="214"/>
      <c r="RIU50" s="212"/>
      <c r="RIV50" s="213"/>
      <c r="RIW50" s="213"/>
      <c r="RIX50" s="214"/>
      <c r="RIY50" s="214"/>
      <c r="RIZ50" s="216"/>
      <c r="RJA50" s="216"/>
      <c r="RJB50" s="216"/>
      <c r="RJC50" s="216"/>
      <c r="RJD50" s="216"/>
      <c r="RJE50" s="216"/>
      <c r="RJF50" s="216"/>
      <c r="RJG50" s="216"/>
      <c r="RJH50" s="216"/>
      <c r="RJI50" s="216"/>
      <c r="RJJ50" s="216"/>
      <c r="RJK50" s="216"/>
      <c r="RJL50" s="216"/>
      <c r="RJM50" s="214"/>
      <c r="RJN50" s="214"/>
      <c r="RJO50" s="214"/>
      <c r="RJP50" s="214"/>
      <c r="RJQ50" s="214"/>
      <c r="RJR50" s="212"/>
      <c r="RJS50" s="213"/>
      <c r="RJT50" s="213"/>
      <c r="RJU50" s="214"/>
      <c r="RJV50" s="214"/>
      <c r="RJW50" s="216"/>
      <c r="RJX50" s="216"/>
      <c r="RJY50" s="216"/>
      <c r="RJZ50" s="216"/>
      <c r="RKA50" s="216"/>
      <c r="RKB50" s="216"/>
      <c r="RKC50" s="216"/>
      <c r="RKD50" s="216"/>
      <c r="RKE50" s="216"/>
      <c r="RKF50" s="216"/>
      <c r="RKG50" s="216"/>
      <c r="RKH50" s="216"/>
      <c r="RKI50" s="216"/>
      <c r="RKJ50" s="214"/>
      <c r="RKK50" s="214"/>
      <c r="RKL50" s="214"/>
      <c r="RKM50" s="214"/>
      <c r="RKN50" s="214"/>
      <c r="RKO50" s="212"/>
      <c r="RKP50" s="213"/>
      <c r="RKQ50" s="213"/>
      <c r="RKR50" s="214"/>
      <c r="RKS50" s="214"/>
      <c r="RKT50" s="216"/>
      <c r="RKU50" s="216"/>
      <c r="RKV50" s="216"/>
      <c r="RKW50" s="216"/>
      <c r="RKX50" s="216"/>
      <c r="RKY50" s="216"/>
      <c r="RKZ50" s="216"/>
      <c r="RLA50" s="216"/>
      <c r="RLB50" s="216"/>
      <c r="RLC50" s="216"/>
      <c r="RLD50" s="216"/>
      <c r="RLE50" s="216"/>
      <c r="RLF50" s="216"/>
      <c r="RLG50" s="214"/>
      <c r="RLH50" s="214"/>
      <c r="RLI50" s="214"/>
      <c r="RLJ50" s="214"/>
      <c r="RLK50" s="214"/>
      <c r="RLL50" s="212"/>
      <c r="RLM50" s="213"/>
      <c r="RLN50" s="213"/>
      <c r="RLO50" s="214"/>
      <c r="RLP50" s="214"/>
      <c r="RLQ50" s="216"/>
      <c r="RLR50" s="216"/>
      <c r="RLS50" s="216"/>
      <c r="RLT50" s="216"/>
      <c r="RLU50" s="216"/>
      <c r="RLV50" s="216"/>
      <c r="RLW50" s="216"/>
      <c r="RLX50" s="216"/>
      <c r="RLY50" s="216"/>
      <c r="RLZ50" s="216"/>
      <c r="RMA50" s="216"/>
      <c r="RMB50" s="216"/>
      <c r="RMC50" s="216"/>
      <c r="RMD50" s="214"/>
      <c r="RME50" s="214"/>
      <c r="RMF50" s="214"/>
      <c r="RMG50" s="214"/>
      <c r="RMH50" s="214"/>
      <c r="RMI50" s="212"/>
      <c r="RMJ50" s="213"/>
      <c r="RMK50" s="213"/>
      <c r="RML50" s="214"/>
      <c r="RMM50" s="214"/>
      <c r="RMN50" s="216"/>
      <c r="RMO50" s="216"/>
      <c r="RMP50" s="216"/>
      <c r="RMQ50" s="216"/>
      <c r="RMR50" s="216"/>
      <c r="RMS50" s="216"/>
      <c r="RMT50" s="216"/>
      <c r="RMU50" s="216"/>
      <c r="RMV50" s="216"/>
      <c r="RMW50" s="216"/>
      <c r="RMX50" s="216"/>
      <c r="RMY50" s="216"/>
      <c r="RMZ50" s="216"/>
      <c r="RNA50" s="214"/>
      <c r="RNB50" s="214"/>
      <c r="RNC50" s="214"/>
      <c r="RND50" s="214"/>
      <c r="RNE50" s="214"/>
      <c r="RNF50" s="212"/>
      <c r="RNG50" s="213"/>
      <c r="RNH50" s="213"/>
      <c r="RNI50" s="214"/>
      <c r="RNJ50" s="214"/>
      <c r="RNK50" s="216"/>
      <c r="RNL50" s="216"/>
      <c r="RNM50" s="216"/>
      <c r="RNN50" s="216"/>
      <c r="RNO50" s="216"/>
      <c r="RNP50" s="216"/>
      <c r="RNQ50" s="216"/>
      <c r="RNR50" s="216"/>
      <c r="RNS50" s="216"/>
      <c r="RNT50" s="216"/>
      <c r="RNU50" s="216"/>
      <c r="RNV50" s="216"/>
      <c r="RNW50" s="216"/>
      <c r="RNX50" s="214"/>
      <c r="RNY50" s="214"/>
      <c r="RNZ50" s="214"/>
      <c r="ROA50" s="214"/>
      <c r="ROB50" s="214"/>
      <c r="ROC50" s="212"/>
      <c r="ROD50" s="213"/>
      <c r="ROE50" s="213"/>
      <c r="ROF50" s="214"/>
      <c r="ROG50" s="214"/>
      <c r="ROH50" s="216"/>
      <c r="ROI50" s="216"/>
      <c r="ROJ50" s="216"/>
      <c r="ROK50" s="216"/>
      <c r="ROL50" s="216"/>
      <c r="ROM50" s="216"/>
      <c r="RON50" s="216"/>
      <c r="ROO50" s="216"/>
      <c r="ROP50" s="216"/>
      <c r="ROQ50" s="216"/>
      <c r="ROR50" s="216"/>
      <c r="ROS50" s="216"/>
      <c r="ROT50" s="216"/>
      <c r="ROU50" s="214"/>
      <c r="ROV50" s="214"/>
      <c r="ROW50" s="214"/>
      <c r="ROX50" s="214"/>
      <c r="ROY50" s="214"/>
      <c r="ROZ50" s="212"/>
      <c r="RPA50" s="213"/>
      <c r="RPB50" s="213"/>
      <c r="RPC50" s="214"/>
      <c r="RPD50" s="214"/>
      <c r="RPE50" s="216"/>
      <c r="RPF50" s="216"/>
      <c r="RPG50" s="216"/>
      <c r="RPH50" s="216"/>
      <c r="RPI50" s="216"/>
      <c r="RPJ50" s="216"/>
      <c r="RPK50" s="216"/>
      <c r="RPL50" s="216"/>
      <c r="RPM50" s="216"/>
      <c r="RPN50" s="216"/>
      <c r="RPO50" s="216"/>
      <c r="RPP50" s="216"/>
      <c r="RPQ50" s="216"/>
      <c r="RPR50" s="214"/>
      <c r="RPS50" s="214"/>
      <c r="RPT50" s="214"/>
      <c r="RPU50" s="214"/>
      <c r="RPV50" s="214"/>
      <c r="RPW50" s="212"/>
      <c r="RPX50" s="213"/>
      <c r="RPY50" s="213"/>
      <c r="RPZ50" s="214"/>
      <c r="RQA50" s="214"/>
      <c r="RQB50" s="216"/>
      <c r="RQC50" s="216"/>
      <c r="RQD50" s="216"/>
      <c r="RQE50" s="216"/>
      <c r="RQF50" s="216"/>
      <c r="RQG50" s="216"/>
      <c r="RQH50" s="216"/>
      <c r="RQI50" s="216"/>
      <c r="RQJ50" s="216"/>
      <c r="RQK50" s="216"/>
      <c r="RQL50" s="216"/>
      <c r="RQM50" s="216"/>
      <c r="RQN50" s="216"/>
      <c r="RQO50" s="214"/>
      <c r="RQP50" s="214"/>
      <c r="RQQ50" s="214"/>
      <c r="RQR50" s="214"/>
      <c r="RQS50" s="214"/>
      <c r="RQT50" s="212"/>
      <c r="RQU50" s="213"/>
      <c r="RQV50" s="213"/>
      <c r="RQW50" s="214"/>
      <c r="RQX50" s="214"/>
      <c r="RQY50" s="216"/>
      <c r="RQZ50" s="216"/>
      <c r="RRA50" s="216"/>
      <c r="RRB50" s="216"/>
      <c r="RRC50" s="216"/>
      <c r="RRD50" s="216"/>
      <c r="RRE50" s="216"/>
      <c r="RRF50" s="216"/>
      <c r="RRG50" s="216"/>
      <c r="RRH50" s="216"/>
      <c r="RRI50" s="216"/>
      <c r="RRJ50" s="216"/>
      <c r="RRK50" s="216"/>
      <c r="RRL50" s="214"/>
      <c r="RRM50" s="214"/>
      <c r="RRN50" s="214"/>
      <c r="RRO50" s="214"/>
      <c r="RRP50" s="214"/>
      <c r="RRQ50" s="212"/>
      <c r="RRR50" s="213"/>
      <c r="RRS50" s="213"/>
      <c r="RRT50" s="214"/>
      <c r="RRU50" s="214"/>
      <c r="RRV50" s="216"/>
      <c r="RRW50" s="216"/>
      <c r="RRX50" s="216"/>
      <c r="RRY50" s="216"/>
      <c r="RRZ50" s="216"/>
      <c r="RSA50" s="216"/>
      <c r="RSB50" s="216"/>
      <c r="RSC50" s="216"/>
      <c r="RSD50" s="216"/>
      <c r="RSE50" s="216"/>
      <c r="RSF50" s="216"/>
      <c r="RSG50" s="216"/>
      <c r="RSH50" s="216"/>
      <c r="RSI50" s="214"/>
      <c r="RSJ50" s="214"/>
      <c r="RSK50" s="214"/>
      <c r="RSL50" s="214"/>
      <c r="RSM50" s="214"/>
      <c r="RSN50" s="212"/>
      <c r="RSO50" s="213"/>
      <c r="RSP50" s="213"/>
      <c r="RSQ50" s="214"/>
      <c r="RSR50" s="214"/>
      <c r="RSS50" s="216"/>
      <c r="RST50" s="216"/>
      <c r="RSU50" s="216"/>
      <c r="RSV50" s="216"/>
      <c r="RSW50" s="216"/>
      <c r="RSX50" s="216"/>
      <c r="RSY50" s="216"/>
      <c r="RSZ50" s="216"/>
      <c r="RTA50" s="216"/>
      <c r="RTB50" s="216"/>
      <c r="RTC50" s="216"/>
      <c r="RTD50" s="216"/>
      <c r="RTE50" s="216"/>
      <c r="RTF50" s="214"/>
      <c r="RTG50" s="214"/>
      <c r="RTH50" s="214"/>
      <c r="RTI50" s="214"/>
      <c r="RTJ50" s="214"/>
      <c r="RTK50" s="212"/>
      <c r="RTL50" s="213"/>
      <c r="RTM50" s="213"/>
      <c r="RTN50" s="214"/>
      <c r="RTO50" s="214"/>
      <c r="RTP50" s="216"/>
      <c r="RTQ50" s="216"/>
      <c r="RTR50" s="216"/>
      <c r="RTS50" s="216"/>
      <c r="RTT50" s="216"/>
      <c r="RTU50" s="216"/>
      <c r="RTV50" s="216"/>
      <c r="RTW50" s="216"/>
      <c r="RTX50" s="216"/>
      <c r="RTY50" s="216"/>
      <c r="RTZ50" s="216"/>
      <c r="RUA50" s="216"/>
      <c r="RUB50" s="216"/>
      <c r="RUC50" s="214"/>
      <c r="RUD50" s="214"/>
      <c r="RUE50" s="214"/>
      <c r="RUF50" s="214"/>
      <c r="RUG50" s="214"/>
      <c r="RUH50" s="212"/>
      <c r="RUI50" s="213"/>
      <c r="RUJ50" s="213"/>
      <c r="RUK50" s="214"/>
      <c r="RUL50" s="214"/>
      <c r="RUM50" s="216"/>
      <c r="RUN50" s="216"/>
      <c r="RUO50" s="216"/>
      <c r="RUP50" s="216"/>
      <c r="RUQ50" s="216"/>
      <c r="RUR50" s="216"/>
      <c r="RUS50" s="216"/>
      <c r="RUT50" s="216"/>
      <c r="RUU50" s="216"/>
      <c r="RUV50" s="216"/>
      <c r="RUW50" s="216"/>
      <c r="RUX50" s="216"/>
      <c r="RUY50" s="216"/>
      <c r="RUZ50" s="214"/>
      <c r="RVA50" s="214"/>
      <c r="RVB50" s="214"/>
      <c r="RVC50" s="214"/>
      <c r="RVD50" s="214"/>
      <c r="RVE50" s="212"/>
      <c r="RVF50" s="213"/>
      <c r="RVG50" s="213"/>
      <c r="RVH50" s="214"/>
      <c r="RVI50" s="214"/>
      <c r="RVJ50" s="216"/>
      <c r="RVK50" s="216"/>
      <c r="RVL50" s="216"/>
      <c r="RVM50" s="216"/>
      <c r="RVN50" s="216"/>
      <c r="RVO50" s="216"/>
      <c r="RVP50" s="216"/>
      <c r="RVQ50" s="216"/>
      <c r="RVR50" s="216"/>
      <c r="RVS50" s="216"/>
      <c r="RVT50" s="216"/>
      <c r="RVU50" s="216"/>
      <c r="RVV50" s="216"/>
      <c r="RVW50" s="214"/>
      <c r="RVX50" s="214"/>
      <c r="RVY50" s="214"/>
      <c r="RVZ50" s="214"/>
      <c r="RWA50" s="214"/>
      <c r="RWB50" s="212"/>
      <c r="RWC50" s="213"/>
      <c r="RWD50" s="213"/>
      <c r="RWE50" s="214"/>
      <c r="RWF50" s="214"/>
      <c r="RWG50" s="216"/>
      <c r="RWH50" s="216"/>
      <c r="RWI50" s="216"/>
      <c r="RWJ50" s="216"/>
      <c r="RWK50" s="216"/>
      <c r="RWL50" s="216"/>
      <c r="RWM50" s="216"/>
      <c r="RWN50" s="216"/>
      <c r="RWO50" s="216"/>
      <c r="RWP50" s="216"/>
      <c r="RWQ50" s="216"/>
      <c r="RWR50" s="216"/>
      <c r="RWS50" s="216"/>
      <c r="RWT50" s="214"/>
      <c r="RWU50" s="214"/>
      <c r="RWV50" s="214"/>
      <c r="RWW50" s="214"/>
      <c r="RWX50" s="214"/>
      <c r="RWY50" s="212"/>
      <c r="RWZ50" s="213"/>
      <c r="RXA50" s="213"/>
      <c r="RXB50" s="214"/>
      <c r="RXC50" s="214"/>
      <c r="RXD50" s="216"/>
      <c r="RXE50" s="216"/>
      <c r="RXF50" s="216"/>
      <c r="RXG50" s="216"/>
      <c r="RXH50" s="216"/>
      <c r="RXI50" s="216"/>
      <c r="RXJ50" s="216"/>
      <c r="RXK50" s="216"/>
      <c r="RXL50" s="216"/>
      <c r="RXM50" s="216"/>
      <c r="RXN50" s="216"/>
      <c r="RXO50" s="216"/>
      <c r="RXP50" s="216"/>
      <c r="RXQ50" s="214"/>
      <c r="RXR50" s="214"/>
      <c r="RXS50" s="214"/>
      <c r="RXT50" s="214"/>
      <c r="RXU50" s="214"/>
      <c r="RXV50" s="212"/>
      <c r="RXW50" s="213"/>
      <c r="RXX50" s="213"/>
      <c r="RXY50" s="214"/>
      <c r="RXZ50" s="214"/>
      <c r="RYA50" s="216"/>
      <c r="RYB50" s="216"/>
      <c r="RYC50" s="216"/>
      <c r="RYD50" s="216"/>
      <c r="RYE50" s="216"/>
      <c r="RYF50" s="216"/>
      <c r="RYG50" s="216"/>
      <c r="RYH50" s="216"/>
      <c r="RYI50" s="216"/>
      <c r="RYJ50" s="216"/>
      <c r="RYK50" s="216"/>
      <c r="RYL50" s="216"/>
      <c r="RYM50" s="216"/>
      <c r="RYN50" s="214"/>
      <c r="RYO50" s="214"/>
      <c r="RYP50" s="214"/>
      <c r="RYQ50" s="214"/>
      <c r="RYR50" s="214"/>
      <c r="RYS50" s="212"/>
      <c r="RYT50" s="213"/>
      <c r="RYU50" s="213"/>
      <c r="RYV50" s="214"/>
      <c r="RYW50" s="214"/>
      <c r="RYX50" s="216"/>
      <c r="RYY50" s="216"/>
      <c r="RYZ50" s="216"/>
      <c r="RZA50" s="216"/>
      <c r="RZB50" s="216"/>
      <c r="RZC50" s="216"/>
      <c r="RZD50" s="216"/>
      <c r="RZE50" s="216"/>
      <c r="RZF50" s="216"/>
      <c r="RZG50" s="216"/>
      <c r="RZH50" s="216"/>
      <c r="RZI50" s="216"/>
      <c r="RZJ50" s="216"/>
      <c r="RZK50" s="214"/>
      <c r="RZL50" s="214"/>
      <c r="RZM50" s="214"/>
      <c r="RZN50" s="214"/>
      <c r="RZO50" s="214"/>
      <c r="RZP50" s="212"/>
      <c r="RZQ50" s="213"/>
      <c r="RZR50" s="213"/>
      <c r="RZS50" s="214"/>
      <c r="RZT50" s="214"/>
      <c r="RZU50" s="216"/>
      <c r="RZV50" s="216"/>
      <c r="RZW50" s="216"/>
      <c r="RZX50" s="216"/>
      <c r="RZY50" s="216"/>
      <c r="RZZ50" s="216"/>
      <c r="SAA50" s="216"/>
      <c r="SAB50" s="216"/>
      <c r="SAC50" s="216"/>
      <c r="SAD50" s="216"/>
      <c r="SAE50" s="216"/>
      <c r="SAF50" s="216"/>
      <c r="SAG50" s="216"/>
      <c r="SAH50" s="214"/>
      <c r="SAI50" s="214"/>
      <c r="SAJ50" s="214"/>
      <c r="SAK50" s="214"/>
      <c r="SAL50" s="214"/>
      <c r="SAM50" s="212"/>
      <c r="SAN50" s="213"/>
      <c r="SAO50" s="213"/>
      <c r="SAP50" s="214"/>
      <c r="SAQ50" s="214"/>
      <c r="SAR50" s="216"/>
      <c r="SAS50" s="216"/>
      <c r="SAT50" s="216"/>
      <c r="SAU50" s="216"/>
      <c r="SAV50" s="216"/>
      <c r="SAW50" s="216"/>
      <c r="SAX50" s="216"/>
      <c r="SAY50" s="216"/>
      <c r="SAZ50" s="216"/>
      <c r="SBA50" s="216"/>
      <c r="SBB50" s="216"/>
      <c r="SBC50" s="216"/>
      <c r="SBD50" s="216"/>
      <c r="SBE50" s="214"/>
      <c r="SBF50" s="214"/>
      <c r="SBG50" s="214"/>
      <c r="SBH50" s="214"/>
      <c r="SBI50" s="214"/>
      <c r="SBJ50" s="212"/>
      <c r="SBK50" s="213"/>
      <c r="SBL50" s="213"/>
      <c r="SBM50" s="214"/>
      <c r="SBN50" s="214"/>
      <c r="SBO50" s="216"/>
      <c r="SBP50" s="216"/>
      <c r="SBQ50" s="216"/>
      <c r="SBR50" s="216"/>
      <c r="SBS50" s="216"/>
      <c r="SBT50" s="216"/>
      <c r="SBU50" s="216"/>
      <c r="SBV50" s="216"/>
      <c r="SBW50" s="216"/>
      <c r="SBX50" s="216"/>
      <c r="SBY50" s="216"/>
      <c r="SBZ50" s="216"/>
      <c r="SCA50" s="216"/>
      <c r="SCB50" s="214"/>
      <c r="SCC50" s="214"/>
      <c r="SCD50" s="214"/>
      <c r="SCE50" s="214"/>
      <c r="SCF50" s="214"/>
      <c r="SCG50" s="212"/>
      <c r="SCH50" s="213"/>
      <c r="SCI50" s="213"/>
      <c r="SCJ50" s="214"/>
      <c r="SCK50" s="214"/>
      <c r="SCL50" s="216"/>
      <c r="SCM50" s="216"/>
      <c r="SCN50" s="216"/>
      <c r="SCO50" s="216"/>
      <c r="SCP50" s="216"/>
      <c r="SCQ50" s="216"/>
      <c r="SCR50" s="216"/>
      <c r="SCS50" s="216"/>
      <c r="SCT50" s="216"/>
      <c r="SCU50" s="216"/>
      <c r="SCV50" s="216"/>
      <c r="SCW50" s="216"/>
      <c r="SCX50" s="216"/>
      <c r="SCY50" s="214"/>
      <c r="SCZ50" s="214"/>
      <c r="SDA50" s="214"/>
      <c r="SDB50" s="214"/>
      <c r="SDC50" s="214"/>
      <c r="SDD50" s="212"/>
      <c r="SDE50" s="213"/>
      <c r="SDF50" s="213"/>
      <c r="SDG50" s="214"/>
      <c r="SDH50" s="214"/>
      <c r="SDI50" s="216"/>
      <c r="SDJ50" s="216"/>
      <c r="SDK50" s="216"/>
      <c r="SDL50" s="216"/>
      <c r="SDM50" s="216"/>
      <c r="SDN50" s="216"/>
      <c r="SDO50" s="216"/>
      <c r="SDP50" s="216"/>
      <c r="SDQ50" s="216"/>
      <c r="SDR50" s="216"/>
      <c r="SDS50" s="216"/>
      <c r="SDT50" s="216"/>
      <c r="SDU50" s="216"/>
      <c r="SDV50" s="214"/>
      <c r="SDW50" s="214"/>
      <c r="SDX50" s="214"/>
      <c r="SDY50" s="214"/>
      <c r="SDZ50" s="214"/>
      <c r="SEA50" s="212"/>
      <c r="SEB50" s="213"/>
      <c r="SEC50" s="213"/>
      <c r="SED50" s="214"/>
      <c r="SEE50" s="214"/>
      <c r="SEF50" s="216"/>
      <c r="SEG50" s="216"/>
      <c r="SEH50" s="216"/>
      <c r="SEI50" s="216"/>
      <c r="SEJ50" s="216"/>
      <c r="SEK50" s="216"/>
      <c r="SEL50" s="216"/>
      <c r="SEM50" s="216"/>
      <c r="SEN50" s="216"/>
      <c r="SEO50" s="216"/>
      <c r="SEP50" s="216"/>
      <c r="SEQ50" s="216"/>
      <c r="SER50" s="216"/>
      <c r="SES50" s="214"/>
      <c r="SET50" s="214"/>
      <c r="SEU50" s="214"/>
      <c r="SEV50" s="214"/>
      <c r="SEW50" s="214"/>
      <c r="SEX50" s="212"/>
      <c r="SEY50" s="213"/>
      <c r="SEZ50" s="213"/>
      <c r="SFA50" s="214"/>
      <c r="SFB50" s="214"/>
      <c r="SFC50" s="216"/>
      <c r="SFD50" s="216"/>
      <c r="SFE50" s="216"/>
      <c r="SFF50" s="216"/>
      <c r="SFG50" s="216"/>
      <c r="SFH50" s="216"/>
      <c r="SFI50" s="216"/>
      <c r="SFJ50" s="216"/>
      <c r="SFK50" s="216"/>
      <c r="SFL50" s="216"/>
      <c r="SFM50" s="216"/>
      <c r="SFN50" s="216"/>
      <c r="SFO50" s="216"/>
      <c r="SFP50" s="214"/>
      <c r="SFQ50" s="214"/>
      <c r="SFR50" s="214"/>
      <c r="SFS50" s="214"/>
      <c r="SFT50" s="214"/>
      <c r="SFU50" s="212"/>
      <c r="SFV50" s="213"/>
      <c r="SFW50" s="213"/>
      <c r="SFX50" s="214"/>
      <c r="SFY50" s="214"/>
      <c r="SFZ50" s="216"/>
      <c r="SGA50" s="216"/>
      <c r="SGB50" s="216"/>
      <c r="SGC50" s="216"/>
      <c r="SGD50" s="216"/>
      <c r="SGE50" s="216"/>
      <c r="SGF50" s="216"/>
      <c r="SGG50" s="216"/>
      <c r="SGH50" s="216"/>
      <c r="SGI50" s="216"/>
      <c r="SGJ50" s="216"/>
      <c r="SGK50" s="216"/>
      <c r="SGL50" s="216"/>
      <c r="SGM50" s="214"/>
      <c r="SGN50" s="214"/>
      <c r="SGO50" s="214"/>
      <c r="SGP50" s="214"/>
      <c r="SGQ50" s="214"/>
      <c r="SGR50" s="212"/>
      <c r="SGS50" s="213"/>
      <c r="SGT50" s="213"/>
      <c r="SGU50" s="214"/>
      <c r="SGV50" s="214"/>
      <c r="SGW50" s="216"/>
      <c r="SGX50" s="216"/>
      <c r="SGY50" s="216"/>
      <c r="SGZ50" s="216"/>
      <c r="SHA50" s="216"/>
      <c r="SHB50" s="216"/>
      <c r="SHC50" s="216"/>
      <c r="SHD50" s="216"/>
      <c r="SHE50" s="216"/>
      <c r="SHF50" s="216"/>
      <c r="SHG50" s="216"/>
      <c r="SHH50" s="216"/>
      <c r="SHI50" s="216"/>
      <c r="SHJ50" s="214"/>
      <c r="SHK50" s="214"/>
      <c r="SHL50" s="214"/>
      <c r="SHM50" s="214"/>
      <c r="SHN50" s="214"/>
      <c r="SHO50" s="212"/>
      <c r="SHP50" s="213"/>
      <c r="SHQ50" s="213"/>
      <c r="SHR50" s="214"/>
      <c r="SHS50" s="214"/>
      <c r="SHT50" s="216"/>
      <c r="SHU50" s="216"/>
      <c r="SHV50" s="216"/>
      <c r="SHW50" s="216"/>
      <c r="SHX50" s="216"/>
      <c r="SHY50" s="216"/>
      <c r="SHZ50" s="216"/>
      <c r="SIA50" s="216"/>
      <c r="SIB50" s="216"/>
      <c r="SIC50" s="216"/>
      <c r="SID50" s="216"/>
      <c r="SIE50" s="216"/>
      <c r="SIF50" s="216"/>
      <c r="SIG50" s="214"/>
      <c r="SIH50" s="214"/>
      <c r="SII50" s="214"/>
      <c r="SIJ50" s="214"/>
      <c r="SIK50" s="214"/>
      <c r="SIL50" s="212"/>
      <c r="SIM50" s="213"/>
      <c r="SIN50" s="213"/>
      <c r="SIO50" s="214"/>
      <c r="SIP50" s="214"/>
      <c r="SIQ50" s="216"/>
      <c r="SIR50" s="216"/>
      <c r="SIS50" s="216"/>
      <c r="SIT50" s="216"/>
      <c r="SIU50" s="216"/>
      <c r="SIV50" s="216"/>
      <c r="SIW50" s="216"/>
      <c r="SIX50" s="216"/>
      <c r="SIY50" s="216"/>
      <c r="SIZ50" s="216"/>
      <c r="SJA50" s="216"/>
      <c r="SJB50" s="216"/>
      <c r="SJC50" s="216"/>
      <c r="SJD50" s="214"/>
      <c r="SJE50" s="214"/>
      <c r="SJF50" s="214"/>
      <c r="SJG50" s="214"/>
      <c r="SJH50" s="214"/>
      <c r="SJI50" s="212"/>
      <c r="SJJ50" s="213"/>
      <c r="SJK50" s="213"/>
      <c r="SJL50" s="214"/>
      <c r="SJM50" s="214"/>
      <c r="SJN50" s="216"/>
      <c r="SJO50" s="216"/>
      <c r="SJP50" s="216"/>
      <c r="SJQ50" s="216"/>
      <c r="SJR50" s="216"/>
      <c r="SJS50" s="216"/>
      <c r="SJT50" s="216"/>
      <c r="SJU50" s="216"/>
      <c r="SJV50" s="216"/>
      <c r="SJW50" s="216"/>
      <c r="SJX50" s="216"/>
      <c r="SJY50" s="216"/>
      <c r="SJZ50" s="216"/>
      <c r="SKA50" s="214"/>
      <c r="SKB50" s="214"/>
      <c r="SKC50" s="214"/>
      <c r="SKD50" s="214"/>
      <c r="SKE50" s="214"/>
      <c r="SKF50" s="212"/>
      <c r="SKG50" s="213"/>
      <c r="SKH50" s="213"/>
      <c r="SKI50" s="214"/>
      <c r="SKJ50" s="214"/>
      <c r="SKK50" s="216"/>
      <c r="SKL50" s="216"/>
      <c r="SKM50" s="216"/>
      <c r="SKN50" s="216"/>
      <c r="SKO50" s="216"/>
      <c r="SKP50" s="216"/>
      <c r="SKQ50" s="216"/>
      <c r="SKR50" s="216"/>
      <c r="SKS50" s="216"/>
      <c r="SKT50" s="216"/>
      <c r="SKU50" s="216"/>
      <c r="SKV50" s="216"/>
      <c r="SKW50" s="216"/>
      <c r="SKX50" s="214"/>
      <c r="SKY50" s="214"/>
      <c r="SKZ50" s="214"/>
      <c r="SLA50" s="214"/>
      <c r="SLB50" s="214"/>
      <c r="SLC50" s="212"/>
      <c r="SLD50" s="213"/>
      <c r="SLE50" s="213"/>
      <c r="SLF50" s="214"/>
      <c r="SLG50" s="214"/>
      <c r="SLH50" s="216"/>
      <c r="SLI50" s="216"/>
      <c r="SLJ50" s="216"/>
      <c r="SLK50" s="216"/>
      <c r="SLL50" s="216"/>
      <c r="SLM50" s="216"/>
      <c r="SLN50" s="216"/>
      <c r="SLO50" s="216"/>
      <c r="SLP50" s="216"/>
      <c r="SLQ50" s="216"/>
      <c r="SLR50" s="216"/>
      <c r="SLS50" s="216"/>
      <c r="SLT50" s="216"/>
      <c r="SLU50" s="214"/>
      <c r="SLV50" s="214"/>
      <c r="SLW50" s="214"/>
      <c r="SLX50" s="214"/>
      <c r="SLY50" s="214"/>
      <c r="SLZ50" s="212"/>
      <c r="SMA50" s="213"/>
      <c r="SMB50" s="213"/>
      <c r="SMC50" s="214"/>
      <c r="SMD50" s="214"/>
      <c r="SME50" s="216"/>
      <c r="SMF50" s="216"/>
      <c r="SMG50" s="216"/>
      <c r="SMH50" s="216"/>
      <c r="SMI50" s="216"/>
      <c r="SMJ50" s="216"/>
      <c r="SMK50" s="216"/>
      <c r="SML50" s="216"/>
      <c r="SMM50" s="216"/>
      <c r="SMN50" s="216"/>
      <c r="SMO50" s="216"/>
      <c r="SMP50" s="216"/>
      <c r="SMQ50" s="216"/>
      <c r="SMR50" s="214"/>
      <c r="SMS50" s="214"/>
      <c r="SMT50" s="214"/>
      <c r="SMU50" s="214"/>
      <c r="SMV50" s="214"/>
      <c r="SMW50" s="212"/>
      <c r="SMX50" s="213"/>
      <c r="SMY50" s="213"/>
      <c r="SMZ50" s="214"/>
      <c r="SNA50" s="214"/>
      <c r="SNB50" s="216"/>
      <c r="SNC50" s="216"/>
      <c r="SND50" s="216"/>
      <c r="SNE50" s="216"/>
      <c r="SNF50" s="216"/>
      <c r="SNG50" s="216"/>
      <c r="SNH50" s="216"/>
      <c r="SNI50" s="216"/>
      <c r="SNJ50" s="216"/>
      <c r="SNK50" s="216"/>
      <c r="SNL50" s="216"/>
      <c r="SNM50" s="216"/>
      <c r="SNN50" s="216"/>
      <c r="SNO50" s="214"/>
      <c r="SNP50" s="214"/>
      <c r="SNQ50" s="214"/>
      <c r="SNR50" s="214"/>
      <c r="SNS50" s="214"/>
      <c r="SNT50" s="212"/>
      <c r="SNU50" s="213"/>
      <c r="SNV50" s="213"/>
      <c r="SNW50" s="214"/>
      <c r="SNX50" s="214"/>
      <c r="SNY50" s="216"/>
      <c r="SNZ50" s="216"/>
      <c r="SOA50" s="216"/>
      <c r="SOB50" s="216"/>
      <c r="SOC50" s="216"/>
      <c r="SOD50" s="216"/>
      <c r="SOE50" s="216"/>
      <c r="SOF50" s="216"/>
      <c r="SOG50" s="216"/>
      <c r="SOH50" s="216"/>
      <c r="SOI50" s="216"/>
      <c r="SOJ50" s="216"/>
      <c r="SOK50" s="216"/>
      <c r="SOL50" s="214"/>
      <c r="SOM50" s="214"/>
      <c r="SON50" s="214"/>
      <c r="SOO50" s="214"/>
      <c r="SOP50" s="214"/>
      <c r="SOQ50" s="212"/>
      <c r="SOR50" s="213"/>
      <c r="SOS50" s="213"/>
      <c r="SOT50" s="214"/>
      <c r="SOU50" s="214"/>
      <c r="SOV50" s="216"/>
      <c r="SOW50" s="216"/>
      <c r="SOX50" s="216"/>
      <c r="SOY50" s="216"/>
      <c r="SOZ50" s="216"/>
      <c r="SPA50" s="216"/>
      <c r="SPB50" s="216"/>
      <c r="SPC50" s="216"/>
      <c r="SPD50" s="216"/>
      <c r="SPE50" s="216"/>
      <c r="SPF50" s="216"/>
      <c r="SPG50" s="216"/>
      <c r="SPH50" s="216"/>
      <c r="SPI50" s="214"/>
      <c r="SPJ50" s="214"/>
      <c r="SPK50" s="214"/>
      <c r="SPL50" s="214"/>
      <c r="SPM50" s="214"/>
      <c r="SPN50" s="212"/>
      <c r="SPO50" s="213"/>
      <c r="SPP50" s="213"/>
      <c r="SPQ50" s="214"/>
      <c r="SPR50" s="214"/>
      <c r="SPS50" s="216"/>
      <c r="SPT50" s="216"/>
      <c r="SPU50" s="216"/>
      <c r="SPV50" s="216"/>
      <c r="SPW50" s="216"/>
      <c r="SPX50" s="216"/>
      <c r="SPY50" s="216"/>
      <c r="SPZ50" s="216"/>
      <c r="SQA50" s="216"/>
      <c r="SQB50" s="216"/>
      <c r="SQC50" s="216"/>
      <c r="SQD50" s="216"/>
      <c r="SQE50" s="216"/>
      <c r="SQF50" s="214"/>
      <c r="SQG50" s="214"/>
      <c r="SQH50" s="214"/>
      <c r="SQI50" s="214"/>
      <c r="SQJ50" s="214"/>
      <c r="SQK50" s="212"/>
      <c r="SQL50" s="213"/>
      <c r="SQM50" s="213"/>
      <c r="SQN50" s="214"/>
      <c r="SQO50" s="214"/>
      <c r="SQP50" s="216"/>
      <c r="SQQ50" s="216"/>
      <c r="SQR50" s="216"/>
      <c r="SQS50" s="216"/>
      <c r="SQT50" s="216"/>
      <c r="SQU50" s="216"/>
      <c r="SQV50" s="216"/>
      <c r="SQW50" s="216"/>
      <c r="SQX50" s="216"/>
      <c r="SQY50" s="216"/>
      <c r="SQZ50" s="216"/>
      <c r="SRA50" s="216"/>
      <c r="SRB50" s="216"/>
      <c r="SRC50" s="214"/>
      <c r="SRD50" s="214"/>
      <c r="SRE50" s="214"/>
      <c r="SRF50" s="214"/>
      <c r="SRG50" s="214"/>
      <c r="SRH50" s="212"/>
      <c r="SRI50" s="213"/>
      <c r="SRJ50" s="213"/>
      <c r="SRK50" s="214"/>
      <c r="SRL50" s="214"/>
      <c r="SRM50" s="216"/>
      <c r="SRN50" s="216"/>
      <c r="SRO50" s="216"/>
      <c r="SRP50" s="216"/>
      <c r="SRQ50" s="216"/>
      <c r="SRR50" s="216"/>
      <c r="SRS50" s="216"/>
      <c r="SRT50" s="216"/>
      <c r="SRU50" s="216"/>
      <c r="SRV50" s="216"/>
      <c r="SRW50" s="216"/>
      <c r="SRX50" s="216"/>
      <c r="SRY50" s="216"/>
      <c r="SRZ50" s="214"/>
      <c r="SSA50" s="214"/>
      <c r="SSB50" s="214"/>
      <c r="SSC50" s="214"/>
      <c r="SSD50" s="214"/>
      <c r="SSE50" s="212"/>
      <c r="SSF50" s="213"/>
      <c r="SSG50" s="213"/>
      <c r="SSH50" s="214"/>
      <c r="SSI50" s="214"/>
      <c r="SSJ50" s="216"/>
      <c r="SSK50" s="216"/>
      <c r="SSL50" s="216"/>
      <c r="SSM50" s="216"/>
      <c r="SSN50" s="216"/>
      <c r="SSO50" s="216"/>
      <c r="SSP50" s="216"/>
      <c r="SSQ50" s="216"/>
      <c r="SSR50" s="216"/>
      <c r="SSS50" s="216"/>
      <c r="SST50" s="216"/>
      <c r="SSU50" s="216"/>
      <c r="SSV50" s="216"/>
      <c r="SSW50" s="214"/>
      <c r="SSX50" s="214"/>
      <c r="SSY50" s="214"/>
      <c r="SSZ50" s="214"/>
      <c r="STA50" s="214"/>
      <c r="STB50" s="212"/>
      <c r="STC50" s="213"/>
      <c r="STD50" s="213"/>
      <c r="STE50" s="214"/>
      <c r="STF50" s="214"/>
      <c r="STG50" s="216"/>
      <c r="STH50" s="216"/>
      <c r="STI50" s="216"/>
      <c r="STJ50" s="216"/>
      <c r="STK50" s="216"/>
      <c r="STL50" s="216"/>
      <c r="STM50" s="216"/>
      <c r="STN50" s="216"/>
      <c r="STO50" s="216"/>
      <c r="STP50" s="216"/>
      <c r="STQ50" s="216"/>
      <c r="STR50" s="216"/>
      <c r="STS50" s="216"/>
      <c r="STT50" s="214"/>
      <c r="STU50" s="214"/>
      <c r="STV50" s="214"/>
      <c r="STW50" s="214"/>
      <c r="STX50" s="214"/>
      <c r="STY50" s="212"/>
      <c r="STZ50" s="213"/>
      <c r="SUA50" s="213"/>
      <c r="SUB50" s="214"/>
      <c r="SUC50" s="214"/>
      <c r="SUD50" s="216"/>
      <c r="SUE50" s="216"/>
      <c r="SUF50" s="216"/>
      <c r="SUG50" s="216"/>
      <c r="SUH50" s="216"/>
      <c r="SUI50" s="216"/>
      <c r="SUJ50" s="216"/>
      <c r="SUK50" s="216"/>
      <c r="SUL50" s="216"/>
      <c r="SUM50" s="216"/>
      <c r="SUN50" s="216"/>
      <c r="SUO50" s="216"/>
      <c r="SUP50" s="216"/>
      <c r="SUQ50" s="214"/>
      <c r="SUR50" s="214"/>
      <c r="SUS50" s="214"/>
      <c r="SUT50" s="214"/>
      <c r="SUU50" s="214"/>
      <c r="SUV50" s="212"/>
      <c r="SUW50" s="213"/>
      <c r="SUX50" s="213"/>
      <c r="SUY50" s="214"/>
      <c r="SUZ50" s="214"/>
      <c r="SVA50" s="216"/>
      <c r="SVB50" s="216"/>
      <c r="SVC50" s="216"/>
      <c r="SVD50" s="216"/>
      <c r="SVE50" s="216"/>
      <c r="SVF50" s="216"/>
      <c r="SVG50" s="216"/>
      <c r="SVH50" s="216"/>
      <c r="SVI50" s="216"/>
      <c r="SVJ50" s="216"/>
      <c r="SVK50" s="216"/>
      <c r="SVL50" s="216"/>
      <c r="SVM50" s="216"/>
      <c r="SVN50" s="214"/>
      <c r="SVO50" s="214"/>
      <c r="SVP50" s="214"/>
      <c r="SVQ50" s="214"/>
      <c r="SVR50" s="214"/>
      <c r="SVS50" s="212"/>
      <c r="SVT50" s="213"/>
      <c r="SVU50" s="213"/>
      <c r="SVV50" s="214"/>
      <c r="SVW50" s="214"/>
      <c r="SVX50" s="216"/>
      <c r="SVY50" s="216"/>
      <c r="SVZ50" s="216"/>
      <c r="SWA50" s="216"/>
      <c r="SWB50" s="216"/>
      <c r="SWC50" s="216"/>
      <c r="SWD50" s="216"/>
      <c r="SWE50" s="216"/>
      <c r="SWF50" s="216"/>
      <c r="SWG50" s="216"/>
      <c r="SWH50" s="216"/>
      <c r="SWI50" s="216"/>
      <c r="SWJ50" s="216"/>
      <c r="SWK50" s="214"/>
      <c r="SWL50" s="214"/>
      <c r="SWM50" s="214"/>
      <c r="SWN50" s="214"/>
      <c r="SWO50" s="214"/>
      <c r="SWP50" s="212"/>
      <c r="SWQ50" s="213"/>
      <c r="SWR50" s="213"/>
      <c r="SWS50" s="214"/>
      <c r="SWT50" s="214"/>
      <c r="SWU50" s="216"/>
      <c r="SWV50" s="216"/>
      <c r="SWW50" s="216"/>
      <c r="SWX50" s="216"/>
      <c r="SWY50" s="216"/>
      <c r="SWZ50" s="216"/>
      <c r="SXA50" s="216"/>
      <c r="SXB50" s="216"/>
      <c r="SXC50" s="216"/>
      <c r="SXD50" s="216"/>
      <c r="SXE50" s="216"/>
      <c r="SXF50" s="216"/>
      <c r="SXG50" s="216"/>
      <c r="SXH50" s="214"/>
      <c r="SXI50" s="214"/>
      <c r="SXJ50" s="214"/>
      <c r="SXK50" s="214"/>
      <c r="SXL50" s="214"/>
      <c r="SXM50" s="212"/>
      <c r="SXN50" s="213"/>
      <c r="SXO50" s="213"/>
      <c r="SXP50" s="214"/>
      <c r="SXQ50" s="214"/>
      <c r="SXR50" s="216"/>
      <c r="SXS50" s="216"/>
      <c r="SXT50" s="216"/>
      <c r="SXU50" s="216"/>
      <c r="SXV50" s="216"/>
      <c r="SXW50" s="216"/>
      <c r="SXX50" s="216"/>
      <c r="SXY50" s="216"/>
      <c r="SXZ50" s="216"/>
      <c r="SYA50" s="216"/>
      <c r="SYB50" s="216"/>
      <c r="SYC50" s="216"/>
      <c r="SYD50" s="216"/>
      <c r="SYE50" s="214"/>
      <c r="SYF50" s="214"/>
      <c r="SYG50" s="214"/>
      <c r="SYH50" s="214"/>
      <c r="SYI50" s="214"/>
      <c r="SYJ50" s="212"/>
      <c r="SYK50" s="213"/>
      <c r="SYL50" s="213"/>
      <c r="SYM50" s="214"/>
      <c r="SYN50" s="214"/>
      <c r="SYO50" s="216"/>
      <c r="SYP50" s="216"/>
      <c r="SYQ50" s="216"/>
      <c r="SYR50" s="216"/>
      <c r="SYS50" s="216"/>
      <c r="SYT50" s="216"/>
      <c r="SYU50" s="216"/>
      <c r="SYV50" s="216"/>
      <c r="SYW50" s="216"/>
      <c r="SYX50" s="216"/>
      <c r="SYY50" s="216"/>
      <c r="SYZ50" s="216"/>
      <c r="SZA50" s="216"/>
      <c r="SZB50" s="214"/>
      <c r="SZC50" s="214"/>
      <c r="SZD50" s="214"/>
      <c r="SZE50" s="214"/>
      <c r="SZF50" s="214"/>
      <c r="SZG50" s="212"/>
      <c r="SZH50" s="213"/>
      <c r="SZI50" s="213"/>
      <c r="SZJ50" s="214"/>
      <c r="SZK50" s="214"/>
      <c r="SZL50" s="216"/>
      <c r="SZM50" s="216"/>
      <c r="SZN50" s="216"/>
      <c r="SZO50" s="216"/>
      <c r="SZP50" s="216"/>
      <c r="SZQ50" s="216"/>
      <c r="SZR50" s="216"/>
      <c r="SZS50" s="216"/>
      <c r="SZT50" s="216"/>
      <c r="SZU50" s="216"/>
      <c r="SZV50" s="216"/>
      <c r="SZW50" s="216"/>
      <c r="SZX50" s="216"/>
      <c r="SZY50" s="214"/>
      <c r="SZZ50" s="214"/>
      <c r="TAA50" s="214"/>
      <c r="TAB50" s="214"/>
      <c r="TAC50" s="214"/>
      <c r="TAD50" s="212"/>
      <c r="TAE50" s="213"/>
      <c r="TAF50" s="213"/>
      <c r="TAG50" s="214"/>
      <c r="TAH50" s="214"/>
      <c r="TAI50" s="216"/>
      <c r="TAJ50" s="216"/>
      <c r="TAK50" s="216"/>
      <c r="TAL50" s="216"/>
      <c r="TAM50" s="216"/>
      <c r="TAN50" s="216"/>
      <c r="TAO50" s="216"/>
      <c r="TAP50" s="216"/>
      <c r="TAQ50" s="216"/>
      <c r="TAR50" s="216"/>
      <c r="TAS50" s="216"/>
      <c r="TAT50" s="216"/>
      <c r="TAU50" s="216"/>
      <c r="TAV50" s="214"/>
      <c r="TAW50" s="214"/>
      <c r="TAX50" s="214"/>
      <c r="TAY50" s="214"/>
      <c r="TAZ50" s="214"/>
      <c r="TBA50" s="212"/>
      <c r="TBB50" s="213"/>
      <c r="TBC50" s="213"/>
      <c r="TBD50" s="214"/>
      <c r="TBE50" s="214"/>
      <c r="TBF50" s="216"/>
      <c r="TBG50" s="216"/>
      <c r="TBH50" s="216"/>
      <c r="TBI50" s="216"/>
      <c r="TBJ50" s="216"/>
      <c r="TBK50" s="216"/>
      <c r="TBL50" s="216"/>
      <c r="TBM50" s="216"/>
      <c r="TBN50" s="216"/>
      <c r="TBO50" s="216"/>
      <c r="TBP50" s="216"/>
      <c r="TBQ50" s="216"/>
      <c r="TBR50" s="216"/>
      <c r="TBS50" s="214"/>
      <c r="TBT50" s="214"/>
      <c r="TBU50" s="214"/>
      <c r="TBV50" s="214"/>
      <c r="TBW50" s="214"/>
      <c r="TBX50" s="212"/>
      <c r="TBY50" s="213"/>
      <c r="TBZ50" s="213"/>
      <c r="TCA50" s="214"/>
      <c r="TCB50" s="214"/>
      <c r="TCC50" s="216"/>
      <c r="TCD50" s="216"/>
      <c r="TCE50" s="216"/>
      <c r="TCF50" s="216"/>
      <c r="TCG50" s="216"/>
      <c r="TCH50" s="216"/>
      <c r="TCI50" s="216"/>
      <c r="TCJ50" s="216"/>
      <c r="TCK50" s="216"/>
      <c r="TCL50" s="216"/>
      <c r="TCM50" s="216"/>
      <c r="TCN50" s="216"/>
      <c r="TCO50" s="216"/>
      <c r="TCP50" s="214"/>
      <c r="TCQ50" s="214"/>
      <c r="TCR50" s="214"/>
      <c r="TCS50" s="214"/>
      <c r="TCT50" s="214"/>
      <c r="TCU50" s="212"/>
      <c r="TCV50" s="213"/>
      <c r="TCW50" s="213"/>
      <c r="TCX50" s="214"/>
      <c r="TCY50" s="214"/>
      <c r="TCZ50" s="216"/>
      <c r="TDA50" s="216"/>
      <c r="TDB50" s="216"/>
      <c r="TDC50" s="216"/>
      <c r="TDD50" s="216"/>
      <c r="TDE50" s="216"/>
      <c r="TDF50" s="216"/>
      <c r="TDG50" s="216"/>
      <c r="TDH50" s="216"/>
      <c r="TDI50" s="216"/>
      <c r="TDJ50" s="216"/>
      <c r="TDK50" s="216"/>
      <c r="TDL50" s="216"/>
      <c r="TDM50" s="214"/>
      <c r="TDN50" s="214"/>
      <c r="TDO50" s="214"/>
      <c r="TDP50" s="214"/>
      <c r="TDQ50" s="214"/>
      <c r="TDR50" s="212"/>
      <c r="TDS50" s="213"/>
      <c r="TDT50" s="213"/>
      <c r="TDU50" s="214"/>
      <c r="TDV50" s="214"/>
      <c r="TDW50" s="216"/>
      <c r="TDX50" s="216"/>
      <c r="TDY50" s="216"/>
      <c r="TDZ50" s="216"/>
      <c r="TEA50" s="216"/>
      <c r="TEB50" s="216"/>
      <c r="TEC50" s="216"/>
      <c r="TED50" s="216"/>
      <c r="TEE50" s="216"/>
      <c r="TEF50" s="216"/>
      <c r="TEG50" s="216"/>
      <c r="TEH50" s="216"/>
      <c r="TEI50" s="216"/>
      <c r="TEJ50" s="214"/>
      <c r="TEK50" s="214"/>
      <c r="TEL50" s="214"/>
      <c r="TEM50" s="214"/>
      <c r="TEN50" s="214"/>
      <c r="TEO50" s="212"/>
      <c r="TEP50" s="213"/>
      <c r="TEQ50" s="213"/>
      <c r="TER50" s="214"/>
      <c r="TES50" s="214"/>
      <c r="TET50" s="216"/>
      <c r="TEU50" s="216"/>
      <c r="TEV50" s="216"/>
      <c r="TEW50" s="216"/>
      <c r="TEX50" s="216"/>
      <c r="TEY50" s="216"/>
      <c r="TEZ50" s="216"/>
      <c r="TFA50" s="216"/>
      <c r="TFB50" s="216"/>
      <c r="TFC50" s="216"/>
      <c r="TFD50" s="216"/>
      <c r="TFE50" s="216"/>
      <c r="TFF50" s="216"/>
      <c r="TFG50" s="214"/>
      <c r="TFH50" s="214"/>
      <c r="TFI50" s="214"/>
      <c r="TFJ50" s="214"/>
      <c r="TFK50" s="214"/>
      <c r="TFL50" s="212"/>
      <c r="TFM50" s="213"/>
      <c r="TFN50" s="213"/>
      <c r="TFO50" s="214"/>
      <c r="TFP50" s="214"/>
      <c r="TFQ50" s="216"/>
      <c r="TFR50" s="216"/>
      <c r="TFS50" s="216"/>
      <c r="TFT50" s="216"/>
      <c r="TFU50" s="216"/>
      <c r="TFV50" s="216"/>
      <c r="TFW50" s="216"/>
      <c r="TFX50" s="216"/>
      <c r="TFY50" s="216"/>
      <c r="TFZ50" s="216"/>
      <c r="TGA50" s="216"/>
      <c r="TGB50" s="216"/>
      <c r="TGC50" s="216"/>
      <c r="TGD50" s="214"/>
      <c r="TGE50" s="214"/>
      <c r="TGF50" s="214"/>
      <c r="TGG50" s="214"/>
      <c r="TGH50" s="214"/>
      <c r="TGI50" s="212"/>
      <c r="TGJ50" s="213"/>
      <c r="TGK50" s="213"/>
      <c r="TGL50" s="214"/>
      <c r="TGM50" s="214"/>
      <c r="TGN50" s="216"/>
      <c r="TGO50" s="216"/>
      <c r="TGP50" s="216"/>
      <c r="TGQ50" s="216"/>
      <c r="TGR50" s="216"/>
      <c r="TGS50" s="216"/>
      <c r="TGT50" s="216"/>
      <c r="TGU50" s="216"/>
      <c r="TGV50" s="216"/>
      <c r="TGW50" s="216"/>
      <c r="TGX50" s="216"/>
      <c r="TGY50" s="216"/>
      <c r="TGZ50" s="216"/>
      <c r="THA50" s="214"/>
      <c r="THB50" s="214"/>
      <c r="THC50" s="214"/>
      <c r="THD50" s="214"/>
      <c r="THE50" s="214"/>
      <c r="THF50" s="212"/>
      <c r="THG50" s="213"/>
      <c r="THH50" s="213"/>
      <c r="THI50" s="214"/>
      <c r="THJ50" s="214"/>
      <c r="THK50" s="216"/>
      <c r="THL50" s="216"/>
      <c r="THM50" s="216"/>
      <c r="THN50" s="216"/>
      <c r="THO50" s="216"/>
      <c r="THP50" s="216"/>
      <c r="THQ50" s="216"/>
      <c r="THR50" s="216"/>
      <c r="THS50" s="216"/>
      <c r="THT50" s="216"/>
      <c r="THU50" s="216"/>
      <c r="THV50" s="216"/>
      <c r="THW50" s="216"/>
      <c r="THX50" s="214"/>
      <c r="THY50" s="214"/>
      <c r="THZ50" s="214"/>
      <c r="TIA50" s="214"/>
      <c r="TIB50" s="214"/>
      <c r="TIC50" s="212"/>
      <c r="TID50" s="213"/>
      <c r="TIE50" s="213"/>
      <c r="TIF50" s="214"/>
      <c r="TIG50" s="214"/>
      <c r="TIH50" s="216"/>
      <c r="TII50" s="216"/>
      <c r="TIJ50" s="216"/>
      <c r="TIK50" s="216"/>
      <c r="TIL50" s="216"/>
      <c r="TIM50" s="216"/>
      <c r="TIN50" s="216"/>
      <c r="TIO50" s="216"/>
      <c r="TIP50" s="216"/>
      <c r="TIQ50" s="216"/>
      <c r="TIR50" s="216"/>
      <c r="TIS50" s="216"/>
      <c r="TIT50" s="216"/>
      <c r="TIU50" s="214"/>
      <c r="TIV50" s="214"/>
      <c r="TIW50" s="214"/>
      <c r="TIX50" s="214"/>
      <c r="TIY50" s="214"/>
      <c r="TIZ50" s="212"/>
      <c r="TJA50" s="213"/>
      <c r="TJB50" s="213"/>
      <c r="TJC50" s="214"/>
      <c r="TJD50" s="214"/>
      <c r="TJE50" s="216"/>
      <c r="TJF50" s="216"/>
      <c r="TJG50" s="216"/>
      <c r="TJH50" s="216"/>
      <c r="TJI50" s="216"/>
      <c r="TJJ50" s="216"/>
      <c r="TJK50" s="216"/>
      <c r="TJL50" s="216"/>
      <c r="TJM50" s="216"/>
      <c r="TJN50" s="216"/>
      <c r="TJO50" s="216"/>
      <c r="TJP50" s="216"/>
      <c r="TJQ50" s="216"/>
      <c r="TJR50" s="214"/>
      <c r="TJS50" s="214"/>
      <c r="TJT50" s="214"/>
      <c r="TJU50" s="214"/>
      <c r="TJV50" s="214"/>
      <c r="TJW50" s="212"/>
      <c r="TJX50" s="213"/>
      <c r="TJY50" s="213"/>
      <c r="TJZ50" s="214"/>
      <c r="TKA50" s="214"/>
      <c r="TKB50" s="216"/>
      <c r="TKC50" s="216"/>
      <c r="TKD50" s="216"/>
      <c r="TKE50" s="216"/>
      <c r="TKF50" s="216"/>
      <c r="TKG50" s="216"/>
      <c r="TKH50" s="216"/>
      <c r="TKI50" s="216"/>
      <c r="TKJ50" s="216"/>
      <c r="TKK50" s="216"/>
      <c r="TKL50" s="216"/>
      <c r="TKM50" s="216"/>
      <c r="TKN50" s="216"/>
      <c r="TKO50" s="214"/>
      <c r="TKP50" s="214"/>
      <c r="TKQ50" s="214"/>
      <c r="TKR50" s="214"/>
      <c r="TKS50" s="214"/>
      <c r="TKT50" s="212"/>
      <c r="TKU50" s="213"/>
      <c r="TKV50" s="213"/>
      <c r="TKW50" s="214"/>
      <c r="TKX50" s="214"/>
      <c r="TKY50" s="216"/>
      <c r="TKZ50" s="216"/>
      <c r="TLA50" s="216"/>
      <c r="TLB50" s="216"/>
      <c r="TLC50" s="216"/>
      <c r="TLD50" s="216"/>
      <c r="TLE50" s="216"/>
      <c r="TLF50" s="216"/>
      <c r="TLG50" s="216"/>
      <c r="TLH50" s="216"/>
      <c r="TLI50" s="216"/>
      <c r="TLJ50" s="216"/>
      <c r="TLK50" s="216"/>
      <c r="TLL50" s="214"/>
      <c r="TLM50" s="214"/>
      <c r="TLN50" s="214"/>
      <c r="TLO50" s="214"/>
      <c r="TLP50" s="214"/>
      <c r="TLQ50" s="212"/>
      <c r="TLR50" s="213"/>
      <c r="TLS50" s="213"/>
      <c r="TLT50" s="214"/>
      <c r="TLU50" s="214"/>
      <c r="TLV50" s="216"/>
      <c r="TLW50" s="216"/>
      <c r="TLX50" s="216"/>
      <c r="TLY50" s="216"/>
      <c r="TLZ50" s="216"/>
      <c r="TMA50" s="216"/>
      <c r="TMB50" s="216"/>
      <c r="TMC50" s="216"/>
      <c r="TMD50" s="216"/>
      <c r="TME50" s="216"/>
      <c r="TMF50" s="216"/>
      <c r="TMG50" s="216"/>
      <c r="TMH50" s="216"/>
      <c r="TMI50" s="214"/>
      <c r="TMJ50" s="214"/>
      <c r="TMK50" s="214"/>
      <c r="TML50" s="214"/>
      <c r="TMM50" s="214"/>
      <c r="TMN50" s="212"/>
      <c r="TMO50" s="213"/>
      <c r="TMP50" s="213"/>
      <c r="TMQ50" s="214"/>
      <c r="TMR50" s="214"/>
      <c r="TMS50" s="216"/>
      <c r="TMT50" s="216"/>
      <c r="TMU50" s="216"/>
      <c r="TMV50" s="216"/>
      <c r="TMW50" s="216"/>
      <c r="TMX50" s="216"/>
      <c r="TMY50" s="216"/>
      <c r="TMZ50" s="216"/>
      <c r="TNA50" s="216"/>
      <c r="TNB50" s="216"/>
      <c r="TNC50" s="216"/>
      <c r="TND50" s="216"/>
      <c r="TNE50" s="216"/>
      <c r="TNF50" s="214"/>
      <c r="TNG50" s="214"/>
      <c r="TNH50" s="214"/>
      <c r="TNI50" s="214"/>
      <c r="TNJ50" s="214"/>
      <c r="TNK50" s="212"/>
      <c r="TNL50" s="213"/>
      <c r="TNM50" s="213"/>
      <c r="TNN50" s="214"/>
      <c r="TNO50" s="214"/>
      <c r="TNP50" s="216"/>
      <c r="TNQ50" s="216"/>
      <c r="TNR50" s="216"/>
      <c r="TNS50" s="216"/>
      <c r="TNT50" s="216"/>
      <c r="TNU50" s="216"/>
      <c r="TNV50" s="216"/>
      <c r="TNW50" s="216"/>
      <c r="TNX50" s="216"/>
      <c r="TNY50" s="216"/>
      <c r="TNZ50" s="216"/>
      <c r="TOA50" s="216"/>
      <c r="TOB50" s="216"/>
      <c r="TOC50" s="214"/>
      <c r="TOD50" s="214"/>
      <c r="TOE50" s="214"/>
      <c r="TOF50" s="214"/>
      <c r="TOG50" s="214"/>
      <c r="TOH50" s="212"/>
      <c r="TOI50" s="213"/>
      <c r="TOJ50" s="213"/>
      <c r="TOK50" s="214"/>
      <c r="TOL50" s="214"/>
      <c r="TOM50" s="216"/>
      <c r="TON50" s="216"/>
      <c r="TOO50" s="216"/>
      <c r="TOP50" s="216"/>
      <c r="TOQ50" s="216"/>
      <c r="TOR50" s="216"/>
      <c r="TOS50" s="216"/>
      <c r="TOT50" s="216"/>
      <c r="TOU50" s="216"/>
      <c r="TOV50" s="216"/>
      <c r="TOW50" s="216"/>
      <c r="TOX50" s="216"/>
      <c r="TOY50" s="216"/>
      <c r="TOZ50" s="214"/>
      <c r="TPA50" s="214"/>
      <c r="TPB50" s="214"/>
      <c r="TPC50" s="214"/>
      <c r="TPD50" s="214"/>
      <c r="TPE50" s="212"/>
      <c r="TPF50" s="213"/>
      <c r="TPG50" s="213"/>
      <c r="TPH50" s="214"/>
      <c r="TPI50" s="214"/>
      <c r="TPJ50" s="216"/>
      <c r="TPK50" s="216"/>
      <c r="TPL50" s="216"/>
      <c r="TPM50" s="216"/>
      <c r="TPN50" s="216"/>
      <c r="TPO50" s="216"/>
      <c r="TPP50" s="216"/>
      <c r="TPQ50" s="216"/>
      <c r="TPR50" s="216"/>
      <c r="TPS50" s="216"/>
      <c r="TPT50" s="216"/>
      <c r="TPU50" s="216"/>
      <c r="TPV50" s="216"/>
      <c r="TPW50" s="214"/>
      <c r="TPX50" s="214"/>
      <c r="TPY50" s="214"/>
      <c r="TPZ50" s="214"/>
      <c r="TQA50" s="214"/>
      <c r="TQB50" s="212"/>
      <c r="TQC50" s="213"/>
      <c r="TQD50" s="213"/>
      <c r="TQE50" s="214"/>
      <c r="TQF50" s="214"/>
      <c r="TQG50" s="216"/>
      <c r="TQH50" s="216"/>
      <c r="TQI50" s="216"/>
      <c r="TQJ50" s="216"/>
      <c r="TQK50" s="216"/>
      <c r="TQL50" s="216"/>
      <c r="TQM50" s="216"/>
      <c r="TQN50" s="216"/>
      <c r="TQO50" s="216"/>
      <c r="TQP50" s="216"/>
      <c r="TQQ50" s="216"/>
      <c r="TQR50" s="216"/>
      <c r="TQS50" s="216"/>
      <c r="TQT50" s="214"/>
      <c r="TQU50" s="214"/>
      <c r="TQV50" s="214"/>
      <c r="TQW50" s="214"/>
      <c r="TQX50" s="214"/>
      <c r="TQY50" s="212"/>
      <c r="TQZ50" s="213"/>
      <c r="TRA50" s="213"/>
      <c r="TRB50" s="214"/>
      <c r="TRC50" s="214"/>
      <c r="TRD50" s="216"/>
      <c r="TRE50" s="216"/>
      <c r="TRF50" s="216"/>
      <c r="TRG50" s="216"/>
      <c r="TRH50" s="216"/>
      <c r="TRI50" s="216"/>
      <c r="TRJ50" s="216"/>
      <c r="TRK50" s="216"/>
      <c r="TRL50" s="216"/>
      <c r="TRM50" s="216"/>
      <c r="TRN50" s="216"/>
      <c r="TRO50" s="216"/>
      <c r="TRP50" s="216"/>
      <c r="TRQ50" s="214"/>
      <c r="TRR50" s="214"/>
      <c r="TRS50" s="214"/>
      <c r="TRT50" s="214"/>
      <c r="TRU50" s="214"/>
      <c r="TRV50" s="212"/>
      <c r="TRW50" s="213"/>
      <c r="TRX50" s="213"/>
      <c r="TRY50" s="214"/>
      <c r="TRZ50" s="214"/>
      <c r="TSA50" s="216"/>
      <c r="TSB50" s="216"/>
      <c r="TSC50" s="216"/>
      <c r="TSD50" s="216"/>
      <c r="TSE50" s="216"/>
      <c r="TSF50" s="216"/>
      <c r="TSG50" s="216"/>
      <c r="TSH50" s="216"/>
      <c r="TSI50" s="216"/>
      <c r="TSJ50" s="216"/>
      <c r="TSK50" s="216"/>
      <c r="TSL50" s="216"/>
      <c r="TSM50" s="216"/>
      <c r="TSN50" s="214"/>
      <c r="TSO50" s="214"/>
      <c r="TSP50" s="214"/>
      <c r="TSQ50" s="214"/>
      <c r="TSR50" s="214"/>
      <c r="TSS50" s="212"/>
      <c r="TST50" s="213"/>
      <c r="TSU50" s="213"/>
      <c r="TSV50" s="214"/>
      <c r="TSW50" s="214"/>
      <c r="TSX50" s="216"/>
      <c r="TSY50" s="216"/>
      <c r="TSZ50" s="216"/>
      <c r="TTA50" s="216"/>
      <c r="TTB50" s="216"/>
      <c r="TTC50" s="216"/>
      <c r="TTD50" s="216"/>
      <c r="TTE50" s="216"/>
      <c r="TTF50" s="216"/>
      <c r="TTG50" s="216"/>
      <c r="TTH50" s="216"/>
      <c r="TTI50" s="216"/>
      <c r="TTJ50" s="216"/>
      <c r="TTK50" s="214"/>
      <c r="TTL50" s="214"/>
      <c r="TTM50" s="214"/>
      <c r="TTN50" s="214"/>
      <c r="TTO50" s="214"/>
      <c r="TTP50" s="212"/>
      <c r="TTQ50" s="213"/>
      <c r="TTR50" s="213"/>
      <c r="TTS50" s="214"/>
      <c r="TTT50" s="214"/>
      <c r="TTU50" s="216"/>
      <c r="TTV50" s="216"/>
      <c r="TTW50" s="216"/>
      <c r="TTX50" s="216"/>
      <c r="TTY50" s="216"/>
      <c r="TTZ50" s="216"/>
      <c r="TUA50" s="216"/>
      <c r="TUB50" s="216"/>
      <c r="TUC50" s="216"/>
      <c r="TUD50" s="216"/>
      <c r="TUE50" s="216"/>
      <c r="TUF50" s="216"/>
      <c r="TUG50" s="216"/>
      <c r="TUH50" s="214"/>
      <c r="TUI50" s="214"/>
      <c r="TUJ50" s="214"/>
      <c r="TUK50" s="214"/>
      <c r="TUL50" s="214"/>
      <c r="TUM50" s="212"/>
      <c r="TUN50" s="213"/>
      <c r="TUO50" s="213"/>
      <c r="TUP50" s="214"/>
      <c r="TUQ50" s="214"/>
      <c r="TUR50" s="216"/>
      <c r="TUS50" s="216"/>
      <c r="TUT50" s="216"/>
      <c r="TUU50" s="216"/>
      <c r="TUV50" s="216"/>
      <c r="TUW50" s="216"/>
      <c r="TUX50" s="216"/>
      <c r="TUY50" s="216"/>
      <c r="TUZ50" s="216"/>
      <c r="TVA50" s="216"/>
      <c r="TVB50" s="216"/>
      <c r="TVC50" s="216"/>
      <c r="TVD50" s="216"/>
      <c r="TVE50" s="214"/>
      <c r="TVF50" s="214"/>
      <c r="TVG50" s="214"/>
      <c r="TVH50" s="214"/>
      <c r="TVI50" s="214"/>
      <c r="TVJ50" s="212"/>
      <c r="TVK50" s="213"/>
      <c r="TVL50" s="213"/>
      <c r="TVM50" s="214"/>
      <c r="TVN50" s="214"/>
      <c r="TVO50" s="216"/>
      <c r="TVP50" s="216"/>
      <c r="TVQ50" s="216"/>
      <c r="TVR50" s="216"/>
      <c r="TVS50" s="216"/>
      <c r="TVT50" s="216"/>
      <c r="TVU50" s="216"/>
      <c r="TVV50" s="216"/>
      <c r="TVW50" s="216"/>
      <c r="TVX50" s="216"/>
      <c r="TVY50" s="216"/>
      <c r="TVZ50" s="216"/>
      <c r="TWA50" s="216"/>
      <c r="TWB50" s="214"/>
      <c r="TWC50" s="214"/>
      <c r="TWD50" s="214"/>
      <c r="TWE50" s="214"/>
      <c r="TWF50" s="214"/>
      <c r="TWG50" s="212"/>
      <c r="TWH50" s="213"/>
      <c r="TWI50" s="213"/>
      <c r="TWJ50" s="214"/>
      <c r="TWK50" s="214"/>
      <c r="TWL50" s="216"/>
      <c r="TWM50" s="216"/>
      <c r="TWN50" s="216"/>
      <c r="TWO50" s="216"/>
      <c r="TWP50" s="216"/>
      <c r="TWQ50" s="216"/>
      <c r="TWR50" s="216"/>
      <c r="TWS50" s="216"/>
      <c r="TWT50" s="216"/>
      <c r="TWU50" s="216"/>
      <c r="TWV50" s="216"/>
      <c r="TWW50" s="216"/>
      <c r="TWX50" s="216"/>
      <c r="TWY50" s="214"/>
      <c r="TWZ50" s="214"/>
      <c r="TXA50" s="214"/>
      <c r="TXB50" s="214"/>
      <c r="TXC50" s="214"/>
      <c r="TXD50" s="212"/>
      <c r="TXE50" s="213"/>
      <c r="TXF50" s="213"/>
      <c r="TXG50" s="214"/>
      <c r="TXH50" s="214"/>
      <c r="TXI50" s="216"/>
      <c r="TXJ50" s="216"/>
      <c r="TXK50" s="216"/>
      <c r="TXL50" s="216"/>
      <c r="TXM50" s="216"/>
      <c r="TXN50" s="216"/>
      <c r="TXO50" s="216"/>
      <c r="TXP50" s="216"/>
      <c r="TXQ50" s="216"/>
      <c r="TXR50" s="216"/>
      <c r="TXS50" s="216"/>
      <c r="TXT50" s="216"/>
      <c r="TXU50" s="216"/>
      <c r="TXV50" s="214"/>
      <c r="TXW50" s="214"/>
      <c r="TXX50" s="214"/>
      <c r="TXY50" s="214"/>
      <c r="TXZ50" s="214"/>
      <c r="TYA50" s="212"/>
      <c r="TYB50" s="213"/>
      <c r="TYC50" s="213"/>
      <c r="TYD50" s="214"/>
      <c r="TYE50" s="214"/>
      <c r="TYF50" s="216"/>
      <c r="TYG50" s="216"/>
      <c r="TYH50" s="216"/>
      <c r="TYI50" s="216"/>
      <c r="TYJ50" s="216"/>
      <c r="TYK50" s="216"/>
      <c r="TYL50" s="216"/>
      <c r="TYM50" s="216"/>
      <c r="TYN50" s="216"/>
      <c r="TYO50" s="216"/>
      <c r="TYP50" s="216"/>
      <c r="TYQ50" s="216"/>
      <c r="TYR50" s="216"/>
      <c r="TYS50" s="214"/>
      <c r="TYT50" s="214"/>
      <c r="TYU50" s="214"/>
      <c r="TYV50" s="214"/>
      <c r="TYW50" s="214"/>
      <c r="TYX50" s="212"/>
      <c r="TYY50" s="213"/>
      <c r="TYZ50" s="213"/>
      <c r="TZA50" s="214"/>
      <c r="TZB50" s="214"/>
      <c r="TZC50" s="216"/>
      <c r="TZD50" s="216"/>
      <c r="TZE50" s="216"/>
      <c r="TZF50" s="216"/>
      <c r="TZG50" s="216"/>
      <c r="TZH50" s="216"/>
      <c r="TZI50" s="216"/>
      <c r="TZJ50" s="216"/>
      <c r="TZK50" s="216"/>
      <c r="TZL50" s="216"/>
      <c r="TZM50" s="216"/>
      <c r="TZN50" s="216"/>
      <c r="TZO50" s="216"/>
      <c r="TZP50" s="214"/>
      <c r="TZQ50" s="214"/>
      <c r="TZR50" s="214"/>
      <c r="TZS50" s="214"/>
      <c r="TZT50" s="214"/>
      <c r="TZU50" s="212"/>
      <c r="TZV50" s="213"/>
      <c r="TZW50" s="213"/>
      <c r="TZX50" s="214"/>
      <c r="TZY50" s="214"/>
      <c r="TZZ50" s="216"/>
      <c r="UAA50" s="216"/>
      <c r="UAB50" s="216"/>
      <c r="UAC50" s="216"/>
      <c r="UAD50" s="216"/>
      <c r="UAE50" s="216"/>
      <c r="UAF50" s="216"/>
      <c r="UAG50" s="216"/>
      <c r="UAH50" s="216"/>
      <c r="UAI50" s="216"/>
      <c r="UAJ50" s="216"/>
      <c r="UAK50" s="216"/>
      <c r="UAL50" s="216"/>
      <c r="UAM50" s="214"/>
      <c r="UAN50" s="214"/>
      <c r="UAO50" s="214"/>
      <c r="UAP50" s="214"/>
      <c r="UAQ50" s="214"/>
      <c r="UAR50" s="212"/>
      <c r="UAS50" s="213"/>
      <c r="UAT50" s="213"/>
      <c r="UAU50" s="214"/>
      <c r="UAV50" s="214"/>
      <c r="UAW50" s="216"/>
      <c r="UAX50" s="216"/>
      <c r="UAY50" s="216"/>
      <c r="UAZ50" s="216"/>
      <c r="UBA50" s="216"/>
      <c r="UBB50" s="216"/>
      <c r="UBC50" s="216"/>
      <c r="UBD50" s="216"/>
      <c r="UBE50" s="216"/>
      <c r="UBF50" s="216"/>
      <c r="UBG50" s="216"/>
      <c r="UBH50" s="216"/>
      <c r="UBI50" s="216"/>
      <c r="UBJ50" s="214"/>
      <c r="UBK50" s="214"/>
      <c r="UBL50" s="214"/>
      <c r="UBM50" s="214"/>
      <c r="UBN50" s="214"/>
      <c r="UBO50" s="212"/>
      <c r="UBP50" s="213"/>
      <c r="UBQ50" s="213"/>
      <c r="UBR50" s="214"/>
      <c r="UBS50" s="214"/>
      <c r="UBT50" s="216"/>
      <c r="UBU50" s="216"/>
      <c r="UBV50" s="216"/>
      <c r="UBW50" s="216"/>
      <c r="UBX50" s="216"/>
      <c r="UBY50" s="216"/>
      <c r="UBZ50" s="216"/>
      <c r="UCA50" s="216"/>
      <c r="UCB50" s="216"/>
      <c r="UCC50" s="216"/>
      <c r="UCD50" s="216"/>
      <c r="UCE50" s="216"/>
      <c r="UCF50" s="216"/>
      <c r="UCG50" s="214"/>
      <c r="UCH50" s="214"/>
      <c r="UCI50" s="214"/>
      <c r="UCJ50" s="214"/>
      <c r="UCK50" s="214"/>
      <c r="UCL50" s="212"/>
      <c r="UCM50" s="213"/>
      <c r="UCN50" s="213"/>
      <c r="UCO50" s="214"/>
      <c r="UCP50" s="214"/>
      <c r="UCQ50" s="216"/>
      <c r="UCR50" s="216"/>
      <c r="UCS50" s="216"/>
      <c r="UCT50" s="216"/>
      <c r="UCU50" s="216"/>
      <c r="UCV50" s="216"/>
      <c r="UCW50" s="216"/>
      <c r="UCX50" s="216"/>
      <c r="UCY50" s="216"/>
      <c r="UCZ50" s="216"/>
      <c r="UDA50" s="216"/>
      <c r="UDB50" s="216"/>
      <c r="UDC50" s="216"/>
      <c r="UDD50" s="214"/>
      <c r="UDE50" s="214"/>
      <c r="UDF50" s="214"/>
      <c r="UDG50" s="214"/>
      <c r="UDH50" s="214"/>
      <c r="UDI50" s="212"/>
      <c r="UDJ50" s="213"/>
      <c r="UDK50" s="213"/>
      <c r="UDL50" s="214"/>
      <c r="UDM50" s="214"/>
      <c r="UDN50" s="216"/>
      <c r="UDO50" s="216"/>
      <c r="UDP50" s="216"/>
      <c r="UDQ50" s="216"/>
      <c r="UDR50" s="216"/>
      <c r="UDS50" s="216"/>
      <c r="UDT50" s="216"/>
      <c r="UDU50" s="216"/>
      <c r="UDV50" s="216"/>
      <c r="UDW50" s="216"/>
      <c r="UDX50" s="216"/>
      <c r="UDY50" s="216"/>
      <c r="UDZ50" s="216"/>
      <c r="UEA50" s="214"/>
      <c r="UEB50" s="214"/>
      <c r="UEC50" s="214"/>
      <c r="UED50" s="214"/>
      <c r="UEE50" s="214"/>
      <c r="UEF50" s="212"/>
      <c r="UEG50" s="213"/>
      <c r="UEH50" s="213"/>
      <c r="UEI50" s="214"/>
      <c r="UEJ50" s="214"/>
      <c r="UEK50" s="216"/>
      <c r="UEL50" s="216"/>
      <c r="UEM50" s="216"/>
      <c r="UEN50" s="216"/>
      <c r="UEO50" s="216"/>
      <c r="UEP50" s="216"/>
      <c r="UEQ50" s="216"/>
      <c r="UER50" s="216"/>
      <c r="UES50" s="216"/>
      <c r="UET50" s="216"/>
      <c r="UEU50" s="216"/>
      <c r="UEV50" s="216"/>
      <c r="UEW50" s="216"/>
      <c r="UEX50" s="214"/>
      <c r="UEY50" s="214"/>
      <c r="UEZ50" s="214"/>
      <c r="UFA50" s="214"/>
      <c r="UFB50" s="214"/>
      <c r="UFC50" s="212"/>
      <c r="UFD50" s="213"/>
      <c r="UFE50" s="213"/>
      <c r="UFF50" s="214"/>
      <c r="UFG50" s="214"/>
      <c r="UFH50" s="216"/>
      <c r="UFI50" s="216"/>
      <c r="UFJ50" s="216"/>
      <c r="UFK50" s="216"/>
      <c r="UFL50" s="216"/>
      <c r="UFM50" s="216"/>
      <c r="UFN50" s="216"/>
      <c r="UFO50" s="216"/>
      <c r="UFP50" s="216"/>
      <c r="UFQ50" s="216"/>
      <c r="UFR50" s="216"/>
      <c r="UFS50" s="216"/>
      <c r="UFT50" s="216"/>
      <c r="UFU50" s="214"/>
      <c r="UFV50" s="214"/>
      <c r="UFW50" s="214"/>
      <c r="UFX50" s="214"/>
      <c r="UFY50" s="214"/>
      <c r="UFZ50" s="212"/>
      <c r="UGA50" s="213"/>
      <c r="UGB50" s="213"/>
      <c r="UGC50" s="214"/>
      <c r="UGD50" s="214"/>
      <c r="UGE50" s="216"/>
      <c r="UGF50" s="216"/>
      <c r="UGG50" s="216"/>
      <c r="UGH50" s="216"/>
      <c r="UGI50" s="216"/>
      <c r="UGJ50" s="216"/>
      <c r="UGK50" s="216"/>
      <c r="UGL50" s="216"/>
      <c r="UGM50" s="216"/>
      <c r="UGN50" s="216"/>
      <c r="UGO50" s="216"/>
      <c r="UGP50" s="216"/>
      <c r="UGQ50" s="216"/>
      <c r="UGR50" s="214"/>
      <c r="UGS50" s="214"/>
      <c r="UGT50" s="214"/>
      <c r="UGU50" s="214"/>
      <c r="UGV50" s="214"/>
      <c r="UGW50" s="212"/>
      <c r="UGX50" s="213"/>
      <c r="UGY50" s="213"/>
      <c r="UGZ50" s="214"/>
      <c r="UHA50" s="214"/>
      <c r="UHB50" s="216"/>
      <c r="UHC50" s="216"/>
      <c r="UHD50" s="216"/>
      <c r="UHE50" s="216"/>
      <c r="UHF50" s="216"/>
      <c r="UHG50" s="216"/>
      <c r="UHH50" s="216"/>
      <c r="UHI50" s="216"/>
      <c r="UHJ50" s="216"/>
      <c r="UHK50" s="216"/>
      <c r="UHL50" s="216"/>
      <c r="UHM50" s="216"/>
      <c r="UHN50" s="216"/>
      <c r="UHO50" s="214"/>
      <c r="UHP50" s="214"/>
      <c r="UHQ50" s="214"/>
      <c r="UHR50" s="214"/>
      <c r="UHS50" s="214"/>
      <c r="UHT50" s="212"/>
      <c r="UHU50" s="213"/>
      <c r="UHV50" s="213"/>
      <c r="UHW50" s="214"/>
      <c r="UHX50" s="214"/>
      <c r="UHY50" s="216"/>
      <c r="UHZ50" s="216"/>
      <c r="UIA50" s="216"/>
      <c r="UIB50" s="216"/>
      <c r="UIC50" s="216"/>
      <c r="UID50" s="216"/>
      <c r="UIE50" s="216"/>
      <c r="UIF50" s="216"/>
      <c r="UIG50" s="216"/>
      <c r="UIH50" s="216"/>
      <c r="UII50" s="216"/>
      <c r="UIJ50" s="216"/>
      <c r="UIK50" s="216"/>
      <c r="UIL50" s="214"/>
      <c r="UIM50" s="214"/>
      <c r="UIN50" s="214"/>
      <c r="UIO50" s="214"/>
      <c r="UIP50" s="214"/>
      <c r="UIQ50" s="212"/>
      <c r="UIR50" s="213"/>
      <c r="UIS50" s="213"/>
      <c r="UIT50" s="214"/>
      <c r="UIU50" s="214"/>
      <c r="UIV50" s="216"/>
      <c r="UIW50" s="216"/>
      <c r="UIX50" s="216"/>
      <c r="UIY50" s="216"/>
      <c r="UIZ50" s="216"/>
      <c r="UJA50" s="216"/>
      <c r="UJB50" s="216"/>
      <c r="UJC50" s="216"/>
      <c r="UJD50" s="216"/>
      <c r="UJE50" s="216"/>
      <c r="UJF50" s="216"/>
      <c r="UJG50" s="216"/>
      <c r="UJH50" s="216"/>
      <c r="UJI50" s="214"/>
      <c r="UJJ50" s="214"/>
      <c r="UJK50" s="214"/>
      <c r="UJL50" s="214"/>
      <c r="UJM50" s="214"/>
      <c r="UJN50" s="212"/>
      <c r="UJO50" s="213"/>
      <c r="UJP50" s="213"/>
      <c r="UJQ50" s="214"/>
      <c r="UJR50" s="214"/>
      <c r="UJS50" s="216"/>
      <c r="UJT50" s="216"/>
      <c r="UJU50" s="216"/>
      <c r="UJV50" s="216"/>
      <c r="UJW50" s="216"/>
      <c r="UJX50" s="216"/>
      <c r="UJY50" s="216"/>
      <c r="UJZ50" s="216"/>
      <c r="UKA50" s="216"/>
      <c r="UKB50" s="216"/>
      <c r="UKC50" s="216"/>
      <c r="UKD50" s="216"/>
      <c r="UKE50" s="216"/>
      <c r="UKF50" s="214"/>
      <c r="UKG50" s="214"/>
      <c r="UKH50" s="214"/>
      <c r="UKI50" s="214"/>
      <c r="UKJ50" s="214"/>
      <c r="UKK50" s="212"/>
      <c r="UKL50" s="213"/>
      <c r="UKM50" s="213"/>
      <c r="UKN50" s="214"/>
      <c r="UKO50" s="214"/>
      <c r="UKP50" s="216"/>
      <c r="UKQ50" s="216"/>
      <c r="UKR50" s="216"/>
      <c r="UKS50" s="216"/>
      <c r="UKT50" s="216"/>
      <c r="UKU50" s="216"/>
      <c r="UKV50" s="216"/>
      <c r="UKW50" s="216"/>
      <c r="UKX50" s="216"/>
      <c r="UKY50" s="216"/>
      <c r="UKZ50" s="216"/>
      <c r="ULA50" s="216"/>
      <c r="ULB50" s="216"/>
      <c r="ULC50" s="214"/>
      <c r="ULD50" s="214"/>
      <c r="ULE50" s="214"/>
      <c r="ULF50" s="214"/>
      <c r="ULG50" s="214"/>
      <c r="ULH50" s="212"/>
      <c r="ULI50" s="213"/>
      <c r="ULJ50" s="213"/>
      <c r="ULK50" s="214"/>
      <c r="ULL50" s="214"/>
      <c r="ULM50" s="216"/>
      <c r="ULN50" s="216"/>
      <c r="ULO50" s="216"/>
      <c r="ULP50" s="216"/>
      <c r="ULQ50" s="216"/>
      <c r="ULR50" s="216"/>
      <c r="ULS50" s="216"/>
      <c r="ULT50" s="216"/>
      <c r="ULU50" s="216"/>
      <c r="ULV50" s="216"/>
      <c r="ULW50" s="216"/>
      <c r="ULX50" s="216"/>
      <c r="ULY50" s="216"/>
      <c r="ULZ50" s="214"/>
      <c r="UMA50" s="214"/>
      <c r="UMB50" s="214"/>
      <c r="UMC50" s="214"/>
      <c r="UMD50" s="214"/>
      <c r="UME50" s="212"/>
      <c r="UMF50" s="213"/>
      <c r="UMG50" s="213"/>
      <c r="UMH50" s="214"/>
      <c r="UMI50" s="214"/>
      <c r="UMJ50" s="216"/>
      <c r="UMK50" s="216"/>
      <c r="UML50" s="216"/>
      <c r="UMM50" s="216"/>
      <c r="UMN50" s="216"/>
      <c r="UMO50" s="216"/>
      <c r="UMP50" s="216"/>
      <c r="UMQ50" s="216"/>
      <c r="UMR50" s="216"/>
      <c r="UMS50" s="216"/>
      <c r="UMT50" s="216"/>
      <c r="UMU50" s="216"/>
      <c r="UMV50" s="216"/>
      <c r="UMW50" s="214"/>
      <c r="UMX50" s="214"/>
      <c r="UMY50" s="214"/>
      <c r="UMZ50" s="214"/>
      <c r="UNA50" s="214"/>
      <c r="UNB50" s="212"/>
      <c r="UNC50" s="213"/>
      <c r="UND50" s="213"/>
      <c r="UNE50" s="214"/>
      <c r="UNF50" s="214"/>
      <c r="UNG50" s="216"/>
      <c r="UNH50" s="216"/>
      <c r="UNI50" s="216"/>
      <c r="UNJ50" s="216"/>
      <c r="UNK50" s="216"/>
      <c r="UNL50" s="216"/>
      <c r="UNM50" s="216"/>
      <c r="UNN50" s="216"/>
      <c r="UNO50" s="216"/>
      <c r="UNP50" s="216"/>
      <c r="UNQ50" s="216"/>
      <c r="UNR50" s="216"/>
      <c r="UNS50" s="216"/>
      <c r="UNT50" s="214"/>
      <c r="UNU50" s="214"/>
      <c r="UNV50" s="214"/>
      <c r="UNW50" s="214"/>
      <c r="UNX50" s="214"/>
      <c r="UNY50" s="212"/>
      <c r="UNZ50" s="213"/>
      <c r="UOA50" s="213"/>
      <c r="UOB50" s="214"/>
      <c r="UOC50" s="214"/>
      <c r="UOD50" s="216"/>
      <c r="UOE50" s="216"/>
      <c r="UOF50" s="216"/>
      <c r="UOG50" s="216"/>
      <c r="UOH50" s="216"/>
      <c r="UOI50" s="216"/>
      <c r="UOJ50" s="216"/>
      <c r="UOK50" s="216"/>
      <c r="UOL50" s="216"/>
      <c r="UOM50" s="216"/>
      <c r="UON50" s="216"/>
      <c r="UOO50" s="216"/>
      <c r="UOP50" s="216"/>
      <c r="UOQ50" s="214"/>
      <c r="UOR50" s="214"/>
      <c r="UOS50" s="214"/>
      <c r="UOT50" s="214"/>
      <c r="UOU50" s="214"/>
      <c r="UOV50" s="212"/>
      <c r="UOW50" s="213"/>
      <c r="UOX50" s="213"/>
      <c r="UOY50" s="214"/>
      <c r="UOZ50" s="214"/>
      <c r="UPA50" s="216"/>
      <c r="UPB50" s="216"/>
      <c r="UPC50" s="216"/>
      <c r="UPD50" s="216"/>
      <c r="UPE50" s="216"/>
      <c r="UPF50" s="216"/>
      <c r="UPG50" s="216"/>
      <c r="UPH50" s="216"/>
      <c r="UPI50" s="216"/>
      <c r="UPJ50" s="216"/>
      <c r="UPK50" s="216"/>
      <c r="UPL50" s="216"/>
      <c r="UPM50" s="216"/>
      <c r="UPN50" s="214"/>
      <c r="UPO50" s="214"/>
      <c r="UPP50" s="214"/>
      <c r="UPQ50" s="214"/>
      <c r="UPR50" s="214"/>
      <c r="UPS50" s="212"/>
      <c r="UPT50" s="213"/>
      <c r="UPU50" s="213"/>
      <c r="UPV50" s="214"/>
      <c r="UPW50" s="214"/>
      <c r="UPX50" s="216"/>
      <c r="UPY50" s="216"/>
      <c r="UPZ50" s="216"/>
      <c r="UQA50" s="216"/>
      <c r="UQB50" s="216"/>
      <c r="UQC50" s="216"/>
      <c r="UQD50" s="216"/>
      <c r="UQE50" s="216"/>
      <c r="UQF50" s="216"/>
      <c r="UQG50" s="216"/>
      <c r="UQH50" s="216"/>
      <c r="UQI50" s="216"/>
      <c r="UQJ50" s="216"/>
      <c r="UQK50" s="214"/>
      <c r="UQL50" s="214"/>
      <c r="UQM50" s="214"/>
      <c r="UQN50" s="214"/>
      <c r="UQO50" s="214"/>
      <c r="UQP50" s="212"/>
      <c r="UQQ50" s="213"/>
      <c r="UQR50" s="213"/>
      <c r="UQS50" s="214"/>
      <c r="UQT50" s="214"/>
      <c r="UQU50" s="216"/>
      <c r="UQV50" s="216"/>
      <c r="UQW50" s="216"/>
      <c r="UQX50" s="216"/>
      <c r="UQY50" s="216"/>
      <c r="UQZ50" s="216"/>
      <c r="URA50" s="216"/>
      <c r="URB50" s="216"/>
      <c r="URC50" s="216"/>
      <c r="URD50" s="216"/>
      <c r="URE50" s="216"/>
      <c r="URF50" s="216"/>
      <c r="URG50" s="216"/>
      <c r="URH50" s="214"/>
      <c r="URI50" s="214"/>
      <c r="URJ50" s="214"/>
      <c r="URK50" s="214"/>
      <c r="URL50" s="214"/>
      <c r="URM50" s="212"/>
      <c r="URN50" s="213"/>
      <c r="URO50" s="213"/>
      <c r="URP50" s="214"/>
      <c r="URQ50" s="214"/>
      <c r="URR50" s="216"/>
      <c r="URS50" s="216"/>
      <c r="URT50" s="216"/>
      <c r="URU50" s="216"/>
      <c r="URV50" s="216"/>
      <c r="URW50" s="216"/>
      <c r="URX50" s="216"/>
      <c r="URY50" s="216"/>
      <c r="URZ50" s="216"/>
      <c r="USA50" s="216"/>
      <c r="USB50" s="216"/>
      <c r="USC50" s="216"/>
      <c r="USD50" s="216"/>
      <c r="USE50" s="214"/>
      <c r="USF50" s="214"/>
      <c r="USG50" s="214"/>
      <c r="USH50" s="214"/>
      <c r="USI50" s="214"/>
      <c r="USJ50" s="212"/>
      <c r="USK50" s="213"/>
      <c r="USL50" s="213"/>
      <c r="USM50" s="214"/>
      <c r="USN50" s="214"/>
      <c r="USO50" s="216"/>
      <c r="USP50" s="216"/>
      <c r="USQ50" s="216"/>
      <c r="USR50" s="216"/>
      <c r="USS50" s="216"/>
      <c r="UST50" s="216"/>
      <c r="USU50" s="216"/>
      <c r="USV50" s="216"/>
      <c r="USW50" s="216"/>
      <c r="USX50" s="216"/>
      <c r="USY50" s="216"/>
      <c r="USZ50" s="216"/>
      <c r="UTA50" s="216"/>
      <c r="UTB50" s="214"/>
      <c r="UTC50" s="214"/>
      <c r="UTD50" s="214"/>
      <c r="UTE50" s="214"/>
      <c r="UTF50" s="214"/>
      <c r="UTG50" s="212"/>
      <c r="UTH50" s="213"/>
      <c r="UTI50" s="213"/>
      <c r="UTJ50" s="214"/>
      <c r="UTK50" s="214"/>
      <c r="UTL50" s="216"/>
      <c r="UTM50" s="216"/>
      <c r="UTN50" s="216"/>
      <c r="UTO50" s="216"/>
      <c r="UTP50" s="216"/>
      <c r="UTQ50" s="216"/>
      <c r="UTR50" s="216"/>
      <c r="UTS50" s="216"/>
      <c r="UTT50" s="216"/>
      <c r="UTU50" s="216"/>
      <c r="UTV50" s="216"/>
      <c r="UTW50" s="216"/>
      <c r="UTX50" s="216"/>
      <c r="UTY50" s="214"/>
      <c r="UTZ50" s="214"/>
      <c r="UUA50" s="214"/>
      <c r="UUB50" s="214"/>
      <c r="UUC50" s="214"/>
      <c r="UUD50" s="212"/>
      <c r="UUE50" s="213"/>
      <c r="UUF50" s="213"/>
      <c r="UUG50" s="214"/>
      <c r="UUH50" s="214"/>
      <c r="UUI50" s="216"/>
      <c r="UUJ50" s="216"/>
      <c r="UUK50" s="216"/>
      <c r="UUL50" s="216"/>
      <c r="UUM50" s="216"/>
      <c r="UUN50" s="216"/>
      <c r="UUO50" s="216"/>
      <c r="UUP50" s="216"/>
      <c r="UUQ50" s="216"/>
      <c r="UUR50" s="216"/>
      <c r="UUS50" s="216"/>
      <c r="UUT50" s="216"/>
      <c r="UUU50" s="216"/>
      <c r="UUV50" s="214"/>
      <c r="UUW50" s="214"/>
      <c r="UUX50" s="214"/>
      <c r="UUY50" s="214"/>
      <c r="UUZ50" s="214"/>
      <c r="UVA50" s="212"/>
      <c r="UVB50" s="213"/>
      <c r="UVC50" s="213"/>
      <c r="UVD50" s="214"/>
      <c r="UVE50" s="214"/>
      <c r="UVF50" s="216"/>
      <c r="UVG50" s="216"/>
      <c r="UVH50" s="216"/>
      <c r="UVI50" s="216"/>
      <c r="UVJ50" s="216"/>
      <c r="UVK50" s="216"/>
      <c r="UVL50" s="216"/>
      <c r="UVM50" s="216"/>
      <c r="UVN50" s="216"/>
      <c r="UVO50" s="216"/>
      <c r="UVP50" s="216"/>
      <c r="UVQ50" s="216"/>
      <c r="UVR50" s="216"/>
      <c r="UVS50" s="214"/>
      <c r="UVT50" s="214"/>
      <c r="UVU50" s="214"/>
      <c r="UVV50" s="214"/>
      <c r="UVW50" s="214"/>
      <c r="UVX50" s="212"/>
      <c r="UVY50" s="213"/>
      <c r="UVZ50" s="213"/>
      <c r="UWA50" s="214"/>
      <c r="UWB50" s="214"/>
      <c r="UWC50" s="216"/>
      <c r="UWD50" s="216"/>
      <c r="UWE50" s="216"/>
      <c r="UWF50" s="216"/>
      <c r="UWG50" s="216"/>
      <c r="UWH50" s="216"/>
      <c r="UWI50" s="216"/>
      <c r="UWJ50" s="216"/>
      <c r="UWK50" s="216"/>
      <c r="UWL50" s="216"/>
      <c r="UWM50" s="216"/>
      <c r="UWN50" s="216"/>
      <c r="UWO50" s="216"/>
      <c r="UWP50" s="214"/>
      <c r="UWQ50" s="214"/>
      <c r="UWR50" s="214"/>
      <c r="UWS50" s="214"/>
      <c r="UWT50" s="214"/>
      <c r="UWU50" s="212"/>
      <c r="UWV50" s="213"/>
      <c r="UWW50" s="213"/>
      <c r="UWX50" s="214"/>
      <c r="UWY50" s="214"/>
      <c r="UWZ50" s="216"/>
      <c r="UXA50" s="216"/>
      <c r="UXB50" s="216"/>
      <c r="UXC50" s="216"/>
      <c r="UXD50" s="216"/>
      <c r="UXE50" s="216"/>
      <c r="UXF50" s="216"/>
      <c r="UXG50" s="216"/>
      <c r="UXH50" s="216"/>
      <c r="UXI50" s="216"/>
      <c r="UXJ50" s="216"/>
      <c r="UXK50" s="216"/>
      <c r="UXL50" s="216"/>
      <c r="UXM50" s="214"/>
      <c r="UXN50" s="214"/>
      <c r="UXO50" s="214"/>
      <c r="UXP50" s="214"/>
      <c r="UXQ50" s="214"/>
      <c r="UXR50" s="212"/>
      <c r="UXS50" s="213"/>
      <c r="UXT50" s="213"/>
      <c r="UXU50" s="214"/>
      <c r="UXV50" s="214"/>
      <c r="UXW50" s="216"/>
      <c r="UXX50" s="216"/>
      <c r="UXY50" s="216"/>
      <c r="UXZ50" s="216"/>
      <c r="UYA50" s="216"/>
      <c r="UYB50" s="216"/>
      <c r="UYC50" s="216"/>
      <c r="UYD50" s="216"/>
      <c r="UYE50" s="216"/>
      <c r="UYF50" s="216"/>
      <c r="UYG50" s="216"/>
      <c r="UYH50" s="216"/>
      <c r="UYI50" s="216"/>
      <c r="UYJ50" s="214"/>
      <c r="UYK50" s="214"/>
      <c r="UYL50" s="214"/>
      <c r="UYM50" s="214"/>
      <c r="UYN50" s="214"/>
      <c r="UYO50" s="212"/>
      <c r="UYP50" s="213"/>
      <c r="UYQ50" s="213"/>
      <c r="UYR50" s="214"/>
      <c r="UYS50" s="214"/>
      <c r="UYT50" s="216"/>
      <c r="UYU50" s="216"/>
      <c r="UYV50" s="216"/>
      <c r="UYW50" s="216"/>
      <c r="UYX50" s="216"/>
      <c r="UYY50" s="216"/>
      <c r="UYZ50" s="216"/>
      <c r="UZA50" s="216"/>
      <c r="UZB50" s="216"/>
      <c r="UZC50" s="216"/>
      <c r="UZD50" s="216"/>
      <c r="UZE50" s="216"/>
      <c r="UZF50" s="216"/>
      <c r="UZG50" s="214"/>
      <c r="UZH50" s="214"/>
      <c r="UZI50" s="214"/>
      <c r="UZJ50" s="214"/>
      <c r="UZK50" s="214"/>
      <c r="UZL50" s="212"/>
      <c r="UZM50" s="213"/>
      <c r="UZN50" s="213"/>
      <c r="UZO50" s="214"/>
      <c r="UZP50" s="214"/>
      <c r="UZQ50" s="216"/>
      <c r="UZR50" s="216"/>
      <c r="UZS50" s="216"/>
      <c r="UZT50" s="216"/>
      <c r="UZU50" s="216"/>
      <c r="UZV50" s="216"/>
      <c r="UZW50" s="216"/>
      <c r="UZX50" s="216"/>
      <c r="UZY50" s="216"/>
      <c r="UZZ50" s="216"/>
      <c r="VAA50" s="216"/>
      <c r="VAB50" s="216"/>
      <c r="VAC50" s="216"/>
      <c r="VAD50" s="214"/>
      <c r="VAE50" s="214"/>
      <c r="VAF50" s="214"/>
      <c r="VAG50" s="214"/>
      <c r="VAH50" s="214"/>
      <c r="VAI50" s="212"/>
      <c r="VAJ50" s="213"/>
      <c r="VAK50" s="213"/>
      <c r="VAL50" s="214"/>
      <c r="VAM50" s="214"/>
      <c r="VAN50" s="216"/>
      <c r="VAO50" s="216"/>
      <c r="VAP50" s="216"/>
      <c r="VAQ50" s="216"/>
      <c r="VAR50" s="216"/>
      <c r="VAS50" s="216"/>
      <c r="VAT50" s="216"/>
      <c r="VAU50" s="216"/>
      <c r="VAV50" s="216"/>
      <c r="VAW50" s="216"/>
      <c r="VAX50" s="216"/>
      <c r="VAY50" s="216"/>
      <c r="VAZ50" s="216"/>
      <c r="VBA50" s="214"/>
      <c r="VBB50" s="214"/>
      <c r="VBC50" s="214"/>
      <c r="VBD50" s="214"/>
      <c r="VBE50" s="214"/>
      <c r="VBF50" s="212"/>
      <c r="VBG50" s="213"/>
      <c r="VBH50" s="213"/>
      <c r="VBI50" s="214"/>
      <c r="VBJ50" s="214"/>
      <c r="VBK50" s="216"/>
      <c r="VBL50" s="216"/>
      <c r="VBM50" s="216"/>
      <c r="VBN50" s="216"/>
      <c r="VBO50" s="216"/>
      <c r="VBP50" s="216"/>
      <c r="VBQ50" s="216"/>
      <c r="VBR50" s="216"/>
      <c r="VBS50" s="216"/>
      <c r="VBT50" s="216"/>
      <c r="VBU50" s="216"/>
      <c r="VBV50" s="216"/>
      <c r="VBW50" s="216"/>
      <c r="VBX50" s="214"/>
      <c r="VBY50" s="214"/>
      <c r="VBZ50" s="214"/>
      <c r="VCA50" s="214"/>
      <c r="VCB50" s="214"/>
      <c r="VCC50" s="212"/>
      <c r="VCD50" s="213"/>
      <c r="VCE50" s="213"/>
      <c r="VCF50" s="214"/>
      <c r="VCG50" s="214"/>
      <c r="VCH50" s="216"/>
      <c r="VCI50" s="216"/>
      <c r="VCJ50" s="216"/>
      <c r="VCK50" s="216"/>
      <c r="VCL50" s="216"/>
      <c r="VCM50" s="216"/>
      <c r="VCN50" s="216"/>
      <c r="VCO50" s="216"/>
      <c r="VCP50" s="216"/>
      <c r="VCQ50" s="216"/>
      <c r="VCR50" s="216"/>
      <c r="VCS50" s="216"/>
      <c r="VCT50" s="216"/>
      <c r="VCU50" s="214"/>
      <c r="VCV50" s="214"/>
      <c r="VCW50" s="214"/>
      <c r="VCX50" s="214"/>
      <c r="VCY50" s="214"/>
      <c r="VCZ50" s="212"/>
      <c r="VDA50" s="213"/>
      <c r="VDB50" s="213"/>
      <c r="VDC50" s="214"/>
      <c r="VDD50" s="214"/>
      <c r="VDE50" s="216"/>
      <c r="VDF50" s="216"/>
      <c r="VDG50" s="216"/>
      <c r="VDH50" s="216"/>
      <c r="VDI50" s="216"/>
      <c r="VDJ50" s="216"/>
      <c r="VDK50" s="216"/>
      <c r="VDL50" s="216"/>
      <c r="VDM50" s="216"/>
      <c r="VDN50" s="216"/>
      <c r="VDO50" s="216"/>
      <c r="VDP50" s="216"/>
      <c r="VDQ50" s="216"/>
      <c r="VDR50" s="214"/>
      <c r="VDS50" s="214"/>
      <c r="VDT50" s="214"/>
      <c r="VDU50" s="214"/>
      <c r="VDV50" s="214"/>
      <c r="VDW50" s="212"/>
      <c r="VDX50" s="213"/>
      <c r="VDY50" s="213"/>
      <c r="VDZ50" s="214"/>
      <c r="VEA50" s="214"/>
      <c r="VEB50" s="216"/>
      <c r="VEC50" s="216"/>
      <c r="VED50" s="216"/>
      <c r="VEE50" s="216"/>
      <c r="VEF50" s="216"/>
      <c r="VEG50" s="216"/>
      <c r="VEH50" s="216"/>
      <c r="VEI50" s="216"/>
      <c r="VEJ50" s="216"/>
      <c r="VEK50" s="216"/>
      <c r="VEL50" s="216"/>
      <c r="VEM50" s="216"/>
      <c r="VEN50" s="216"/>
      <c r="VEO50" s="214"/>
      <c r="VEP50" s="214"/>
      <c r="VEQ50" s="214"/>
      <c r="VER50" s="214"/>
      <c r="VES50" s="214"/>
      <c r="VET50" s="212"/>
      <c r="VEU50" s="213"/>
      <c r="VEV50" s="213"/>
      <c r="VEW50" s="214"/>
      <c r="VEX50" s="214"/>
      <c r="VEY50" s="216"/>
      <c r="VEZ50" s="216"/>
      <c r="VFA50" s="216"/>
      <c r="VFB50" s="216"/>
      <c r="VFC50" s="216"/>
      <c r="VFD50" s="216"/>
      <c r="VFE50" s="216"/>
      <c r="VFF50" s="216"/>
      <c r="VFG50" s="216"/>
      <c r="VFH50" s="216"/>
      <c r="VFI50" s="216"/>
      <c r="VFJ50" s="216"/>
      <c r="VFK50" s="216"/>
      <c r="VFL50" s="214"/>
      <c r="VFM50" s="214"/>
      <c r="VFN50" s="214"/>
      <c r="VFO50" s="214"/>
      <c r="VFP50" s="214"/>
      <c r="VFQ50" s="212"/>
      <c r="VFR50" s="213"/>
      <c r="VFS50" s="213"/>
      <c r="VFT50" s="214"/>
      <c r="VFU50" s="214"/>
      <c r="VFV50" s="216"/>
      <c r="VFW50" s="216"/>
      <c r="VFX50" s="216"/>
      <c r="VFY50" s="216"/>
      <c r="VFZ50" s="216"/>
      <c r="VGA50" s="216"/>
      <c r="VGB50" s="216"/>
      <c r="VGC50" s="216"/>
      <c r="VGD50" s="216"/>
      <c r="VGE50" s="216"/>
      <c r="VGF50" s="216"/>
      <c r="VGG50" s="216"/>
      <c r="VGH50" s="216"/>
      <c r="VGI50" s="214"/>
      <c r="VGJ50" s="214"/>
      <c r="VGK50" s="214"/>
      <c r="VGL50" s="214"/>
      <c r="VGM50" s="214"/>
      <c r="VGN50" s="212"/>
      <c r="VGO50" s="213"/>
      <c r="VGP50" s="213"/>
      <c r="VGQ50" s="214"/>
      <c r="VGR50" s="214"/>
      <c r="VGS50" s="216"/>
      <c r="VGT50" s="216"/>
      <c r="VGU50" s="216"/>
      <c r="VGV50" s="216"/>
      <c r="VGW50" s="216"/>
      <c r="VGX50" s="216"/>
      <c r="VGY50" s="216"/>
      <c r="VGZ50" s="216"/>
      <c r="VHA50" s="216"/>
      <c r="VHB50" s="216"/>
      <c r="VHC50" s="216"/>
      <c r="VHD50" s="216"/>
      <c r="VHE50" s="216"/>
      <c r="VHF50" s="214"/>
      <c r="VHG50" s="214"/>
      <c r="VHH50" s="214"/>
      <c r="VHI50" s="214"/>
      <c r="VHJ50" s="214"/>
      <c r="VHK50" s="212"/>
      <c r="VHL50" s="213"/>
      <c r="VHM50" s="213"/>
      <c r="VHN50" s="214"/>
      <c r="VHO50" s="214"/>
      <c r="VHP50" s="216"/>
      <c r="VHQ50" s="216"/>
      <c r="VHR50" s="216"/>
      <c r="VHS50" s="216"/>
      <c r="VHT50" s="216"/>
      <c r="VHU50" s="216"/>
      <c r="VHV50" s="216"/>
      <c r="VHW50" s="216"/>
      <c r="VHX50" s="216"/>
      <c r="VHY50" s="216"/>
      <c r="VHZ50" s="216"/>
      <c r="VIA50" s="216"/>
      <c r="VIB50" s="216"/>
      <c r="VIC50" s="214"/>
      <c r="VID50" s="214"/>
      <c r="VIE50" s="214"/>
      <c r="VIF50" s="214"/>
      <c r="VIG50" s="214"/>
      <c r="VIH50" s="212"/>
      <c r="VII50" s="213"/>
      <c r="VIJ50" s="213"/>
      <c r="VIK50" s="214"/>
      <c r="VIL50" s="214"/>
      <c r="VIM50" s="216"/>
      <c r="VIN50" s="216"/>
      <c r="VIO50" s="216"/>
      <c r="VIP50" s="216"/>
      <c r="VIQ50" s="216"/>
      <c r="VIR50" s="216"/>
      <c r="VIS50" s="216"/>
      <c r="VIT50" s="216"/>
      <c r="VIU50" s="216"/>
      <c r="VIV50" s="216"/>
      <c r="VIW50" s="216"/>
      <c r="VIX50" s="216"/>
      <c r="VIY50" s="216"/>
      <c r="VIZ50" s="214"/>
      <c r="VJA50" s="214"/>
      <c r="VJB50" s="214"/>
      <c r="VJC50" s="214"/>
      <c r="VJD50" s="214"/>
      <c r="VJE50" s="212"/>
      <c r="VJF50" s="213"/>
      <c r="VJG50" s="213"/>
      <c r="VJH50" s="214"/>
      <c r="VJI50" s="214"/>
      <c r="VJJ50" s="216"/>
      <c r="VJK50" s="216"/>
      <c r="VJL50" s="216"/>
      <c r="VJM50" s="216"/>
      <c r="VJN50" s="216"/>
      <c r="VJO50" s="216"/>
      <c r="VJP50" s="216"/>
      <c r="VJQ50" s="216"/>
      <c r="VJR50" s="216"/>
      <c r="VJS50" s="216"/>
      <c r="VJT50" s="216"/>
      <c r="VJU50" s="216"/>
      <c r="VJV50" s="216"/>
      <c r="VJW50" s="214"/>
      <c r="VJX50" s="214"/>
      <c r="VJY50" s="214"/>
      <c r="VJZ50" s="214"/>
      <c r="VKA50" s="214"/>
      <c r="VKB50" s="212"/>
      <c r="VKC50" s="213"/>
      <c r="VKD50" s="213"/>
      <c r="VKE50" s="214"/>
      <c r="VKF50" s="214"/>
      <c r="VKG50" s="216"/>
      <c r="VKH50" s="216"/>
      <c r="VKI50" s="216"/>
      <c r="VKJ50" s="216"/>
      <c r="VKK50" s="216"/>
      <c r="VKL50" s="216"/>
      <c r="VKM50" s="216"/>
      <c r="VKN50" s="216"/>
      <c r="VKO50" s="216"/>
      <c r="VKP50" s="216"/>
      <c r="VKQ50" s="216"/>
      <c r="VKR50" s="216"/>
      <c r="VKS50" s="216"/>
      <c r="VKT50" s="214"/>
      <c r="VKU50" s="214"/>
      <c r="VKV50" s="214"/>
      <c r="VKW50" s="214"/>
      <c r="VKX50" s="214"/>
      <c r="VKY50" s="212"/>
      <c r="VKZ50" s="213"/>
      <c r="VLA50" s="213"/>
      <c r="VLB50" s="214"/>
      <c r="VLC50" s="214"/>
      <c r="VLD50" s="216"/>
      <c r="VLE50" s="216"/>
      <c r="VLF50" s="216"/>
      <c r="VLG50" s="216"/>
      <c r="VLH50" s="216"/>
      <c r="VLI50" s="216"/>
      <c r="VLJ50" s="216"/>
      <c r="VLK50" s="216"/>
      <c r="VLL50" s="216"/>
      <c r="VLM50" s="216"/>
      <c r="VLN50" s="216"/>
      <c r="VLO50" s="216"/>
      <c r="VLP50" s="216"/>
      <c r="VLQ50" s="214"/>
      <c r="VLR50" s="214"/>
      <c r="VLS50" s="214"/>
      <c r="VLT50" s="214"/>
      <c r="VLU50" s="214"/>
      <c r="VLV50" s="212"/>
      <c r="VLW50" s="213"/>
      <c r="VLX50" s="213"/>
      <c r="VLY50" s="214"/>
      <c r="VLZ50" s="214"/>
      <c r="VMA50" s="216"/>
      <c r="VMB50" s="216"/>
      <c r="VMC50" s="216"/>
      <c r="VMD50" s="216"/>
      <c r="VME50" s="216"/>
      <c r="VMF50" s="216"/>
      <c r="VMG50" s="216"/>
      <c r="VMH50" s="216"/>
      <c r="VMI50" s="216"/>
      <c r="VMJ50" s="216"/>
      <c r="VMK50" s="216"/>
      <c r="VML50" s="216"/>
      <c r="VMM50" s="216"/>
      <c r="VMN50" s="214"/>
      <c r="VMO50" s="214"/>
      <c r="VMP50" s="214"/>
      <c r="VMQ50" s="214"/>
      <c r="VMR50" s="214"/>
      <c r="VMS50" s="212"/>
      <c r="VMT50" s="213"/>
      <c r="VMU50" s="213"/>
      <c r="VMV50" s="214"/>
      <c r="VMW50" s="214"/>
      <c r="VMX50" s="216"/>
      <c r="VMY50" s="216"/>
      <c r="VMZ50" s="216"/>
      <c r="VNA50" s="216"/>
      <c r="VNB50" s="216"/>
      <c r="VNC50" s="216"/>
      <c r="VND50" s="216"/>
      <c r="VNE50" s="216"/>
      <c r="VNF50" s="216"/>
      <c r="VNG50" s="216"/>
      <c r="VNH50" s="216"/>
      <c r="VNI50" s="216"/>
      <c r="VNJ50" s="216"/>
      <c r="VNK50" s="214"/>
      <c r="VNL50" s="214"/>
      <c r="VNM50" s="214"/>
      <c r="VNN50" s="214"/>
      <c r="VNO50" s="214"/>
      <c r="VNP50" s="212"/>
      <c r="VNQ50" s="213"/>
      <c r="VNR50" s="213"/>
      <c r="VNS50" s="214"/>
      <c r="VNT50" s="214"/>
      <c r="VNU50" s="216"/>
      <c r="VNV50" s="216"/>
      <c r="VNW50" s="216"/>
      <c r="VNX50" s="216"/>
      <c r="VNY50" s="216"/>
      <c r="VNZ50" s="216"/>
      <c r="VOA50" s="216"/>
      <c r="VOB50" s="216"/>
      <c r="VOC50" s="216"/>
      <c r="VOD50" s="216"/>
      <c r="VOE50" s="216"/>
      <c r="VOF50" s="216"/>
      <c r="VOG50" s="216"/>
      <c r="VOH50" s="214"/>
      <c r="VOI50" s="214"/>
      <c r="VOJ50" s="214"/>
      <c r="VOK50" s="214"/>
      <c r="VOL50" s="214"/>
      <c r="VOM50" s="212"/>
      <c r="VON50" s="213"/>
      <c r="VOO50" s="213"/>
      <c r="VOP50" s="214"/>
      <c r="VOQ50" s="214"/>
      <c r="VOR50" s="216"/>
      <c r="VOS50" s="216"/>
      <c r="VOT50" s="216"/>
      <c r="VOU50" s="216"/>
      <c r="VOV50" s="216"/>
      <c r="VOW50" s="216"/>
      <c r="VOX50" s="216"/>
      <c r="VOY50" s="216"/>
      <c r="VOZ50" s="216"/>
      <c r="VPA50" s="216"/>
      <c r="VPB50" s="216"/>
      <c r="VPC50" s="216"/>
      <c r="VPD50" s="216"/>
      <c r="VPE50" s="214"/>
      <c r="VPF50" s="214"/>
      <c r="VPG50" s="214"/>
      <c r="VPH50" s="214"/>
      <c r="VPI50" s="214"/>
      <c r="VPJ50" s="212"/>
      <c r="VPK50" s="213"/>
      <c r="VPL50" s="213"/>
      <c r="VPM50" s="214"/>
      <c r="VPN50" s="214"/>
      <c r="VPO50" s="216"/>
      <c r="VPP50" s="216"/>
      <c r="VPQ50" s="216"/>
      <c r="VPR50" s="216"/>
      <c r="VPS50" s="216"/>
      <c r="VPT50" s="216"/>
      <c r="VPU50" s="216"/>
      <c r="VPV50" s="216"/>
      <c r="VPW50" s="216"/>
      <c r="VPX50" s="216"/>
      <c r="VPY50" s="216"/>
      <c r="VPZ50" s="216"/>
      <c r="VQA50" s="216"/>
      <c r="VQB50" s="214"/>
      <c r="VQC50" s="214"/>
      <c r="VQD50" s="214"/>
      <c r="VQE50" s="214"/>
      <c r="VQF50" s="214"/>
      <c r="VQG50" s="212"/>
      <c r="VQH50" s="213"/>
      <c r="VQI50" s="213"/>
      <c r="VQJ50" s="214"/>
      <c r="VQK50" s="214"/>
      <c r="VQL50" s="216"/>
      <c r="VQM50" s="216"/>
      <c r="VQN50" s="216"/>
      <c r="VQO50" s="216"/>
      <c r="VQP50" s="216"/>
      <c r="VQQ50" s="216"/>
      <c r="VQR50" s="216"/>
      <c r="VQS50" s="216"/>
      <c r="VQT50" s="216"/>
      <c r="VQU50" s="216"/>
      <c r="VQV50" s="216"/>
      <c r="VQW50" s="216"/>
      <c r="VQX50" s="216"/>
      <c r="VQY50" s="214"/>
      <c r="VQZ50" s="214"/>
      <c r="VRA50" s="214"/>
      <c r="VRB50" s="214"/>
      <c r="VRC50" s="214"/>
      <c r="VRD50" s="212"/>
      <c r="VRE50" s="213"/>
      <c r="VRF50" s="213"/>
      <c r="VRG50" s="214"/>
      <c r="VRH50" s="214"/>
      <c r="VRI50" s="216"/>
      <c r="VRJ50" s="216"/>
      <c r="VRK50" s="216"/>
      <c r="VRL50" s="216"/>
      <c r="VRM50" s="216"/>
      <c r="VRN50" s="216"/>
      <c r="VRO50" s="216"/>
      <c r="VRP50" s="216"/>
      <c r="VRQ50" s="216"/>
      <c r="VRR50" s="216"/>
      <c r="VRS50" s="216"/>
      <c r="VRT50" s="216"/>
      <c r="VRU50" s="216"/>
      <c r="VRV50" s="214"/>
      <c r="VRW50" s="214"/>
      <c r="VRX50" s="214"/>
      <c r="VRY50" s="214"/>
      <c r="VRZ50" s="214"/>
      <c r="VSA50" s="212"/>
      <c r="VSB50" s="213"/>
      <c r="VSC50" s="213"/>
      <c r="VSD50" s="214"/>
      <c r="VSE50" s="214"/>
      <c r="VSF50" s="216"/>
      <c r="VSG50" s="216"/>
      <c r="VSH50" s="216"/>
      <c r="VSI50" s="216"/>
      <c r="VSJ50" s="216"/>
      <c r="VSK50" s="216"/>
      <c r="VSL50" s="216"/>
      <c r="VSM50" s="216"/>
      <c r="VSN50" s="216"/>
      <c r="VSO50" s="216"/>
      <c r="VSP50" s="216"/>
      <c r="VSQ50" s="216"/>
      <c r="VSR50" s="216"/>
      <c r="VSS50" s="214"/>
      <c r="VST50" s="214"/>
      <c r="VSU50" s="214"/>
      <c r="VSV50" s="214"/>
      <c r="VSW50" s="214"/>
      <c r="VSX50" s="212"/>
      <c r="VSY50" s="213"/>
      <c r="VSZ50" s="213"/>
      <c r="VTA50" s="214"/>
      <c r="VTB50" s="214"/>
      <c r="VTC50" s="216"/>
      <c r="VTD50" s="216"/>
      <c r="VTE50" s="216"/>
      <c r="VTF50" s="216"/>
      <c r="VTG50" s="216"/>
      <c r="VTH50" s="216"/>
      <c r="VTI50" s="216"/>
      <c r="VTJ50" s="216"/>
      <c r="VTK50" s="216"/>
      <c r="VTL50" s="216"/>
      <c r="VTM50" s="216"/>
      <c r="VTN50" s="216"/>
      <c r="VTO50" s="216"/>
      <c r="VTP50" s="214"/>
      <c r="VTQ50" s="214"/>
      <c r="VTR50" s="214"/>
      <c r="VTS50" s="214"/>
      <c r="VTT50" s="214"/>
      <c r="VTU50" s="212"/>
      <c r="VTV50" s="213"/>
      <c r="VTW50" s="213"/>
      <c r="VTX50" s="214"/>
      <c r="VTY50" s="214"/>
      <c r="VTZ50" s="216"/>
      <c r="VUA50" s="216"/>
      <c r="VUB50" s="216"/>
      <c r="VUC50" s="216"/>
      <c r="VUD50" s="216"/>
      <c r="VUE50" s="216"/>
      <c r="VUF50" s="216"/>
      <c r="VUG50" s="216"/>
      <c r="VUH50" s="216"/>
      <c r="VUI50" s="216"/>
      <c r="VUJ50" s="216"/>
      <c r="VUK50" s="216"/>
      <c r="VUL50" s="216"/>
      <c r="VUM50" s="214"/>
      <c r="VUN50" s="214"/>
      <c r="VUO50" s="214"/>
      <c r="VUP50" s="214"/>
      <c r="VUQ50" s="214"/>
      <c r="VUR50" s="212"/>
      <c r="VUS50" s="213"/>
      <c r="VUT50" s="213"/>
      <c r="VUU50" s="214"/>
      <c r="VUV50" s="214"/>
      <c r="VUW50" s="216"/>
      <c r="VUX50" s="216"/>
      <c r="VUY50" s="216"/>
      <c r="VUZ50" s="216"/>
      <c r="VVA50" s="216"/>
      <c r="VVB50" s="216"/>
      <c r="VVC50" s="216"/>
      <c r="VVD50" s="216"/>
      <c r="VVE50" s="216"/>
      <c r="VVF50" s="216"/>
      <c r="VVG50" s="216"/>
      <c r="VVH50" s="216"/>
      <c r="VVI50" s="216"/>
      <c r="VVJ50" s="214"/>
      <c r="VVK50" s="214"/>
      <c r="VVL50" s="214"/>
      <c r="VVM50" s="214"/>
      <c r="VVN50" s="214"/>
      <c r="VVO50" s="212"/>
      <c r="VVP50" s="213"/>
      <c r="VVQ50" s="213"/>
      <c r="VVR50" s="214"/>
      <c r="VVS50" s="214"/>
      <c r="VVT50" s="216"/>
      <c r="VVU50" s="216"/>
      <c r="VVV50" s="216"/>
      <c r="VVW50" s="216"/>
      <c r="VVX50" s="216"/>
      <c r="VVY50" s="216"/>
      <c r="VVZ50" s="216"/>
      <c r="VWA50" s="216"/>
      <c r="VWB50" s="216"/>
      <c r="VWC50" s="216"/>
      <c r="VWD50" s="216"/>
      <c r="VWE50" s="216"/>
      <c r="VWF50" s="216"/>
      <c r="VWG50" s="214"/>
      <c r="VWH50" s="214"/>
      <c r="VWI50" s="214"/>
      <c r="VWJ50" s="214"/>
      <c r="VWK50" s="214"/>
      <c r="VWL50" s="212"/>
      <c r="VWM50" s="213"/>
      <c r="VWN50" s="213"/>
      <c r="VWO50" s="214"/>
      <c r="VWP50" s="214"/>
      <c r="VWQ50" s="216"/>
      <c r="VWR50" s="216"/>
      <c r="VWS50" s="216"/>
      <c r="VWT50" s="216"/>
      <c r="VWU50" s="216"/>
      <c r="VWV50" s="216"/>
      <c r="VWW50" s="216"/>
      <c r="VWX50" s="216"/>
      <c r="VWY50" s="216"/>
      <c r="VWZ50" s="216"/>
      <c r="VXA50" s="216"/>
      <c r="VXB50" s="216"/>
      <c r="VXC50" s="216"/>
      <c r="VXD50" s="214"/>
      <c r="VXE50" s="214"/>
      <c r="VXF50" s="214"/>
      <c r="VXG50" s="214"/>
      <c r="VXH50" s="214"/>
      <c r="VXI50" s="212"/>
      <c r="VXJ50" s="213"/>
      <c r="VXK50" s="213"/>
      <c r="VXL50" s="214"/>
      <c r="VXM50" s="214"/>
      <c r="VXN50" s="216"/>
      <c r="VXO50" s="216"/>
      <c r="VXP50" s="216"/>
      <c r="VXQ50" s="216"/>
      <c r="VXR50" s="216"/>
      <c r="VXS50" s="216"/>
      <c r="VXT50" s="216"/>
      <c r="VXU50" s="216"/>
      <c r="VXV50" s="216"/>
      <c r="VXW50" s="216"/>
      <c r="VXX50" s="216"/>
      <c r="VXY50" s="216"/>
      <c r="VXZ50" s="216"/>
      <c r="VYA50" s="214"/>
      <c r="VYB50" s="214"/>
      <c r="VYC50" s="214"/>
      <c r="VYD50" s="214"/>
      <c r="VYE50" s="214"/>
      <c r="VYF50" s="212"/>
      <c r="VYG50" s="213"/>
      <c r="VYH50" s="213"/>
      <c r="VYI50" s="214"/>
      <c r="VYJ50" s="214"/>
      <c r="VYK50" s="216"/>
      <c r="VYL50" s="216"/>
      <c r="VYM50" s="216"/>
      <c r="VYN50" s="216"/>
      <c r="VYO50" s="216"/>
      <c r="VYP50" s="216"/>
      <c r="VYQ50" s="216"/>
      <c r="VYR50" s="216"/>
      <c r="VYS50" s="216"/>
      <c r="VYT50" s="216"/>
      <c r="VYU50" s="216"/>
      <c r="VYV50" s="216"/>
      <c r="VYW50" s="216"/>
      <c r="VYX50" s="214"/>
      <c r="VYY50" s="214"/>
      <c r="VYZ50" s="214"/>
      <c r="VZA50" s="214"/>
      <c r="VZB50" s="214"/>
      <c r="VZC50" s="212"/>
      <c r="VZD50" s="213"/>
      <c r="VZE50" s="213"/>
      <c r="VZF50" s="214"/>
      <c r="VZG50" s="214"/>
      <c r="VZH50" s="216"/>
      <c r="VZI50" s="216"/>
      <c r="VZJ50" s="216"/>
      <c r="VZK50" s="216"/>
      <c r="VZL50" s="216"/>
      <c r="VZM50" s="216"/>
      <c r="VZN50" s="216"/>
      <c r="VZO50" s="216"/>
      <c r="VZP50" s="216"/>
      <c r="VZQ50" s="216"/>
      <c r="VZR50" s="216"/>
      <c r="VZS50" s="216"/>
      <c r="VZT50" s="216"/>
      <c r="VZU50" s="214"/>
      <c r="VZV50" s="214"/>
      <c r="VZW50" s="214"/>
      <c r="VZX50" s="214"/>
      <c r="VZY50" s="214"/>
      <c r="VZZ50" s="212"/>
      <c r="WAA50" s="213"/>
      <c r="WAB50" s="213"/>
      <c r="WAC50" s="214"/>
      <c r="WAD50" s="214"/>
      <c r="WAE50" s="216"/>
      <c r="WAF50" s="216"/>
      <c r="WAG50" s="216"/>
      <c r="WAH50" s="216"/>
      <c r="WAI50" s="216"/>
      <c r="WAJ50" s="216"/>
      <c r="WAK50" s="216"/>
      <c r="WAL50" s="216"/>
      <c r="WAM50" s="216"/>
      <c r="WAN50" s="216"/>
      <c r="WAO50" s="216"/>
      <c r="WAP50" s="216"/>
      <c r="WAQ50" s="216"/>
      <c r="WAR50" s="214"/>
      <c r="WAS50" s="214"/>
      <c r="WAT50" s="214"/>
      <c r="WAU50" s="214"/>
      <c r="WAV50" s="214"/>
      <c r="WAW50" s="212"/>
      <c r="WAX50" s="213"/>
      <c r="WAY50" s="213"/>
      <c r="WAZ50" s="214"/>
      <c r="WBA50" s="214"/>
      <c r="WBB50" s="216"/>
      <c r="WBC50" s="216"/>
      <c r="WBD50" s="216"/>
      <c r="WBE50" s="216"/>
      <c r="WBF50" s="216"/>
      <c r="WBG50" s="216"/>
      <c r="WBH50" s="216"/>
      <c r="WBI50" s="216"/>
      <c r="WBJ50" s="216"/>
      <c r="WBK50" s="216"/>
      <c r="WBL50" s="216"/>
      <c r="WBM50" s="216"/>
      <c r="WBN50" s="216"/>
      <c r="WBO50" s="214"/>
      <c r="WBP50" s="214"/>
      <c r="WBQ50" s="214"/>
      <c r="WBR50" s="214"/>
      <c r="WBS50" s="214"/>
      <c r="WBT50" s="212"/>
      <c r="WBU50" s="213"/>
      <c r="WBV50" s="213"/>
      <c r="WBW50" s="214"/>
      <c r="WBX50" s="214"/>
      <c r="WBY50" s="216"/>
      <c r="WBZ50" s="216"/>
      <c r="WCA50" s="216"/>
      <c r="WCB50" s="216"/>
      <c r="WCC50" s="216"/>
      <c r="WCD50" s="216"/>
      <c r="WCE50" s="216"/>
      <c r="WCF50" s="216"/>
      <c r="WCG50" s="216"/>
      <c r="WCH50" s="216"/>
      <c r="WCI50" s="216"/>
      <c r="WCJ50" s="216"/>
      <c r="WCK50" s="216"/>
      <c r="WCL50" s="214"/>
      <c r="WCM50" s="214"/>
      <c r="WCN50" s="214"/>
      <c r="WCO50" s="214"/>
      <c r="WCP50" s="214"/>
      <c r="WCQ50" s="212"/>
      <c r="WCR50" s="213"/>
      <c r="WCS50" s="213"/>
      <c r="WCT50" s="214"/>
      <c r="WCU50" s="214"/>
      <c r="WCV50" s="216"/>
      <c r="WCW50" s="216"/>
      <c r="WCX50" s="216"/>
      <c r="WCY50" s="216"/>
      <c r="WCZ50" s="216"/>
      <c r="WDA50" s="216"/>
      <c r="WDB50" s="216"/>
      <c r="WDC50" s="216"/>
      <c r="WDD50" s="216"/>
      <c r="WDE50" s="216"/>
      <c r="WDF50" s="216"/>
      <c r="WDG50" s="216"/>
      <c r="WDH50" s="216"/>
      <c r="WDI50" s="214"/>
      <c r="WDJ50" s="214"/>
      <c r="WDK50" s="214"/>
      <c r="WDL50" s="214"/>
      <c r="WDM50" s="214"/>
      <c r="WDN50" s="212"/>
      <c r="WDO50" s="213"/>
      <c r="WDP50" s="213"/>
      <c r="WDQ50" s="214"/>
      <c r="WDR50" s="214"/>
      <c r="WDS50" s="216"/>
      <c r="WDT50" s="216"/>
      <c r="WDU50" s="216"/>
      <c r="WDV50" s="216"/>
      <c r="WDW50" s="216"/>
      <c r="WDX50" s="216"/>
      <c r="WDY50" s="216"/>
      <c r="WDZ50" s="216"/>
      <c r="WEA50" s="216"/>
      <c r="WEB50" s="216"/>
      <c r="WEC50" s="216"/>
      <c r="WED50" s="216"/>
      <c r="WEE50" s="216"/>
      <c r="WEF50" s="214"/>
      <c r="WEG50" s="214"/>
      <c r="WEH50" s="214"/>
      <c r="WEI50" s="214"/>
      <c r="WEJ50" s="214"/>
      <c r="WEK50" s="212"/>
      <c r="WEL50" s="213"/>
      <c r="WEM50" s="213"/>
      <c r="WEN50" s="214"/>
      <c r="WEO50" s="214"/>
      <c r="WEP50" s="216"/>
      <c r="WEQ50" s="216"/>
      <c r="WER50" s="216"/>
      <c r="WES50" s="216"/>
      <c r="WET50" s="216"/>
      <c r="WEU50" s="216"/>
      <c r="WEV50" s="216"/>
      <c r="WEW50" s="216"/>
      <c r="WEX50" s="216"/>
      <c r="WEY50" s="216"/>
      <c r="WEZ50" s="216"/>
      <c r="WFA50" s="216"/>
      <c r="WFB50" s="216"/>
      <c r="WFC50" s="214"/>
      <c r="WFD50" s="214"/>
      <c r="WFE50" s="214"/>
      <c r="WFF50" s="214"/>
      <c r="WFG50" s="214"/>
      <c r="WFH50" s="212"/>
      <c r="WFI50" s="213"/>
      <c r="WFJ50" s="213"/>
      <c r="WFK50" s="214"/>
      <c r="WFL50" s="214"/>
      <c r="WFM50" s="216"/>
      <c r="WFN50" s="216"/>
      <c r="WFO50" s="216"/>
      <c r="WFP50" s="216"/>
      <c r="WFQ50" s="216"/>
      <c r="WFR50" s="216"/>
      <c r="WFS50" s="216"/>
      <c r="WFT50" s="216"/>
      <c r="WFU50" s="216"/>
      <c r="WFV50" s="216"/>
      <c r="WFW50" s="216"/>
      <c r="WFX50" s="216"/>
      <c r="WFY50" s="216"/>
      <c r="WFZ50" s="214"/>
      <c r="WGA50" s="214"/>
      <c r="WGB50" s="214"/>
      <c r="WGC50" s="214"/>
      <c r="WGD50" s="214"/>
      <c r="WGE50" s="212"/>
      <c r="WGF50" s="213"/>
      <c r="WGG50" s="213"/>
      <c r="WGH50" s="214"/>
      <c r="WGI50" s="214"/>
      <c r="WGJ50" s="216"/>
      <c r="WGK50" s="216"/>
      <c r="WGL50" s="216"/>
      <c r="WGM50" s="216"/>
      <c r="WGN50" s="216"/>
      <c r="WGO50" s="216"/>
      <c r="WGP50" s="216"/>
      <c r="WGQ50" s="216"/>
      <c r="WGR50" s="216"/>
      <c r="WGS50" s="216"/>
      <c r="WGT50" s="216"/>
      <c r="WGU50" s="216"/>
      <c r="WGV50" s="216"/>
      <c r="WGW50" s="214"/>
      <c r="WGX50" s="214"/>
      <c r="WGY50" s="214"/>
      <c r="WGZ50" s="214"/>
      <c r="WHA50" s="214"/>
      <c r="WHB50" s="212"/>
      <c r="WHC50" s="213"/>
      <c r="WHD50" s="213"/>
      <c r="WHE50" s="214"/>
      <c r="WHF50" s="214"/>
      <c r="WHG50" s="216"/>
      <c r="WHH50" s="216"/>
      <c r="WHI50" s="216"/>
      <c r="WHJ50" s="216"/>
      <c r="WHK50" s="216"/>
      <c r="WHL50" s="216"/>
      <c r="WHM50" s="216"/>
      <c r="WHN50" s="216"/>
      <c r="WHO50" s="216"/>
      <c r="WHP50" s="216"/>
      <c r="WHQ50" s="216"/>
      <c r="WHR50" s="216"/>
      <c r="WHS50" s="216"/>
      <c r="WHT50" s="214"/>
      <c r="WHU50" s="214"/>
      <c r="WHV50" s="214"/>
      <c r="WHW50" s="214"/>
      <c r="WHX50" s="214"/>
      <c r="WHY50" s="212"/>
      <c r="WHZ50" s="213"/>
      <c r="WIA50" s="213"/>
      <c r="WIB50" s="214"/>
      <c r="WIC50" s="214"/>
      <c r="WID50" s="216"/>
      <c r="WIE50" s="216"/>
      <c r="WIF50" s="216"/>
      <c r="WIG50" s="216"/>
      <c r="WIH50" s="216"/>
      <c r="WII50" s="216"/>
      <c r="WIJ50" s="216"/>
      <c r="WIK50" s="216"/>
      <c r="WIL50" s="216"/>
      <c r="WIM50" s="216"/>
      <c r="WIN50" s="216"/>
      <c r="WIO50" s="216"/>
      <c r="WIP50" s="216"/>
      <c r="WIQ50" s="214"/>
      <c r="WIR50" s="214"/>
      <c r="WIS50" s="214"/>
      <c r="WIT50" s="214"/>
      <c r="WIU50" s="214"/>
      <c r="WIV50" s="212"/>
      <c r="WIW50" s="213"/>
      <c r="WIX50" s="213"/>
      <c r="WIY50" s="214"/>
      <c r="WIZ50" s="214"/>
      <c r="WJA50" s="216"/>
      <c r="WJB50" s="216"/>
      <c r="WJC50" s="216"/>
      <c r="WJD50" s="216"/>
      <c r="WJE50" s="216"/>
      <c r="WJF50" s="216"/>
      <c r="WJG50" s="216"/>
      <c r="WJH50" s="216"/>
      <c r="WJI50" s="216"/>
      <c r="WJJ50" s="216"/>
      <c r="WJK50" s="216"/>
      <c r="WJL50" s="216"/>
      <c r="WJM50" s="216"/>
      <c r="WJN50" s="214"/>
      <c r="WJO50" s="214"/>
      <c r="WJP50" s="214"/>
      <c r="WJQ50" s="214"/>
      <c r="WJR50" s="214"/>
      <c r="WJS50" s="212"/>
      <c r="WJT50" s="213"/>
      <c r="WJU50" s="213"/>
      <c r="WJV50" s="214"/>
      <c r="WJW50" s="214"/>
      <c r="WJX50" s="216"/>
      <c r="WJY50" s="216"/>
      <c r="WJZ50" s="216"/>
      <c r="WKA50" s="216"/>
      <c r="WKB50" s="216"/>
      <c r="WKC50" s="216"/>
      <c r="WKD50" s="216"/>
      <c r="WKE50" s="216"/>
      <c r="WKF50" s="216"/>
      <c r="WKG50" s="216"/>
      <c r="WKH50" s="216"/>
      <c r="WKI50" s="216"/>
      <c r="WKJ50" s="216"/>
      <c r="WKK50" s="214"/>
      <c r="WKL50" s="214"/>
      <c r="WKM50" s="214"/>
      <c r="WKN50" s="214"/>
      <c r="WKO50" s="214"/>
      <c r="WKP50" s="212"/>
      <c r="WKQ50" s="213"/>
      <c r="WKR50" s="213"/>
      <c r="WKS50" s="214"/>
      <c r="WKT50" s="214"/>
      <c r="WKU50" s="216"/>
      <c r="WKV50" s="216"/>
      <c r="WKW50" s="216"/>
      <c r="WKX50" s="216"/>
      <c r="WKY50" s="216"/>
      <c r="WKZ50" s="216"/>
      <c r="WLA50" s="216"/>
      <c r="WLB50" s="216"/>
      <c r="WLC50" s="216"/>
      <c r="WLD50" s="216"/>
      <c r="WLE50" s="216"/>
      <c r="WLF50" s="216"/>
      <c r="WLG50" s="216"/>
      <c r="WLH50" s="214"/>
      <c r="WLI50" s="214"/>
      <c r="WLJ50" s="214"/>
      <c r="WLK50" s="214"/>
      <c r="WLL50" s="214"/>
      <c r="WLM50" s="212"/>
      <c r="WLN50" s="213"/>
      <c r="WLO50" s="213"/>
      <c r="WLP50" s="214"/>
      <c r="WLQ50" s="214"/>
      <c r="WLR50" s="216"/>
      <c r="WLS50" s="216"/>
      <c r="WLT50" s="216"/>
      <c r="WLU50" s="216"/>
      <c r="WLV50" s="216"/>
      <c r="WLW50" s="216"/>
      <c r="WLX50" s="216"/>
      <c r="WLY50" s="216"/>
      <c r="WLZ50" s="216"/>
      <c r="WMA50" s="216"/>
      <c r="WMB50" s="216"/>
      <c r="WMC50" s="216"/>
      <c r="WMD50" s="216"/>
      <c r="WME50" s="214"/>
      <c r="WMF50" s="214"/>
      <c r="WMG50" s="214"/>
      <c r="WMH50" s="214"/>
      <c r="WMI50" s="214"/>
      <c r="WMJ50" s="212"/>
      <c r="WMK50" s="213"/>
      <c r="WML50" s="213"/>
      <c r="WMM50" s="214"/>
      <c r="WMN50" s="214"/>
      <c r="WMO50" s="216"/>
      <c r="WMP50" s="216"/>
      <c r="WMQ50" s="216"/>
      <c r="WMR50" s="216"/>
      <c r="WMS50" s="216"/>
      <c r="WMT50" s="216"/>
      <c r="WMU50" s="216"/>
      <c r="WMV50" s="216"/>
      <c r="WMW50" s="216"/>
      <c r="WMX50" s="216"/>
      <c r="WMY50" s="216"/>
      <c r="WMZ50" s="216"/>
      <c r="WNA50" s="216"/>
      <c r="WNB50" s="214"/>
      <c r="WNC50" s="214"/>
      <c r="WND50" s="214"/>
      <c r="WNE50" s="214"/>
      <c r="WNF50" s="214"/>
      <c r="WNG50" s="212"/>
      <c r="WNH50" s="213"/>
      <c r="WNI50" s="213"/>
      <c r="WNJ50" s="214"/>
      <c r="WNK50" s="214"/>
      <c r="WNL50" s="216"/>
      <c r="WNM50" s="216"/>
      <c r="WNN50" s="216"/>
      <c r="WNO50" s="216"/>
      <c r="WNP50" s="216"/>
      <c r="WNQ50" s="216"/>
      <c r="WNR50" s="216"/>
      <c r="WNS50" s="216"/>
      <c r="WNT50" s="216"/>
      <c r="WNU50" s="216"/>
      <c r="WNV50" s="216"/>
      <c r="WNW50" s="216"/>
      <c r="WNX50" s="216"/>
      <c r="WNY50" s="214"/>
      <c r="WNZ50" s="214"/>
      <c r="WOA50" s="214"/>
      <c r="WOB50" s="214"/>
      <c r="WOC50" s="214"/>
      <c r="WOD50" s="212"/>
      <c r="WOE50" s="213"/>
      <c r="WOF50" s="213"/>
      <c r="WOG50" s="214"/>
      <c r="WOH50" s="214"/>
      <c r="WOI50" s="216"/>
      <c r="WOJ50" s="216"/>
      <c r="WOK50" s="216"/>
      <c r="WOL50" s="216"/>
      <c r="WOM50" s="216"/>
      <c r="WON50" s="216"/>
      <c r="WOO50" s="216"/>
      <c r="WOP50" s="216"/>
      <c r="WOQ50" s="216"/>
      <c r="WOR50" s="216"/>
      <c r="WOS50" s="216"/>
      <c r="WOT50" s="216"/>
      <c r="WOU50" s="216"/>
      <c r="WOV50" s="214"/>
      <c r="WOW50" s="214"/>
      <c r="WOX50" s="214"/>
      <c r="WOY50" s="214"/>
      <c r="WOZ50" s="214"/>
      <c r="WPA50" s="212"/>
      <c r="WPB50" s="213"/>
      <c r="WPC50" s="213"/>
      <c r="WPD50" s="214"/>
      <c r="WPE50" s="214"/>
      <c r="WPF50" s="216"/>
      <c r="WPG50" s="216"/>
      <c r="WPH50" s="216"/>
      <c r="WPI50" s="216"/>
      <c r="WPJ50" s="216"/>
      <c r="WPK50" s="216"/>
      <c r="WPL50" s="216"/>
      <c r="WPM50" s="216"/>
      <c r="WPN50" s="216"/>
      <c r="WPO50" s="216"/>
      <c r="WPP50" s="216"/>
      <c r="WPQ50" s="216"/>
      <c r="WPR50" s="216"/>
      <c r="WPS50" s="214"/>
      <c r="WPT50" s="214"/>
      <c r="WPU50" s="214"/>
      <c r="WPV50" s="214"/>
      <c r="WPW50" s="214"/>
      <c r="WPX50" s="212"/>
      <c r="WPY50" s="213"/>
      <c r="WPZ50" s="213"/>
      <c r="WQA50" s="214"/>
      <c r="WQB50" s="214"/>
      <c r="WQC50" s="216"/>
      <c r="WQD50" s="216"/>
      <c r="WQE50" s="216"/>
      <c r="WQF50" s="216"/>
      <c r="WQG50" s="216"/>
      <c r="WQH50" s="216"/>
      <c r="WQI50" s="216"/>
      <c r="WQJ50" s="216"/>
      <c r="WQK50" s="216"/>
      <c r="WQL50" s="216"/>
      <c r="WQM50" s="216"/>
      <c r="WQN50" s="216"/>
      <c r="WQO50" s="216"/>
      <c r="WQP50" s="214"/>
      <c r="WQQ50" s="214"/>
      <c r="WQR50" s="214"/>
      <c r="WQS50" s="214"/>
      <c r="WQT50" s="214"/>
      <c r="WQU50" s="212"/>
      <c r="WQV50" s="213"/>
      <c r="WQW50" s="213"/>
      <c r="WQX50" s="214"/>
      <c r="WQY50" s="214"/>
      <c r="WQZ50" s="216"/>
      <c r="WRA50" s="216"/>
      <c r="WRB50" s="216"/>
      <c r="WRC50" s="216"/>
      <c r="WRD50" s="216"/>
      <c r="WRE50" s="216"/>
      <c r="WRF50" s="216"/>
      <c r="WRG50" s="216"/>
      <c r="WRH50" s="216"/>
      <c r="WRI50" s="216"/>
      <c r="WRJ50" s="216"/>
      <c r="WRK50" s="216"/>
      <c r="WRL50" s="216"/>
      <c r="WRM50" s="214"/>
      <c r="WRN50" s="214"/>
      <c r="WRO50" s="214"/>
      <c r="WRP50" s="214"/>
      <c r="WRQ50" s="214"/>
      <c r="WRR50" s="212"/>
      <c r="WRS50" s="213"/>
      <c r="WRT50" s="213"/>
      <c r="WRU50" s="214"/>
      <c r="WRV50" s="214"/>
      <c r="WRW50" s="216"/>
      <c r="WRX50" s="216"/>
      <c r="WRY50" s="216"/>
      <c r="WRZ50" s="216"/>
      <c r="WSA50" s="216"/>
      <c r="WSB50" s="216"/>
      <c r="WSC50" s="216"/>
      <c r="WSD50" s="216"/>
      <c r="WSE50" s="216"/>
      <c r="WSF50" s="216"/>
      <c r="WSG50" s="216"/>
      <c r="WSH50" s="216"/>
      <c r="WSI50" s="216"/>
      <c r="WSJ50" s="214"/>
      <c r="WSK50" s="214"/>
      <c r="WSL50" s="214"/>
      <c r="WSM50" s="214"/>
      <c r="WSN50" s="214"/>
      <c r="WSO50" s="212"/>
      <c r="WSP50" s="213"/>
      <c r="WSQ50" s="213"/>
      <c r="WSR50" s="214"/>
      <c r="WSS50" s="214"/>
      <c r="WST50" s="216"/>
      <c r="WSU50" s="216"/>
      <c r="WSV50" s="216"/>
      <c r="WSW50" s="216"/>
      <c r="WSX50" s="216"/>
      <c r="WSY50" s="216"/>
      <c r="WSZ50" s="216"/>
      <c r="WTA50" s="216"/>
      <c r="WTB50" s="216"/>
      <c r="WTC50" s="216"/>
      <c r="WTD50" s="216"/>
      <c r="WTE50" s="216"/>
      <c r="WTF50" s="216"/>
      <c r="WTG50" s="214"/>
      <c r="WTH50" s="214"/>
      <c r="WTI50" s="214"/>
      <c r="WTJ50" s="214"/>
      <c r="WTK50" s="214"/>
      <c r="WTL50" s="212"/>
      <c r="WTM50" s="213"/>
      <c r="WTN50" s="213"/>
      <c r="WTO50" s="214"/>
      <c r="WTP50" s="214"/>
      <c r="WTQ50" s="216"/>
      <c r="WTR50" s="216"/>
      <c r="WTS50" s="216"/>
      <c r="WTT50" s="216"/>
      <c r="WTU50" s="216"/>
      <c r="WTV50" s="216"/>
      <c r="WTW50" s="216"/>
      <c r="WTX50" s="216"/>
      <c r="WTY50" s="216"/>
      <c r="WTZ50" s="216"/>
      <c r="WUA50" s="216"/>
      <c r="WUB50" s="216"/>
      <c r="WUC50" s="216"/>
      <c r="WUD50" s="214"/>
      <c r="WUE50" s="214"/>
      <c r="WUF50" s="214"/>
      <c r="WUG50" s="214"/>
      <c r="WUH50" s="214"/>
      <c r="WUI50" s="212"/>
      <c r="WUJ50" s="213"/>
      <c r="WUK50" s="213"/>
      <c r="WUL50" s="214"/>
      <c r="WUM50" s="214"/>
      <c r="WUN50" s="216"/>
      <c r="WUO50" s="216"/>
      <c r="WUP50" s="216"/>
      <c r="WUQ50" s="216"/>
      <c r="WUR50" s="216"/>
      <c r="WUS50" s="216"/>
      <c r="WUT50" s="216"/>
      <c r="WUU50" s="216"/>
      <c r="WUV50" s="216"/>
      <c r="WUW50" s="216"/>
      <c r="WUX50" s="216"/>
      <c r="WUY50" s="216"/>
      <c r="WUZ50" s="216"/>
      <c r="WVA50" s="214"/>
      <c r="WVB50" s="214"/>
      <c r="WVC50" s="214"/>
      <c r="WVD50" s="214"/>
      <c r="WVE50" s="214"/>
      <c r="WVF50" s="212"/>
      <c r="WVG50" s="213"/>
      <c r="WVH50" s="213"/>
      <c r="WVI50" s="214"/>
      <c r="WVJ50" s="214"/>
      <c r="WVK50" s="216"/>
      <c r="WVL50" s="216"/>
      <c r="WVM50" s="216"/>
      <c r="WVN50" s="216"/>
      <c r="WVO50" s="216"/>
      <c r="WVP50" s="216"/>
      <c r="WVQ50" s="216"/>
      <c r="WVR50" s="216"/>
      <c r="WVS50" s="216"/>
      <c r="WVT50" s="216"/>
      <c r="WVU50" s="216"/>
      <c r="WVV50" s="216"/>
      <c r="WVW50" s="216"/>
      <c r="WVX50" s="214"/>
      <c r="WVY50" s="214"/>
      <c r="WVZ50" s="214"/>
      <c r="WWA50" s="214"/>
      <c r="WWB50" s="214"/>
      <c r="WWC50" s="212"/>
      <c r="WWD50" s="213"/>
      <c r="WWE50" s="213"/>
      <c r="WWF50" s="214"/>
      <c r="WWG50" s="214"/>
      <c r="WWH50" s="216"/>
      <c r="WWI50" s="216"/>
      <c r="WWJ50" s="216"/>
      <c r="WWK50" s="216"/>
      <c r="WWL50" s="216"/>
      <c r="WWM50" s="216"/>
      <c r="WWN50" s="216"/>
      <c r="WWO50" s="216"/>
      <c r="WWP50" s="216"/>
      <c r="WWQ50" s="216"/>
      <c r="WWR50" s="216"/>
      <c r="WWS50" s="216"/>
      <c r="WWT50" s="216"/>
      <c r="WWU50" s="214"/>
      <c r="WWV50" s="214"/>
      <c r="WWW50" s="214"/>
      <c r="WWX50" s="214"/>
      <c r="WWY50" s="214"/>
      <c r="WWZ50" s="212"/>
      <c r="WXA50" s="213"/>
      <c r="WXB50" s="213"/>
      <c r="WXC50" s="214"/>
      <c r="WXD50" s="214"/>
      <c r="WXE50" s="216"/>
      <c r="WXF50" s="216"/>
      <c r="WXG50" s="216"/>
      <c r="WXH50" s="216"/>
      <c r="WXI50" s="216"/>
      <c r="WXJ50" s="216"/>
      <c r="WXK50" s="216"/>
      <c r="WXL50" s="216"/>
      <c r="WXM50" s="216"/>
      <c r="WXN50" s="216"/>
      <c r="WXO50" s="216"/>
      <c r="WXP50" s="216"/>
      <c r="WXQ50" s="216"/>
      <c r="WXR50" s="214"/>
      <c r="WXS50" s="214"/>
      <c r="WXT50" s="214"/>
      <c r="WXU50" s="214"/>
      <c r="WXV50" s="214"/>
      <c r="WXW50" s="212"/>
      <c r="WXX50" s="213"/>
      <c r="WXY50" s="213"/>
      <c r="WXZ50" s="214"/>
      <c r="WYA50" s="214"/>
      <c r="WYB50" s="216"/>
      <c r="WYC50" s="216"/>
      <c r="WYD50" s="216"/>
      <c r="WYE50" s="216"/>
      <c r="WYF50" s="216"/>
      <c r="WYG50" s="216"/>
      <c r="WYH50" s="216"/>
      <c r="WYI50" s="216"/>
      <c r="WYJ50" s="216"/>
      <c r="WYK50" s="216"/>
      <c r="WYL50" s="216"/>
      <c r="WYM50" s="216"/>
      <c r="WYN50" s="216"/>
      <c r="WYO50" s="214"/>
      <c r="WYP50" s="214"/>
      <c r="WYQ50" s="214"/>
      <c r="WYR50" s="214"/>
      <c r="WYS50" s="214"/>
      <c r="WYT50" s="212"/>
      <c r="WYU50" s="213"/>
      <c r="WYV50" s="213"/>
      <c r="WYW50" s="214"/>
      <c r="WYX50" s="214"/>
      <c r="WYY50" s="216"/>
      <c r="WYZ50" s="216"/>
      <c r="WZA50" s="216"/>
      <c r="WZB50" s="216"/>
      <c r="WZC50" s="216"/>
      <c r="WZD50" s="216"/>
      <c r="WZE50" s="216"/>
      <c r="WZF50" s="216"/>
      <c r="WZG50" s="216"/>
      <c r="WZH50" s="216"/>
      <c r="WZI50" s="216"/>
      <c r="WZJ50" s="216"/>
      <c r="WZK50" s="216"/>
      <c r="WZL50" s="214"/>
      <c r="WZM50" s="214"/>
      <c r="WZN50" s="214"/>
      <c r="WZO50" s="214"/>
      <c r="WZP50" s="214"/>
      <c r="WZQ50" s="212"/>
      <c r="WZR50" s="213"/>
      <c r="WZS50" s="213"/>
      <c r="WZT50" s="214"/>
      <c r="WZU50" s="214"/>
      <c r="WZV50" s="216"/>
      <c r="WZW50" s="216"/>
      <c r="WZX50" s="216"/>
      <c r="WZY50" s="216"/>
      <c r="WZZ50" s="216"/>
      <c r="XAA50" s="216"/>
      <c r="XAB50" s="216"/>
      <c r="XAC50" s="216"/>
      <c r="XAD50" s="216"/>
      <c r="XAE50" s="216"/>
      <c r="XAF50" s="216"/>
      <c r="XAG50" s="216"/>
      <c r="XAH50" s="216"/>
      <c r="XAI50" s="214"/>
      <c r="XAJ50" s="214"/>
      <c r="XAK50" s="214"/>
      <c r="XAL50" s="214"/>
      <c r="XAM50" s="214"/>
      <c r="XAN50" s="212"/>
      <c r="XAO50" s="213"/>
      <c r="XAP50" s="213"/>
      <c r="XAQ50" s="214"/>
      <c r="XAR50" s="214"/>
      <c r="XAS50" s="216"/>
      <c r="XAT50" s="216"/>
      <c r="XAU50" s="216"/>
      <c r="XAV50" s="216"/>
      <c r="XAW50" s="216"/>
      <c r="XAX50" s="216"/>
      <c r="XAY50" s="216"/>
      <c r="XAZ50" s="216"/>
      <c r="XBA50" s="216"/>
      <c r="XBB50" s="216"/>
      <c r="XBC50" s="216"/>
      <c r="XBD50" s="216"/>
      <c r="XBE50" s="216"/>
      <c r="XBF50" s="214"/>
      <c r="XBG50" s="214"/>
      <c r="XBH50" s="214"/>
      <c r="XBI50" s="214"/>
      <c r="XBJ50" s="214"/>
      <c r="XBK50" s="212"/>
      <c r="XBL50" s="213"/>
      <c r="XBM50" s="213"/>
      <c r="XBN50" s="214"/>
      <c r="XBO50" s="214"/>
      <c r="XBP50" s="216"/>
      <c r="XBQ50" s="216"/>
      <c r="XBR50" s="216"/>
      <c r="XBS50" s="216"/>
      <c r="XBT50" s="216"/>
      <c r="XBU50" s="216"/>
      <c r="XBV50" s="216"/>
      <c r="XBW50" s="216"/>
      <c r="XBX50" s="216"/>
      <c r="XBY50" s="216"/>
      <c r="XBZ50" s="216"/>
      <c r="XCA50" s="216"/>
      <c r="XCB50" s="216"/>
      <c r="XCC50" s="214"/>
      <c r="XCD50" s="214"/>
      <c r="XCE50" s="214"/>
      <c r="XCF50" s="214"/>
      <c r="XCG50" s="214"/>
      <c r="XCH50" s="212"/>
      <c r="XCI50" s="213"/>
      <c r="XCJ50" s="213"/>
      <c r="XCK50" s="214"/>
      <c r="XCL50" s="214"/>
      <c r="XCM50" s="216"/>
      <c r="XCN50" s="216"/>
      <c r="XCO50" s="216"/>
      <c r="XCP50" s="216"/>
      <c r="XCQ50" s="216"/>
      <c r="XCR50" s="216"/>
      <c r="XCS50" s="216"/>
      <c r="XCT50" s="216"/>
      <c r="XCU50" s="216"/>
      <c r="XCV50" s="216"/>
      <c r="XCW50" s="216"/>
      <c r="XCX50" s="216"/>
      <c r="XCY50" s="216"/>
      <c r="XCZ50" s="214"/>
      <c r="XDA50" s="214"/>
      <c r="XDB50" s="214"/>
      <c r="XDC50" s="214"/>
      <c r="XDD50" s="214"/>
      <c r="XDE50" s="212"/>
      <c r="XDF50" s="213"/>
      <c r="XDG50" s="213"/>
      <c r="XDH50" s="214"/>
      <c r="XDI50" s="214"/>
      <c r="XDJ50" s="216"/>
      <c r="XDK50" s="216"/>
      <c r="XDL50" s="216"/>
      <c r="XDM50" s="216"/>
      <c r="XDN50" s="216"/>
      <c r="XDO50" s="216"/>
      <c r="XDP50" s="216"/>
      <c r="XDQ50" s="216"/>
      <c r="XDR50" s="216"/>
      <c r="XDS50" s="216"/>
      <c r="XDT50" s="216"/>
      <c r="XDU50" s="216"/>
      <c r="XDV50" s="216"/>
      <c r="XDW50" s="214"/>
      <c r="XDX50" s="214"/>
      <c r="XDY50" s="214"/>
      <c r="XDZ50" s="214"/>
      <c r="XEA50" s="214"/>
      <c r="XEB50" s="212"/>
      <c r="XEC50" s="213"/>
      <c r="XED50" s="213"/>
      <c r="XEE50" s="214"/>
      <c r="XEF50" s="214"/>
      <c r="XEG50" s="216"/>
      <c r="XEH50" s="216"/>
      <c r="XEI50" s="216"/>
      <c r="XEJ50" s="216"/>
      <c r="XEK50" s="216"/>
      <c r="XEL50" s="216"/>
      <c r="XEM50" s="216"/>
      <c r="XEN50" s="216"/>
      <c r="XEO50" s="216"/>
      <c r="XEP50" s="216"/>
      <c r="XEQ50" s="216"/>
      <c r="XER50" s="216"/>
      <c r="XES50" s="216"/>
      <c r="XET50" s="214"/>
      <c r="XEU50" s="214"/>
      <c r="XEV50" s="214"/>
      <c r="XEW50" s="214"/>
      <c r="XEX50" s="214"/>
      <c r="XEY50" s="212"/>
      <c r="XEZ50" s="213"/>
      <c r="XFA50" s="213"/>
      <c r="XFB50" s="214"/>
      <c r="XFC50" s="214"/>
      <c r="XFD50" s="216"/>
    </row>
    <row r="51" spans="1:16384" ht="12.6">
      <c r="B51" s="169" t="s">
        <v>574</v>
      </c>
      <c r="C51" s="94" t="s">
        <v>220</v>
      </c>
      <c r="D51" s="18" t="s">
        <v>579</v>
      </c>
      <c r="E51" s="18" t="s">
        <v>649</v>
      </c>
      <c r="H51" s="99"/>
      <c r="I51" s="124"/>
      <c r="J51" s="124"/>
      <c r="K51" s="124"/>
      <c r="L51" s="124"/>
      <c r="M51" s="124"/>
      <c r="N51" s="124"/>
      <c r="O51" s="124"/>
      <c r="P51" s="124"/>
      <c r="Q51" s="124"/>
      <c r="R51" s="124"/>
      <c r="S51" s="124"/>
      <c r="T51" s="124"/>
    </row>
    <row r="52" spans="1:16384" ht="12.6">
      <c r="B52" s="169" t="s">
        <v>574</v>
      </c>
      <c r="C52" s="94" t="s">
        <v>583</v>
      </c>
      <c r="D52" s="18" t="s">
        <v>580</v>
      </c>
      <c r="E52" s="18" t="s">
        <v>649</v>
      </c>
      <c r="H52" s="99"/>
      <c r="I52" s="124"/>
      <c r="J52" s="124"/>
      <c r="K52" s="124"/>
      <c r="L52" s="124"/>
      <c r="M52" s="124"/>
      <c r="N52" s="124"/>
      <c r="O52" s="124"/>
      <c r="P52" s="124"/>
      <c r="Q52" s="124"/>
      <c r="R52" s="124"/>
      <c r="S52" s="124"/>
      <c r="T52" s="124"/>
    </row>
    <row r="53" spans="1:16384" ht="12.6">
      <c r="B53" s="169" t="s">
        <v>574</v>
      </c>
      <c r="C53" s="156" t="s">
        <v>221</v>
      </c>
      <c r="D53" s="221" t="s">
        <v>222</v>
      </c>
      <c r="E53" s="18" t="s">
        <v>649</v>
      </c>
      <c r="H53" s="99"/>
      <c r="I53" s="124"/>
      <c r="J53" s="124"/>
      <c r="K53" s="124"/>
      <c r="L53" s="124"/>
      <c r="M53" s="124"/>
      <c r="N53" s="124"/>
      <c r="O53" s="124"/>
      <c r="P53" s="124"/>
      <c r="Q53" s="124"/>
      <c r="R53" s="124"/>
      <c r="S53" s="124"/>
      <c r="T53" s="124"/>
    </row>
    <row r="54" spans="1:16384" ht="12.6">
      <c r="B54" s="169" t="s">
        <v>574</v>
      </c>
      <c r="C54" s="156" t="s">
        <v>221</v>
      </c>
      <c r="D54" s="221" t="s">
        <v>223</v>
      </c>
      <c r="E54" s="18" t="s">
        <v>649</v>
      </c>
      <c r="H54" s="99"/>
      <c r="I54" s="124"/>
      <c r="J54" s="124"/>
      <c r="K54" s="124"/>
      <c r="L54" s="124"/>
      <c r="M54" s="124"/>
      <c r="N54" s="124"/>
      <c r="O54" s="124"/>
      <c r="P54" s="124"/>
      <c r="Q54" s="124"/>
      <c r="R54" s="124"/>
      <c r="S54" s="124"/>
      <c r="T54" s="124"/>
    </row>
    <row r="55" spans="1:16384" ht="12.6">
      <c r="B55" s="169" t="s">
        <v>574</v>
      </c>
      <c r="C55" s="32" t="s">
        <v>221</v>
      </c>
      <c r="D55" s="221" t="s">
        <v>224</v>
      </c>
      <c r="E55" s="18" t="s">
        <v>649</v>
      </c>
      <c r="H55" s="99"/>
      <c r="I55" s="124"/>
      <c r="J55" s="124"/>
      <c r="K55" s="124"/>
      <c r="L55" s="124"/>
      <c r="M55" s="124"/>
      <c r="N55" s="124"/>
      <c r="O55" s="124"/>
      <c r="P55" s="124"/>
      <c r="Q55" s="124"/>
      <c r="R55" s="124"/>
      <c r="S55" s="124"/>
      <c r="T55" s="124"/>
    </row>
    <row r="56" spans="1:16384" ht="12.6">
      <c r="B56" s="35" t="s">
        <v>575</v>
      </c>
      <c r="C56" s="16" t="s">
        <v>92</v>
      </c>
      <c r="D56" s="225"/>
      <c r="E56" s="18" t="s">
        <v>649</v>
      </c>
      <c r="H56" s="98">
        <f t="shared" ref="H56:T56" si="8">SUM(H57:H69)</f>
        <v>0</v>
      </c>
      <c r="I56" s="98">
        <f t="shared" si="8"/>
        <v>0</v>
      </c>
      <c r="J56" s="98">
        <f t="shared" si="8"/>
        <v>0</v>
      </c>
      <c r="K56" s="98">
        <f t="shared" si="8"/>
        <v>0</v>
      </c>
      <c r="L56" s="98">
        <f t="shared" si="8"/>
        <v>0</v>
      </c>
      <c r="M56" s="98">
        <f t="shared" si="8"/>
        <v>0</v>
      </c>
      <c r="N56" s="98">
        <f t="shared" si="8"/>
        <v>0</v>
      </c>
      <c r="O56" s="98">
        <f t="shared" si="8"/>
        <v>0</v>
      </c>
      <c r="P56" s="98">
        <f t="shared" si="8"/>
        <v>0</v>
      </c>
      <c r="Q56" s="98">
        <f t="shared" si="8"/>
        <v>0</v>
      </c>
      <c r="R56" s="98">
        <f t="shared" si="8"/>
        <v>0</v>
      </c>
      <c r="S56" s="98">
        <f t="shared" si="8"/>
        <v>0</v>
      </c>
      <c r="T56" s="98">
        <f t="shared" si="8"/>
        <v>0</v>
      </c>
    </row>
    <row r="57" spans="1:16384" ht="12.6">
      <c r="B57" s="35" t="s">
        <v>575</v>
      </c>
      <c r="C57" s="94" t="s">
        <v>204</v>
      </c>
      <c r="D57" s="18" t="s">
        <v>205</v>
      </c>
      <c r="E57" s="18" t="s">
        <v>649</v>
      </c>
      <c r="H57" s="99"/>
      <c r="I57" s="99"/>
      <c r="J57" s="99"/>
      <c r="K57" s="99"/>
      <c r="L57" s="99"/>
      <c r="M57" s="99"/>
      <c r="N57" s="99"/>
      <c r="O57" s="99"/>
      <c r="P57" s="99"/>
      <c r="Q57" s="99"/>
      <c r="R57" s="99"/>
      <c r="S57" s="99"/>
      <c r="T57" s="99"/>
    </row>
    <row r="58" spans="1:16384" ht="12.6">
      <c r="B58" s="35" t="s">
        <v>575</v>
      </c>
      <c r="C58" s="94" t="s">
        <v>206</v>
      </c>
      <c r="D58" s="18" t="s">
        <v>207</v>
      </c>
      <c r="E58" s="18" t="s">
        <v>649</v>
      </c>
      <c r="H58" s="99"/>
      <c r="I58" s="99"/>
      <c r="J58" s="99"/>
      <c r="K58" s="99"/>
      <c r="L58" s="99"/>
      <c r="M58" s="99"/>
      <c r="N58" s="99"/>
      <c r="O58" s="99"/>
      <c r="P58" s="99"/>
      <c r="Q58" s="99"/>
      <c r="R58" s="99"/>
      <c r="S58" s="99"/>
      <c r="T58" s="99"/>
    </row>
    <row r="59" spans="1:16384" ht="12.6">
      <c r="B59" s="35" t="s">
        <v>575</v>
      </c>
      <c r="C59" s="94" t="s">
        <v>208</v>
      </c>
      <c r="D59" s="18" t="s">
        <v>209</v>
      </c>
      <c r="E59" s="18" t="s">
        <v>649</v>
      </c>
      <c r="H59" s="99"/>
      <c r="I59" s="99"/>
      <c r="J59" s="99"/>
      <c r="K59" s="99"/>
      <c r="L59" s="99"/>
      <c r="M59" s="99"/>
      <c r="N59" s="99"/>
      <c r="O59" s="99"/>
      <c r="P59" s="99"/>
      <c r="Q59" s="99"/>
      <c r="R59" s="99"/>
      <c r="S59" s="99"/>
      <c r="T59" s="99"/>
    </row>
    <row r="60" spans="1:16384" ht="12.6">
      <c r="B60" s="35" t="s">
        <v>575</v>
      </c>
      <c r="C60" s="94" t="s">
        <v>210</v>
      </c>
      <c r="D60" s="18" t="s">
        <v>211</v>
      </c>
      <c r="E60" s="18" t="s">
        <v>649</v>
      </c>
      <c r="H60" s="99"/>
      <c r="I60" s="99"/>
      <c r="J60" s="99"/>
      <c r="K60" s="99"/>
      <c r="L60" s="99"/>
      <c r="M60" s="99"/>
      <c r="N60" s="99"/>
      <c r="O60" s="99"/>
      <c r="P60" s="99"/>
      <c r="Q60" s="99"/>
      <c r="R60" s="99"/>
      <c r="S60" s="99"/>
      <c r="T60" s="99"/>
    </row>
    <row r="61" spans="1:16384" ht="12.6">
      <c r="B61" s="35" t="s">
        <v>575</v>
      </c>
      <c r="C61" s="94" t="s">
        <v>212</v>
      </c>
      <c r="D61" s="18" t="s">
        <v>213</v>
      </c>
      <c r="E61" s="18" t="s">
        <v>649</v>
      </c>
      <c r="H61" s="99"/>
      <c r="I61" s="99"/>
      <c r="J61" s="99"/>
      <c r="K61" s="99"/>
      <c r="L61" s="99"/>
      <c r="M61" s="99"/>
      <c r="N61" s="99"/>
      <c r="O61" s="99"/>
      <c r="P61" s="99"/>
      <c r="Q61" s="99"/>
      <c r="R61" s="99"/>
      <c r="S61" s="99"/>
      <c r="T61" s="99"/>
    </row>
    <row r="62" spans="1:16384" ht="12.6">
      <c r="B62" s="35" t="s">
        <v>575</v>
      </c>
      <c r="C62" s="94" t="s">
        <v>214</v>
      </c>
      <c r="D62" s="18" t="s">
        <v>215</v>
      </c>
      <c r="E62" s="18" t="s">
        <v>649</v>
      </c>
      <c r="H62" s="99"/>
      <c r="I62" s="99"/>
      <c r="J62" s="99"/>
      <c r="K62" s="99"/>
      <c r="L62" s="99"/>
      <c r="M62" s="99"/>
      <c r="N62" s="99"/>
      <c r="O62" s="99"/>
      <c r="P62" s="99"/>
      <c r="Q62" s="99"/>
      <c r="R62" s="99"/>
      <c r="S62" s="99"/>
      <c r="T62" s="99"/>
    </row>
    <row r="63" spans="1:16384" ht="12.6">
      <c r="B63" s="35" t="s">
        <v>575</v>
      </c>
      <c r="C63" s="94" t="s">
        <v>216</v>
      </c>
      <c r="D63" s="18" t="s">
        <v>217</v>
      </c>
      <c r="E63" s="18" t="s">
        <v>649</v>
      </c>
      <c r="H63" s="99"/>
      <c r="I63" s="99"/>
      <c r="J63" s="99"/>
      <c r="K63" s="99"/>
      <c r="L63" s="99"/>
      <c r="M63" s="99"/>
      <c r="N63" s="99"/>
      <c r="O63" s="99"/>
      <c r="P63" s="99"/>
      <c r="Q63" s="99"/>
      <c r="R63" s="99"/>
      <c r="S63" s="99"/>
      <c r="T63" s="99"/>
    </row>
    <row r="64" spans="1:16384" ht="12.6">
      <c r="A64" s="214"/>
      <c r="B64" s="35" t="s">
        <v>575</v>
      </c>
      <c r="C64" s="94" t="s">
        <v>218</v>
      </c>
      <c r="D64" s="18" t="s">
        <v>219</v>
      </c>
      <c r="E64" s="18" t="s">
        <v>649</v>
      </c>
      <c r="F64" s="214"/>
      <c r="G64" s="214"/>
      <c r="H64" s="216"/>
      <c r="I64" s="216"/>
      <c r="J64" s="216"/>
      <c r="K64" s="216"/>
      <c r="L64" s="216"/>
      <c r="M64" s="216"/>
      <c r="N64" s="216"/>
      <c r="O64" s="216"/>
      <c r="P64" s="216"/>
      <c r="Q64" s="216"/>
      <c r="R64" s="216"/>
      <c r="S64" s="216"/>
      <c r="T64" s="216"/>
      <c r="U64" s="214"/>
      <c r="V64" s="214"/>
      <c r="W64" s="214"/>
      <c r="X64" s="214"/>
      <c r="Y64" s="214"/>
      <c r="Z64" s="212"/>
      <c r="AA64" s="213"/>
      <c r="AB64" s="213"/>
      <c r="AC64" s="214"/>
      <c r="AD64" s="214"/>
      <c r="AE64" s="216"/>
      <c r="AF64" s="216"/>
      <c r="AG64" s="216"/>
      <c r="AH64" s="216"/>
      <c r="AI64" s="216"/>
      <c r="AJ64" s="216"/>
      <c r="AK64" s="216"/>
      <c r="AL64" s="216"/>
      <c r="AM64" s="216"/>
      <c r="AN64" s="216"/>
      <c r="AO64" s="216"/>
      <c r="AP64" s="216"/>
      <c r="AQ64" s="216"/>
      <c r="AR64" s="214"/>
      <c r="AS64" s="214"/>
      <c r="AT64" s="214"/>
      <c r="AU64" s="214"/>
      <c r="AV64" s="214"/>
      <c r="AW64" s="212"/>
      <c r="AX64" s="213"/>
      <c r="AY64" s="213"/>
      <c r="AZ64" s="214"/>
      <c r="BA64" s="214"/>
      <c r="BB64" s="216"/>
      <c r="BC64" s="216"/>
      <c r="BD64" s="216"/>
      <c r="BE64" s="216"/>
      <c r="BF64" s="216"/>
      <c r="BG64" s="216"/>
      <c r="BH64" s="216"/>
      <c r="BI64" s="216"/>
      <c r="BJ64" s="216"/>
      <c r="BK64" s="216"/>
      <c r="BL64" s="216"/>
      <c r="BM64" s="216"/>
      <c r="BN64" s="216"/>
      <c r="BO64" s="214"/>
      <c r="BP64" s="214"/>
      <c r="BQ64" s="214"/>
      <c r="BR64" s="214"/>
      <c r="BS64" s="214"/>
      <c r="BT64" s="212"/>
      <c r="BU64" s="213"/>
      <c r="BV64" s="213"/>
      <c r="BW64" s="214"/>
      <c r="BX64" s="214"/>
      <c r="BY64" s="216"/>
      <c r="BZ64" s="216"/>
      <c r="CA64" s="216"/>
      <c r="CB64" s="216"/>
      <c r="CC64" s="216"/>
      <c r="CD64" s="216"/>
      <c r="CE64" s="216"/>
      <c r="CF64" s="216"/>
      <c r="CG64" s="216"/>
      <c r="CH64" s="216"/>
      <c r="CI64" s="216"/>
      <c r="CJ64" s="216"/>
      <c r="CK64" s="216"/>
      <c r="CL64" s="214"/>
      <c r="CM64" s="214"/>
      <c r="CN64" s="214"/>
      <c r="CO64" s="214"/>
      <c r="CP64" s="214"/>
      <c r="CQ64" s="212"/>
      <c r="CR64" s="213"/>
      <c r="CS64" s="213"/>
      <c r="CT64" s="214"/>
      <c r="CU64" s="214"/>
      <c r="CV64" s="216"/>
      <c r="CW64" s="216"/>
      <c r="CX64" s="216"/>
      <c r="CY64" s="216"/>
      <c r="CZ64" s="216"/>
      <c r="DA64" s="216"/>
      <c r="DB64" s="216"/>
      <c r="DC64" s="216"/>
      <c r="DD64" s="216"/>
      <c r="DE64" s="216"/>
      <c r="DF64" s="216"/>
      <c r="DG64" s="216"/>
      <c r="DH64" s="216"/>
      <c r="DI64" s="214"/>
      <c r="DJ64" s="214"/>
      <c r="DK64" s="214"/>
      <c r="DL64" s="214"/>
      <c r="DM64" s="214"/>
      <c r="DN64" s="212"/>
      <c r="DO64" s="213"/>
      <c r="DP64" s="213"/>
      <c r="DQ64" s="214"/>
      <c r="DR64" s="214"/>
      <c r="DS64" s="216"/>
      <c r="DT64" s="216"/>
      <c r="DU64" s="216"/>
      <c r="DV64" s="216"/>
      <c r="DW64" s="216"/>
      <c r="DX64" s="216"/>
      <c r="DY64" s="216"/>
      <c r="DZ64" s="216"/>
      <c r="EA64" s="216"/>
      <c r="EB64" s="216"/>
      <c r="EC64" s="216"/>
      <c r="ED64" s="216"/>
      <c r="EE64" s="216"/>
      <c r="EF64" s="214"/>
      <c r="EG64" s="214"/>
      <c r="EH64" s="214"/>
      <c r="EI64" s="214"/>
      <c r="EJ64" s="214"/>
      <c r="EK64" s="212"/>
      <c r="EL64" s="213"/>
      <c r="EM64" s="213"/>
      <c r="EN64" s="214"/>
      <c r="EO64" s="214"/>
      <c r="EP64" s="216"/>
      <c r="EQ64" s="216"/>
      <c r="ER64" s="216"/>
      <c r="ES64" s="216"/>
      <c r="ET64" s="216"/>
      <c r="EU64" s="216"/>
      <c r="EV64" s="216"/>
      <c r="EW64" s="216"/>
      <c r="EX64" s="216"/>
      <c r="EY64" s="216"/>
      <c r="EZ64" s="216"/>
      <c r="FA64" s="216"/>
      <c r="FB64" s="216"/>
      <c r="FC64" s="214"/>
      <c r="FD64" s="214"/>
      <c r="FE64" s="214"/>
      <c r="FF64" s="214"/>
      <c r="FG64" s="214"/>
      <c r="FH64" s="212"/>
      <c r="FI64" s="213"/>
      <c r="FJ64" s="213"/>
      <c r="FK64" s="214"/>
      <c r="FL64" s="214"/>
      <c r="FM64" s="216"/>
      <c r="FN64" s="216"/>
      <c r="FO64" s="216"/>
      <c r="FP64" s="216"/>
      <c r="FQ64" s="216"/>
      <c r="FR64" s="216"/>
      <c r="FS64" s="216"/>
      <c r="FT64" s="216"/>
      <c r="FU64" s="216"/>
      <c r="FV64" s="216"/>
      <c r="FW64" s="216"/>
      <c r="FX64" s="216"/>
      <c r="FY64" s="216"/>
      <c r="FZ64" s="214"/>
      <c r="GA64" s="214"/>
      <c r="GB64" s="214"/>
      <c r="GC64" s="214"/>
      <c r="GD64" s="214"/>
      <c r="GE64" s="212"/>
      <c r="GF64" s="213"/>
      <c r="GG64" s="213"/>
      <c r="GH64" s="214"/>
      <c r="GI64" s="214"/>
      <c r="GJ64" s="216"/>
      <c r="GK64" s="216"/>
      <c r="GL64" s="216"/>
      <c r="GM64" s="216"/>
      <c r="GN64" s="216"/>
      <c r="GO64" s="216"/>
      <c r="GP64" s="216"/>
      <c r="GQ64" s="216"/>
      <c r="GR64" s="216"/>
      <c r="GS64" s="216"/>
      <c r="GT64" s="216"/>
      <c r="GU64" s="216"/>
      <c r="GV64" s="216"/>
      <c r="GW64" s="214"/>
      <c r="GX64" s="214"/>
      <c r="GY64" s="214"/>
      <c r="GZ64" s="214"/>
      <c r="HA64" s="214"/>
      <c r="HB64" s="212"/>
      <c r="HC64" s="213"/>
      <c r="HD64" s="213"/>
      <c r="HE64" s="214"/>
      <c r="HF64" s="214"/>
      <c r="HG64" s="216"/>
      <c r="HH64" s="216"/>
      <c r="HI64" s="216"/>
      <c r="HJ64" s="216"/>
      <c r="HK64" s="216"/>
      <c r="HL64" s="216"/>
      <c r="HM64" s="216"/>
      <c r="HN64" s="216"/>
      <c r="HO64" s="216"/>
      <c r="HP64" s="216"/>
      <c r="HQ64" s="216"/>
      <c r="HR64" s="216"/>
      <c r="HS64" s="216"/>
      <c r="HT64" s="214"/>
      <c r="HU64" s="214"/>
      <c r="HV64" s="214"/>
      <c r="HW64" s="214"/>
      <c r="HX64" s="214"/>
      <c r="HY64" s="212"/>
      <c r="HZ64" s="213"/>
      <c r="IA64" s="213"/>
      <c r="IB64" s="214"/>
      <c r="IC64" s="214"/>
      <c r="ID64" s="216"/>
      <c r="IE64" s="216"/>
      <c r="IF64" s="216"/>
      <c r="IG64" s="216"/>
      <c r="IH64" s="216"/>
      <c r="II64" s="216"/>
      <c r="IJ64" s="216"/>
      <c r="IK64" s="216"/>
      <c r="IL64" s="216"/>
      <c r="IM64" s="216"/>
      <c r="IN64" s="216"/>
      <c r="IO64" s="216"/>
      <c r="IP64" s="216"/>
      <c r="IQ64" s="214"/>
      <c r="IR64" s="214"/>
      <c r="IS64" s="214"/>
      <c r="IT64" s="214"/>
      <c r="IU64" s="214"/>
      <c r="IV64" s="212"/>
      <c r="IW64" s="213"/>
      <c r="IX64" s="213"/>
      <c r="IY64" s="214"/>
      <c r="IZ64" s="214"/>
      <c r="JA64" s="216"/>
      <c r="JB64" s="216"/>
      <c r="JC64" s="216"/>
      <c r="JD64" s="216"/>
      <c r="JE64" s="216"/>
      <c r="JF64" s="216"/>
      <c r="JG64" s="216"/>
      <c r="JH64" s="216"/>
      <c r="JI64" s="216"/>
      <c r="JJ64" s="216"/>
      <c r="JK64" s="216"/>
      <c r="JL64" s="216"/>
      <c r="JM64" s="216"/>
      <c r="JN64" s="214"/>
      <c r="JO64" s="214"/>
      <c r="JP64" s="214"/>
      <c r="JQ64" s="214"/>
      <c r="JR64" s="214"/>
      <c r="JS64" s="212"/>
      <c r="JT64" s="213"/>
      <c r="JU64" s="213"/>
      <c r="JV64" s="214"/>
      <c r="JW64" s="214"/>
      <c r="JX64" s="216"/>
      <c r="JY64" s="216"/>
      <c r="JZ64" s="216"/>
      <c r="KA64" s="216"/>
      <c r="KB64" s="216"/>
      <c r="KC64" s="216"/>
      <c r="KD64" s="216"/>
      <c r="KE64" s="216"/>
      <c r="KF64" s="216"/>
      <c r="KG64" s="216"/>
      <c r="KH64" s="216"/>
      <c r="KI64" s="216"/>
      <c r="KJ64" s="216"/>
      <c r="KK64" s="214"/>
      <c r="KL64" s="214"/>
      <c r="KM64" s="214"/>
      <c r="KN64" s="214"/>
      <c r="KO64" s="214"/>
      <c r="KP64" s="212"/>
      <c r="KQ64" s="213"/>
      <c r="KR64" s="213"/>
      <c r="KS64" s="214"/>
      <c r="KT64" s="214"/>
      <c r="KU64" s="216"/>
      <c r="KV64" s="216"/>
      <c r="KW64" s="216"/>
      <c r="KX64" s="216"/>
      <c r="KY64" s="216"/>
      <c r="KZ64" s="216"/>
      <c r="LA64" s="216"/>
      <c r="LB64" s="216"/>
      <c r="LC64" s="216"/>
      <c r="LD64" s="216"/>
      <c r="LE64" s="216"/>
      <c r="LF64" s="216"/>
      <c r="LG64" s="216"/>
      <c r="LH64" s="214"/>
      <c r="LI64" s="214"/>
      <c r="LJ64" s="214"/>
      <c r="LK64" s="214"/>
      <c r="LL64" s="214"/>
      <c r="LM64" s="212"/>
      <c r="LN64" s="213"/>
      <c r="LO64" s="213"/>
      <c r="LP64" s="214"/>
      <c r="LQ64" s="214"/>
      <c r="LR64" s="216"/>
      <c r="LS64" s="216"/>
      <c r="LT64" s="216"/>
      <c r="LU64" s="216"/>
      <c r="LV64" s="216"/>
      <c r="LW64" s="216"/>
      <c r="LX64" s="216"/>
      <c r="LY64" s="216"/>
      <c r="LZ64" s="216"/>
      <c r="MA64" s="216"/>
      <c r="MB64" s="216"/>
      <c r="MC64" s="216"/>
      <c r="MD64" s="216"/>
      <c r="ME64" s="214"/>
      <c r="MF64" s="214"/>
      <c r="MG64" s="214"/>
      <c r="MH64" s="214"/>
      <c r="MI64" s="214"/>
      <c r="MJ64" s="212"/>
      <c r="MK64" s="213"/>
      <c r="ML64" s="213"/>
      <c r="MM64" s="214"/>
      <c r="MN64" s="214"/>
      <c r="MO64" s="216"/>
      <c r="MP64" s="216"/>
      <c r="MQ64" s="216"/>
      <c r="MR64" s="216"/>
      <c r="MS64" s="216"/>
      <c r="MT64" s="216"/>
      <c r="MU64" s="216"/>
      <c r="MV64" s="216"/>
      <c r="MW64" s="216"/>
      <c r="MX64" s="216"/>
      <c r="MY64" s="216"/>
      <c r="MZ64" s="216"/>
      <c r="NA64" s="216"/>
      <c r="NB64" s="214"/>
      <c r="NC64" s="214"/>
      <c r="ND64" s="214"/>
      <c r="NE64" s="214"/>
      <c r="NF64" s="214"/>
      <c r="NG64" s="212"/>
      <c r="NH64" s="213"/>
      <c r="NI64" s="213"/>
      <c r="NJ64" s="214"/>
      <c r="NK64" s="214"/>
      <c r="NL64" s="216"/>
      <c r="NM64" s="216"/>
      <c r="NN64" s="216"/>
      <c r="NO64" s="216"/>
      <c r="NP64" s="216"/>
      <c r="NQ64" s="216"/>
      <c r="NR64" s="216"/>
      <c r="NS64" s="216"/>
      <c r="NT64" s="216"/>
      <c r="NU64" s="216"/>
      <c r="NV64" s="216"/>
      <c r="NW64" s="216"/>
      <c r="NX64" s="216"/>
      <c r="NY64" s="214"/>
      <c r="NZ64" s="214"/>
      <c r="OA64" s="214"/>
      <c r="OB64" s="214"/>
      <c r="OC64" s="214"/>
      <c r="OD64" s="212"/>
      <c r="OE64" s="213"/>
      <c r="OF64" s="213"/>
      <c r="OG64" s="214"/>
      <c r="OH64" s="214"/>
      <c r="OI64" s="216"/>
      <c r="OJ64" s="216"/>
      <c r="OK64" s="216"/>
      <c r="OL64" s="216"/>
      <c r="OM64" s="216"/>
      <c r="ON64" s="216"/>
      <c r="OO64" s="216"/>
      <c r="OP64" s="216"/>
      <c r="OQ64" s="216"/>
      <c r="OR64" s="216"/>
      <c r="OS64" s="216"/>
      <c r="OT64" s="216"/>
      <c r="OU64" s="216"/>
      <c r="OV64" s="214"/>
      <c r="OW64" s="214"/>
      <c r="OX64" s="214"/>
      <c r="OY64" s="214"/>
      <c r="OZ64" s="214"/>
      <c r="PA64" s="212"/>
      <c r="PB64" s="213"/>
      <c r="PC64" s="213"/>
      <c r="PD64" s="214"/>
      <c r="PE64" s="214"/>
      <c r="PF64" s="216"/>
      <c r="PG64" s="216"/>
      <c r="PH64" s="216"/>
      <c r="PI64" s="216"/>
      <c r="PJ64" s="216"/>
      <c r="PK64" s="216"/>
      <c r="PL64" s="216"/>
      <c r="PM64" s="216"/>
      <c r="PN64" s="216"/>
      <c r="PO64" s="216"/>
      <c r="PP64" s="216"/>
      <c r="PQ64" s="216"/>
      <c r="PR64" s="216"/>
      <c r="PS64" s="214"/>
      <c r="PT64" s="214"/>
      <c r="PU64" s="214"/>
      <c r="PV64" s="214"/>
      <c r="PW64" s="214"/>
      <c r="PX64" s="212"/>
      <c r="PY64" s="213"/>
      <c r="PZ64" s="213"/>
      <c r="QA64" s="214"/>
      <c r="QB64" s="214"/>
      <c r="QC64" s="216"/>
      <c r="QD64" s="216"/>
      <c r="QE64" s="216"/>
      <c r="QF64" s="216"/>
      <c r="QG64" s="216"/>
      <c r="QH64" s="216"/>
      <c r="QI64" s="216"/>
      <c r="QJ64" s="216"/>
      <c r="QK64" s="216"/>
      <c r="QL64" s="216"/>
      <c r="QM64" s="216"/>
      <c r="QN64" s="216"/>
      <c r="QO64" s="216"/>
      <c r="QP64" s="214"/>
      <c r="QQ64" s="214"/>
      <c r="QR64" s="214"/>
      <c r="QS64" s="214"/>
      <c r="QT64" s="214"/>
      <c r="QU64" s="212"/>
      <c r="QV64" s="213"/>
      <c r="QW64" s="213"/>
      <c r="QX64" s="214"/>
      <c r="QY64" s="214"/>
      <c r="QZ64" s="216"/>
      <c r="RA64" s="216"/>
      <c r="RB64" s="216"/>
      <c r="RC64" s="216"/>
      <c r="RD64" s="216"/>
      <c r="RE64" s="216"/>
      <c r="RF64" s="216"/>
      <c r="RG64" s="216"/>
      <c r="RH64" s="216"/>
      <c r="RI64" s="216"/>
      <c r="RJ64" s="216"/>
      <c r="RK64" s="216"/>
      <c r="RL64" s="216"/>
      <c r="RM64" s="214"/>
      <c r="RN64" s="214"/>
      <c r="RO64" s="214"/>
      <c r="RP64" s="214"/>
      <c r="RQ64" s="214"/>
      <c r="RR64" s="212"/>
      <c r="RS64" s="213"/>
      <c r="RT64" s="213"/>
      <c r="RU64" s="214"/>
      <c r="RV64" s="214"/>
      <c r="RW64" s="216"/>
      <c r="RX64" s="216"/>
      <c r="RY64" s="216"/>
      <c r="RZ64" s="216"/>
      <c r="SA64" s="216"/>
      <c r="SB64" s="216"/>
      <c r="SC64" s="216"/>
      <c r="SD64" s="216"/>
      <c r="SE64" s="216"/>
      <c r="SF64" s="216"/>
      <c r="SG64" s="216"/>
      <c r="SH64" s="216"/>
      <c r="SI64" s="216"/>
      <c r="SJ64" s="214"/>
      <c r="SK64" s="214"/>
      <c r="SL64" s="214"/>
      <c r="SM64" s="214"/>
      <c r="SN64" s="214"/>
      <c r="SO64" s="212"/>
      <c r="SP64" s="213"/>
      <c r="SQ64" s="213"/>
      <c r="SR64" s="214"/>
      <c r="SS64" s="214"/>
      <c r="ST64" s="216"/>
      <c r="SU64" s="216"/>
      <c r="SV64" s="216"/>
      <c r="SW64" s="216"/>
      <c r="SX64" s="216"/>
      <c r="SY64" s="216"/>
      <c r="SZ64" s="216"/>
      <c r="TA64" s="216"/>
      <c r="TB64" s="216"/>
      <c r="TC64" s="216"/>
      <c r="TD64" s="216"/>
      <c r="TE64" s="216"/>
      <c r="TF64" s="216"/>
      <c r="TG64" s="214"/>
      <c r="TH64" s="214"/>
      <c r="TI64" s="214"/>
      <c r="TJ64" s="214"/>
      <c r="TK64" s="214"/>
      <c r="TL64" s="212"/>
      <c r="TM64" s="213"/>
      <c r="TN64" s="213"/>
      <c r="TO64" s="214"/>
      <c r="TP64" s="214"/>
      <c r="TQ64" s="216"/>
      <c r="TR64" s="216"/>
      <c r="TS64" s="216"/>
      <c r="TT64" s="216"/>
      <c r="TU64" s="216"/>
      <c r="TV64" s="216"/>
      <c r="TW64" s="216"/>
      <c r="TX64" s="216"/>
      <c r="TY64" s="216"/>
      <c r="TZ64" s="216"/>
      <c r="UA64" s="216"/>
      <c r="UB64" s="216"/>
      <c r="UC64" s="216"/>
      <c r="UD64" s="214"/>
      <c r="UE64" s="214"/>
      <c r="UF64" s="214"/>
      <c r="UG64" s="214"/>
      <c r="UH64" s="214"/>
      <c r="UI64" s="212"/>
      <c r="UJ64" s="213"/>
      <c r="UK64" s="213"/>
      <c r="UL64" s="214"/>
      <c r="UM64" s="214"/>
      <c r="UN64" s="216"/>
      <c r="UO64" s="216"/>
      <c r="UP64" s="216"/>
      <c r="UQ64" s="216"/>
      <c r="UR64" s="216"/>
      <c r="US64" s="216"/>
      <c r="UT64" s="216"/>
      <c r="UU64" s="216"/>
      <c r="UV64" s="216"/>
      <c r="UW64" s="216"/>
      <c r="UX64" s="216"/>
      <c r="UY64" s="216"/>
      <c r="UZ64" s="216"/>
      <c r="VA64" s="214"/>
      <c r="VB64" s="214"/>
      <c r="VC64" s="214"/>
      <c r="VD64" s="214"/>
      <c r="VE64" s="214"/>
      <c r="VF64" s="212"/>
      <c r="VG64" s="213"/>
      <c r="VH64" s="213"/>
      <c r="VI64" s="214"/>
      <c r="VJ64" s="214"/>
      <c r="VK64" s="216"/>
      <c r="VL64" s="216"/>
      <c r="VM64" s="216"/>
      <c r="VN64" s="216"/>
      <c r="VO64" s="216"/>
      <c r="VP64" s="216"/>
      <c r="VQ64" s="216"/>
      <c r="VR64" s="216"/>
      <c r="VS64" s="216"/>
      <c r="VT64" s="216"/>
      <c r="VU64" s="216"/>
      <c r="VV64" s="216"/>
      <c r="VW64" s="216"/>
      <c r="VX64" s="214"/>
      <c r="VY64" s="214"/>
      <c r="VZ64" s="214"/>
      <c r="WA64" s="214"/>
      <c r="WB64" s="214"/>
      <c r="WC64" s="212"/>
      <c r="WD64" s="213"/>
      <c r="WE64" s="213"/>
      <c r="WF64" s="214"/>
      <c r="WG64" s="214"/>
      <c r="WH64" s="216"/>
      <c r="WI64" s="216"/>
      <c r="WJ64" s="216"/>
      <c r="WK64" s="216"/>
      <c r="WL64" s="216"/>
      <c r="WM64" s="216"/>
      <c r="WN64" s="216"/>
      <c r="WO64" s="216"/>
      <c r="WP64" s="216"/>
      <c r="WQ64" s="216"/>
      <c r="WR64" s="216"/>
      <c r="WS64" s="216"/>
      <c r="WT64" s="216"/>
      <c r="WU64" s="214"/>
      <c r="WV64" s="214"/>
      <c r="WW64" s="214"/>
      <c r="WX64" s="214"/>
      <c r="WY64" s="214"/>
      <c r="WZ64" s="212"/>
      <c r="XA64" s="213"/>
      <c r="XB64" s="213"/>
      <c r="XC64" s="214"/>
      <c r="XD64" s="214"/>
      <c r="XE64" s="216"/>
      <c r="XF64" s="216"/>
      <c r="XG64" s="216"/>
      <c r="XH64" s="216"/>
      <c r="XI64" s="216"/>
      <c r="XJ64" s="216"/>
      <c r="XK64" s="216"/>
      <c r="XL64" s="216"/>
      <c r="XM64" s="216"/>
      <c r="XN64" s="216"/>
      <c r="XO64" s="216"/>
      <c r="XP64" s="216"/>
      <c r="XQ64" s="216"/>
      <c r="XR64" s="214"/>
      <c r="XS64" s="214"/>
      <c r="XT64" s="214"/>
      <c r="XU64" s="214"/>
      <c r="XV64" s="214"/>
      <c r="XW64" s="212"/>
      <c r="XX64" s="213"/>
      <c r="XY64" s="213"/>
      <c r="XZ64" s="214"/>
      <c r="YA64" s="214"/>
      <c r="YB64" s="216"/>
      <c r="YC64" s="216"/>
      <c r="YD64" s="216"/>
      <c r="YE64" s="216"/>
      <c r="YF64" s="216"/>
      <c r="YG64" s="216"/>
      <c r="YH64" s="216"/>
      <c r="YI64" s="216"/>
      <c r="YJ64" s="216"/>
      <c r="YK64" s="216"/>
      <c r="YL64" s="216"/>
      <c r="YM64" s="216"/>
      <c r="YN64" s="216"/>
      <c r="YO64" s="214"/>
      <c r="YP64" s="214"/>
      <c r="YQ64" s="214"/>
      <c r="YR64" s="214"/>
      <c r="YS64" s="214"/>
      <c r="YT64" s="212"/>
      <c r="YU64" s="213"/>
      <c r="YV64" s="213"/>
      <c r="YW64" s="214"/>
      <c r="YX64" s="214"/>
      <c r="YY64" s="216"/>
      <c r="YZ64" s="216"/>
      <c r="ZA64" s="216"/>
      <c r="ZB64" s="216"/>
      <c r="ZC64" s="216"/>
      <c r="ZD64" s="216"/>
      <c r="ZE64" s="216"/>
      <c r="ZF64" s="216"/>
      <c r="ZG64" s="216"/>
      <c r="ZH64" s="216"/>
      <c r="ZI64" s="216"/>
      <c r="ZJ64" s="216"/>
      <c r="ZK64" s="216"/>
      <c r="ZL64" s="214"/>
      <c r="ZM64" s="214"/>
      <c r="ZN64" s="214"/>
      <c r="ZO64" s="214"/>
      <c r="ZP64" s="214"/>
      <c r="ZQ64" s="212"/>
      <c r="ZR64" s="213"/>
      <c r="ZS64" s="213"/>
      <c r="ZT64" s="214"/>
      <c r="ZU64" s="214"/>
      <c r="ZV64" s="216"/>
      <c r="ZW64" s="216"/>
      <c r="ZX64" s="216"/>
      <c r="ZY64" s="216"/>
      <c r="ZZ64" s="216"/>
      <c r="AAA64" s="216"/>
      <c r="AAB64" s="216"/>
      <c r="AAC64" s="216"/>
      <c r="AAD64" s="216"/>
      <c r="AAE64" s="216"/>
      <c r="AAF64" s="216"/>
      <c r="AAG64" s="216"/>
      <c r="AAH64" s="216"/>
      <c r="AAI64" s="214"/>
      <c r="AAJ64" s="214"/>
      <c r="AAK64" s="214"/>
      <c r="AAL64" s="214"/>
      <c r="AAM64" s="214"/>
      <c r="AAN64" s="212"/>
      <c r="AAO64" s="213"/>
      <c r="AAP64" s="213"/>
      <c r="AAQ64" s="214"/>
      <c r="AAR64" s="214"/>
      <c r="AAS64" s="216"/>
      <c r="AAT64" s="216"/>
      <c r="AAU64" s="216"/>
      <c r="AAV64" s="216"/>
      <c r="AAW64" s="216"/>
      <c r="AAX64" s="216"/>
      <c r="AAY64" s="216"/>
      <c r="AAZ64" s="216"/>
      <c r="ABA64" s="216"/>
      <c r="ABB64" s="216"/>
      <c r="ABC64" s="216"/>
      <c r="ABD64" s="216"/>
      <c r="ABE64" s="216"/>
      <c r="ABF64" s="214"/>
      <c r="ABG64" s="214"/>
      <c r="ABH64" s="214"/>
      <c r="ABI64" s="214"/>
      <c r="ABJ64" s="214"/>
      <c r="ABK64" s="212"/>
      <c r="ABL64" s="213"/>
      <c r="ABM64" s="213"/>
      <c r="ABN64" s="214"/>
      <c r="ABO64" s="214"/>
      <c r="ABP64" s="216"/>
      <c r="ABQ64" s="216"/>
      <c r="ABR64" s="216"/>
      <c r="ABS64" s="216"/>
      <c r="ABT64" s="216"/>
      <c r="ABU64" s="216"/>
      <c r="ABV64" s="216"/>
      <c r="ABW64" s="216"/>
      <c r="ABX64" s="216"/>
      <c r="ABY64" s="216"/>
      <c r="ABZ64" s="216"/>
      <c r="ACA64" s="216"/>
      <c r="ACB64" s="216"/>
      <c r="ACC64" s="214"/>
      <c r="ACD64" s="214"/>
      <c r="ACE64" s="214"/>
      <c r="ACF64" s="214"/>
      <c r="ACG64" s="214"/>
      <c r="ACH64" s="212"/>
      <c r="ACI64" s="213"/>
      <c r="ACJ64" s="213"/>
      <c r="ACK64" s="214"/>
      <c r="ACL64" s="214"/>
      <c r="ACM64" s="216"/>
      <c r="ACN64" s="216"/>
      <c r="ACO64" s="216"/>
      <c r="ACP64" s="216"/>
      <c r="ACQ64" s="216"/>
      <c r="ACR64" s="216"/>
      <c r="ACS64" s="216"/>
      <c r="ACT64" s="216"/>
      <c r="ACU64" s="216"/>
      <c r="ACV64" s="216"/>
      <c r="ACW64" s="216"/>
      <c r="ACX64" s="216"/>
      <c r="ACY64" s="216"/>
      <c r="ACZ64" s="214"/>
      <c r="ADA64" s="214"/>
      <c r="ADB64" s="214"/>
      <c r="ADC64" s="214"/>
      <c r="ADD64" s="214"/>
      <c r="ADE64" s="212"/>
      <c r="ADF64" s="213"/>
      <c r="ADG64" s="213"/>
      <c r="ADH64" s="214"/>
      <c r="ADI64" s="214"/>
      <c r="ADJ64" s="216"/>
      <c r="ADK64" s="216"/>
      <c r="ADL64" s="216"/>
      <c r="ADM64" s="216"/>
      <c r="ADN64" s="216"/>
      <c r="ADO64" s="216"/>
      <c r="ADP64" s="216"/>
      <c r="ADQ64" s="216"/>
      <c r="ADR64" s="216"/>
      <c r="ADS64" s="216"/>
      <c r="ADT64" s="216"/>
      <c r="ADU64" s="216"/>
      <c r="ADV64" s="216"/>
      <c r="ADW64" s="214"/>
      <c r="ADX64" s="214"/>
      <c r="ADY64" s="214"/>
      <c r="ADZ64" s="214"/>
      <c r="AEA64" s="214"/>
      <c r="AEB64" s="212"/>
      <c r="AEC64" s="213"/>
      <c r="AED64" s="213"/>
      <c r="AEE64" s="214"/>
      <c r="AEF64" s="214"/>
      <c r="AEG64" s="216"/>
      <c r="AEH64" s="216"/>
      <c r="AEI64" s="216"/>
      <c r="AEJ64" s="216"/>
      <c r="AEK64" s="216"/>
      <c r="AEL64" s="216"/>
      <c r="AEM64" s="216"/>
      <c r="AEN64" s="216"/>
      <c r="AEO64" s="216"/>
      <c r="AEP64" s="216"/>
      <c r="AEQ64" s="216"/>
      <c r="AER64" s="216"/>
      <c r="AES64" s="216"/>
      <c r="AET64" s="214"/>
      <c r="AEU64" s="214"/>
      <c r="AEV64" s="214"/>
      <c r="AEW64" s="214"/>
      <c r="AEX64" s="214"/>
      <c r="AEY64" s="212"/>
      <c r="AEZ64" s="213"/>
      <c r="AFA64" s="213"/>
      <c r="AFB64" s="214"/>
      <c r="AFC64" s="214"/>
      <c r="AFD64" s="216"/>
      <c r="AFE64" s="216"/>
      <c r="AFF64" s="216"/>
      <c r="AFG64" s="216"/>
      <c r="AFH64" s="216"/>
      <c r="AFI64" s="216"/>
      <c r="AFJ64" s="216"/>
      <c r="AFK64" s="216"/>
      <c r="AFL64" s="216"/>
      <c r="AFM64" s="216"/>
      <c r="AFN64" s="216"/>
      <c r="AFO64" s="216"/>
      <c r="AFP64" s="216"/>
      <c r="AFQ64" s="214"/>
      <c r="AFR64" s="214"/>
      <c r="AFS64" s="214"/>
      <c r="AFT64" s="214"/>
      <c r="AFU64" s="214"/>
      <c r="AFV64" s="212"/>
      <c r="AFW64" s="213"/>
      <c r="AFX64" s="213"/>
      <c r="AFY64" s="214"/>
      <c r="AFZ64" s="214"/>
      <c r="AGA64" s="216"/>
      <c r="AGB64" s="216"/>
      <c r="AGC64" s="216"/>
      <c r="AGD64" s="216"/>
      <c r="AGE64" s="216"/>
      <c r="AGF64" s="216"/>
      <c r="AGG64" s="216"/>
      <c r="AGH64" s="216"/>
      <c r="AGI64" s="216"/>
      <c r="AGJ64" s="216"/>
      <c r="AGK64" s="216"/>
      <c r="AGL64" s="216"/>
      <c r="AGM64" s="216"/>
      <c r="AGN64" s="214"/>
      <c r="AGO64" s="214"/>
      <c r="AGP64" s="214"/>
      <c r="AGQ64" s="214"/>
      <c r="AGR64" s="214"/>
      <c r="AGS64" s="212"/>
      <c r="AGT64" s="213"/>
      <c r="AGU64" s="213"/>
      <c r="AGV64" s="214"/>
      <c r="AGW64" s="214"/>
      <c r="AGX64" s="216"/>
      <c r="AGY64" s="216"/>
      <c r="AGZ64" s="216"/>
      <c r="AHA64" s="216"/>
      <c r="AHB64" s="216"/>
      <c r="AHC64" s="216"/>
      <c r="AHD64" s="216"/>
      <c r="AHE64" s="216"/>
      <c r="AHF64" s="216"/>
      <c r="AHG64" s="216"/>
      <c r="AHH64" s="216"/>
      <c r="AHI64" s="216"/>
      <c r="AHJ64" s="216"/>
      <c r="AHK64" s="214"/>
      <c r="AHL64" s="214"/>
      <c r="AHM64" s="214"/>
      <c r="AHN64" s="214"/>
      <c r="AHO64" s="214"/>
      <c r="AHP64" s="212"/>
      <c r="AHQ64" s="213"/>
      <c r="AHR64" s="213"/>
      <c r="AHS64" s="214"/>
      <c r="AHT64" s="214"/>
      <c r="AHU64" s="216"/>
      <c r="AHV64" s="216"/>
      <c r="AHW64" s="216"/>
      <c r="AHX64" s="216"/>
      <c r="AHY64" s="216"/>
      <c r="AHZ64" s="216"/>
      <c r="AIA64" s="216"/>
      <c r="AIB64" s="216"/>
      <c r="AIC64" s="216"/>
      <c r="AID64" s="216"/>
      <c r="AIE64" s="216"/>
      <c r="AIF64" s="216"/>
      <c r="AIG64" s="216"/>
      <c r="AIH64" s="214"/>
      <c r="AII64" s="214"/>
      <c r="AIJ64" s="214"/>
      <c r="AIK64" s="214"/>
      <c r="AIL64" s="214"/>
      <c r="AIM64" s="212"/>
      <c r="AIN64" s="213"/>
      <c r="AIO64" s="213"/>
      <c r="AIP64" s="214"/>
      <c r="AIQ64" s="214"/>
      <c r="AIR64" s="216"/>
      <c r="AIS64" s="216"/>
      <c r="AIT64" s="216"/>
      <c r="AIU64" s="216"/>
      <c r="AIV64" s="216"/>
      <c r="AIW64" s="216"/>
      <c r="AIX64" s="216"/>
      <c r="AIY64" s="216"/>
      <c r="AIZ64" s="216"/>
      <c r="AJA64" s="216"/>
      <c r="AJB64" s="216"/>
      <c r="AJC64" s="216"/>
      <c r="AJD64" s="216"/>
      <c r="AJE64" s="214"/>
      <c r="AJF64" s="214"/>
      <c r="AJG64" s="214"/>
      <c r="AJH64" s="214"/>
      <c r="AJI64" s="214"/>
      <c r="AJJ64" s="212"/>
      <c r="AJK64" s="213"/>
      <c r="AJL64" s="213"/>
      <c r="AJM64" s="214"/>
      <c r="AJN64" s="214"/>
      <c r="AJO64" s="216"/>
      <c r="AJP64" s="216"/>
      <c r="AJQ64" s="216"/>
      <c r="AJR64" s="216"/>
      <c r="AJS64" s="216"/>
      <c r="AJT64" s="216"/>
      <c r="AJU64" s="216"/>
      <c r="AJV64" s="216"/>
      <c r="AJW64" s="216"/>
      <c r="AJX64" s="216"/>
      <c r="AJY64" s="216"/>
      <c r="AJZ64" s="216"/>
      <c r="AKA64" s="216"/>
      <c r="AKB64" s="214"/>
      <c r="AKC64" s="214"/>
      <c r="AKD64" s="214"/>
      <c r="AKE64" s="214"/>
      <c r="AKF64" s="214"/>
      <c r="AKG64" s="212"/>
      <c r="AKH64" s="213"/>
      <c r="AKI64" s="213"/>
      <c r="AKJ64" s="214"/>
      <c r="AKK64" s="214"/>
      <c r="AKL64" s="216"/>
      <c r="AKM64" s="216"/>
      <c r="AKN64" s="216"/>
      <c r="AKO64" s="216"/>
      <c r="AKP64" s="216"/>
      <c r="AKQ64" s="216"/>
      <c r="AKR64" s="216"/>
      <c r="AKS64" s="216"/>
      <c r="AKT64" s="216"/>
      <c r="AKU64" s="216"/>
      <c r="AKV64" s="216"/>
      <c r="AKW64" s="216"/>
      <c r="AKX64" s="216"/>
      <c r="AKY64" s="214"/>
      <c r="AKZ64" s="214"/>
      <c r="ALA64" s="214"/>
      <c r="ALB64" s="214"/>
      <c r="ALC64" s="214"/>
      <c r="ALD64" s="212"/>
      <c r="ALE64" s="213"/>
      <c r="ALF64" s="213"/>
      <c r="ALG64" s="214"/>
      <c r="ALH64" s="214"/>
      <c r="ALI64" s="216"/>
      <c r="ALJ64" s="216"/>
      <c r="ALK64" s="216"/>
      <c r="ALL64" s="216"/>
      <c r="ALM64" s="216"/>
      <c r="ALN64" s="216"/>
      <c r="ALO64" s="216"/>
      <c r="ALP64" s="216"/>
      <c r="ALQ64" s="216"/>
      <c r="ALR64" s="216"/>
      <c r="ALS64" s="216"/>
      <c r="ALT64" s="216"/>
      <c r="ALU64" s="216"/>
      <c r="ALV64" s="214"/>
      <c r="ALW64" s="214"/>
      <c r="ALX64" s="214"/>
      <c r="ALY64" s="214"/>
      <c r="ALZ64" s="214"/>
      <c r="AMA64" s="212"/>
      <c r="AMB64" s="213"/>
      <c r="AMC64" s="213"/>
      <c r="AMD64" s="214"/>
      <c r="AME64" s="214"/>
      <c r="AMF64" s="216"/>
      <c r="AMG64" s="216"/>
      <c r="AMH64" s="216"/>
      <c r="AMI64" s="216"/>
      <c r="AMJ64" s="216"/>
      <c r="AMK64" s="216"/>
      <c r="AML64" s="216"/>
      <c r="AMM64" s="216"/>
      <c r="AMN64" s="216"/>
      <c r="AMO64" s="216"/>
      <c r="AMP64" s="216"/>
      <c r="AMQ64" s="216"/>
      <c r="AMR64" s="216"/>
      <c r="AMS64" s="214"/>
      <c r="AMT64" s="214"/>
      <c r="AMU64" s="214"/>
      <c r="AMV64" s="214"/>
      <c r="AMW64" s="214"/>
      <c r="AMX64" s="212"/>
      <c r="AMY64" s="213"/>
      <c r="AMZ64" s="213"/>
      <c r="ANA64" s="214"/>
      <c r="ANB64" s="214"/>
      <c r="ANC64" s="216"/>
      <c r="AND64" s="216"/>
      <c r="ANE64" s="216"/>
      <c r="ANF64" s="216"/>
      <c r="ANG64" s="216"/>
      <c r="ANH64" s="216"/>
      <c r="ANI64" s="216"/>
      <c r="ANJ64" s="216"/>
      <c r="ANK64" s="216"/>
      <c r="ANL64" s="216"/>
      <c r="ANM64" s="216"/>
      <c r="ANN64" s="216"/>
      <c r="ANO64" s="216"/>
      <c r="ANP64" s="214"/>
      <c r="ANQ64" s="214"/>
      <c r="ANR64" s="214"/>
      <c r="ANS64" s="214"/>
      <c r="ANT64" s="214"/>
      <c r="ANU64" s="212"/>
      <c r="ANV64" s="213"/>
      <c r="ANW64" s="213"/>
      <c r="ANX64" s="214"/>
      <c r="ANY64" s="214"/>
      <c r="ANZ64" s="216"/>
      <c r="AOA64" s="216"/>
      <c r="AOB64" s="216"/>
      <c r="AOC64" s="216"/>
      <c r="AOD64" s="216"/>
      <c r="AOE64" s="216"/>
      <c r="AOF64" s="216"/>
      <c r="AOG64" s="216"/>
      <c r="AOH64" s="216"/>
      <c r="AOI64" s="216"/>
      <c r="AOJ64" s="216"/>
      <c r="AOK64" s="216"/>
      <c r="AOL64" s="216"/>
      <c r="AOM64" s="214"/>
      <c r="AON64" s="214"/>
      <c r="AOO64" s="214"/>
      <c r="AOP64" s="214"/>
      <c r="AOQ64" s="214"/>
      <c r="AOR64" s="212"/>
      <c r="AOS64" s="213"/>
      <c r="AOT64" s="213"/>
      <c r="AOU64" s="214"/>
      <c r="AOV64" s="214"/>
      <c r="AOW64" s="216"/>
      <c r="AOX64" s="216"/>
      <c r="AOY64" s="216"/>
      <c r="AOZ64" s="216"/>
      <c r="APA64" s="216"/>
      <c r="APB64" s="216"/>
      <c r="APC64" s="216"/>
      <c r="APD64" s="216"/>
      <c r="APE64" s="216"/>
      <c r="APF64" s="216"/>
      <c r="APG64" s="216"/>
      <c r="APH64" s="216"/>
      <c r="API64" s="216"/>
      <c r="APJ64" s="214"/>
      <c r="APK64" s="214"/>
      <c r="APL64" s="214"/>
      <c r="APM64" s="214"/>
      <c r="APN64" s="214"/>
      <c r="APO64" s="212"/>
      <c r="APP64" s="213"/>
      <c r="APQ64" s="213"/>
      <c r="APR64" s="214"/>
      <c r="APS64" s="214"/>
      <c r="APT64" s="216"/>
      <c r="APU64" s="216"/>
      <c r="APV64" s="216"/>
      <c r="APW64" s="216"/>
      <c r="APX64" s="216"/>
      <c r="APY64" s="216"/>
      <c r="APZ64" s="216"/>
      <c r="AQA64" s="216"/>
      <c r="AQB64" s="216"/>
      <c r="AQC64" s="216"/>
      <c r="AQD64" s="216"/>
      <c r="AQE64" s="216"/>
      <c r="AQF64" s="216"/>
      <c r="AQG64" s="214"/>
      <c r="AQH64" s="214"/>
      <c r="AQI64" s="214"/>
      <c r="AQJ64" s="214"/>
      <c r="AQK64" s="214"/>
      <c r="AQL64" s="212"/>
      <c r="AQM64" s="213"/>
      <c r="AQN64" s="213"/>
      <c r="AQO64" s="214"/>
      <c r="AQP64" s="214"/>
      <c r="AQQ64" s="216"/>
      <c r="AQR64" s="216"/>
      <c r="AQS64" s="216"/>
      <c r="AQT64" s="216"/>
      <c r="AQU64" s="216"/>
      <c r="AQV64" s="216"/>
      <c r="AQW64" s="216"/>
      <c r="AQX64" s="216"/>
      <c r="AQY64" s="216"/>
      <c r="AQZ64" s="216"/>
      <c r="ARA64" s="216"/>
      <c r="ARB64" s="216"/>
      <c r="ARC64" s="216"/>
      <c r="ARD64" s="214"/>
      <c r="ARE64" s="214"/>
      <c r="ARF64" s="214"/>
      <c r="ARG64" s="214"/>
      <c r="ARH64" s="214"/>
      <c r="ARI64" s="212"/>
      <c r="ARJ64" s="213"/>
      <c r="ARK64" s="213"/>
      <c r="ARL64" s="214"/>
      <c r="ARM64" s="214"/>
      <c r="ARN64" s="216"/>
      <c r="ARO64" s="216"/>
      <c r="ARP64" s="216"/>
      <c r="ARQ64" s="216"/>
      <c r="ARR64" s="216"/>
      <c r="ARS64" s="216"/>
      <c r="ART64" s="216"/>
      <c r="ARU64" s="216"/>
      <c r="ARV64" s="216"/>
      <c r="ARW64" s="216"/>
      <c r="ARX64" s="216"/>
      <c r="ARY64" s="216"/>
      <c r="ARZ64" s="216"/>
      <c r="ASA64" s="214"/>
      <c r="ASB64" s="214"/>
      <c r="ASC64" s="214"/>
      <c r="ASD64" s="214"/>
      <c r="ASE64" s="214"/>
      <c r="ASF64" s="212"/>
      <c r="ASG64" s="213"/>
      <c r="ASH64" s="213"/>
      <c r="ASI64" s="214"/>
      <c r="ASJ64" s="214"/>
      <c r="ASK64" s="216"/>
      <c r="ASL64" s="216"/>
      <c r="ASM64" s="216"/>
      <c r="ASN64" s="216"/>
      <c r="ASO64" s="216"/>
      <c r="ASP64" s="216"/>
      <c r="ASQ64" s="216"/>
      <c r="ASR64" s="216"/>
      <c r="ASS64" s="216"/>
      <c r="AST64" s="216"/>
      <c r="ASU64" s="216"/>
      <c r="ASV64" s="216"/>
      <c r="ASW64" s="216"/>
      <c r="ASX64" s="214"/>
      <c r="ASY64" s="214"/>
      <c r="ASZ64" s="214"/>
      <c r="ATA64" s="214"/>
      <c r="ATB64" s="214"/>
      <c r="ATC64" s="212"/>
      <c r="ATD64" s="213"/>
      <c r="ATE64" s="213"/>
      <c r="ATF64" s="214"/>
      <c r="ATG64" s="214"/>
      <c r="ATH64" s="216"/>
      <c r="ATI64" s="216"/>
      <c r="ATJ64" s="216"/>
      <c r="ATK64" s="216"/>
      <c r="ATL64" s="216"/>
      <c r="ATM64" s="216"/>
      <c r="ATN64" s="216"/>
      <c r="ATO64" s="216"/>
      <c r="ATP64" s="216"/>
      <c r="ATQ64" s="216"/>
      <c r="ATR64" s="216"/>
      <c r="ATS64" s="216"/>
      <c r="ATT64" s="216"/>
      <c r="ATU64" s="214"/>
      <c r="ATV64" s="214"/>
      <c r="ATW64" s="214"/>
      <c r="ATX64" s="214"/>
      <c r="ATY64" s="214"/>
      <c r="ATZ64" s="212"/>
      <c r="AUA64" s="213"/>
      <c r="AUB64" s="213"/>
      <c r="AUC64" s="214"/>
      <c r="AUD64" s="214"/>
      <c r="AUE64" s="216"/>
      <c r="AUF64" s="216"/>
      <c r="AUG64" s="216"/>
      <c r="AUH64" s="216"/>
      <c r="AUI64" s="216"/>
      <c r="AUJ64" s="216"/>
      <c r="AUK64" s="216"/>
      <c r="AUL64" s="216"/>
      <c r="AUM64" s="216"/>
      <c r="AUN64" s="216"/>
      <c r="AUO64" s="216"/>
      <c r="AUP64" s="216"/>
      <c r="AUQ64" s="216"/>
      <c r="AUR64" s="214"/>
      <c r="AUS64" s="214"/>
      <c r="AUT64" s="214"/>
      <c r="AUU64" s="214"/>
      <c r="AUV64" s="214"/>
      <c r="AUW64" s="212"/>
      <c r="AUX64" s="213"/>
      <c r="AUY64" s="213"/>
      <c r="AUZ64" s="214"/>
      <c r="AVA64" s="214"/>
      <c r="AVB64" s="216"/>
      <c r="AVC64" s="216"/>
      <c r="AVD64" s="216"/>
      <c r="AVE64" s="216"/>
      <c r="AVF64" s="216"/>
      <c r="AVG64" s="216"/>
      <c r="AVH64" s="216"/>
      <c r="AVI64" s="216"/>
      <c r="AVJ64" s="216"/>
      <c r="AVK64" s="216"/>
      <c r="AVL64" s="216"/>
      <c r="AVM64" s="216"/>
      <c r="AVN64" s="216"/>
      <c r="AVO64" s="214"/>
      <c r="AVP64" s="214"/>
      <c r="AVQ64" s="214"/>
      <c r="AVR64" s="214"/>
      <c r="AVS64" s="214"/>
      <c r="AVT64" s="212"/>
      <c r="AVU64" s="213"/>
      <c r="AVV64" s="213"/>
      <c r="AVW64" s="214"/>
      <c r="AVX64" s="214"/>
      <c r="AVY64" s="216"/>
      <c r="AVZ64" s="216"/>
      <c r="AWA64" s="216"/>
      <c r="AWB64" s="216"/>
      <c r="AWC64" s="216"/>
      <c r="AWD64" s="216"/>
      <c r="AWE64" s="216"/>
      <c r="AWF64" s="216"/>
      <c r="AWG64" s="216"/>
      <c r="AWH64" s="216"/>
      <c r="AWI64" s="216"/>
      <c r="AWJ64" s="216"/>
      <c r="AWK64" s="216"/>
      <c r="AWL64" s="214"/>
      <c r="AWM64" s="214"/>
      <c r="AWN64" s="214"/>
      <c r="AWO64" s="214"/>
      <c r="AWP64" s="214"/>
      <c r="AWQ64" s="212"/>
      <c r="AWR64" s="213"/>
      <c r="AWS64" s="213"/>
      <c r="AWT64" s="214"/>
      <c r="AWU64" s="214"/>
      <c r="AWV64" s="216"/>
      <c r="AWW64" s="216"/>
      <c r="AWX64" s="216"/>
      <c r="AWY64" s="216"/>
      <c r="AWZ64" s="216"/>
      <c r="AXA64" s="216"/>
      <c r="AXB64" s="216"/>
      <c r="AXC64" s="216"/>
      <c r="AXD64" s="216"/>
      <c r="AXE64" s="216"/>
      <c r="AXF64" s="216"/>
      <c r="AXG64" s="216"/>
      <c r="AXH64" s="216"/>
      <c r="AXI64" s="214"/>
      <c r="AXJ64" s="214"/>
      <c r="AXK64" s="214"/>
      <c r="AXL64" s="214"/>
      <c r="AXM64" s="214"/>
      <c r="AXN64" s="212"/>
      <c r="AXO64" s="213"/>
      <c r="AXP64" s="213"/>
      <c r="AXQ64" s="214"/>
      <c r="AXR64" s="214"/>
      <c r="AXS64" s="216"/>
      <c r="AXT64" s="216"/>
      <c r="AXU64" s="216"/>
      <c r="AXV64" s="216"/>
      <c r="AXW64" s="216"/>
      <c r="AXX64" s="216"/>
      <c r="AXY64" s="216"/>
      <c r="AXZ64" s="216"/>
      <c r="AYA64" s="216"/>
      <c r="AYB64" s="216"/>
      <c r="AYC64" s="216"/>
      <c r="AYD64" s="216"/>
      <c r="AYE64" s="216"/>
      <c r="AYF64" s="214"/>
      <c r="AYG64" s="214"/>
      <c r="AYH64" s="214"/>
      <c r="AYI64" s="214"/>
      <c r="AYJ64" s="214"/>
      <c r="AYK64" s="212"/>
      <c r="AYL64" s="213"/>
      <c r="AYM64" s="213"/>
      <c r="AYN64" s="214"/>
      <c r="AYO64" s="214"/>
      <c r="AYP64" s="216"/>
      <c r="AYQ64" s="216"/>
      <c r="AYR64" s="216"/>
      <c r="AYS64" s="216"/>
      <c r="AYT64" s="216"/>
      <c r="AYU64" s="216"/>
      <c r="AYV64" s="216"/>
      <c r="AYW64" s="216"/>
      <c r="AYX64" s="216"/>
      <c r="AYY64" s="216"/>
      <c r="AYZ64" s="216"/>
      <c r="AZA64" s="216"/>
      <c r="AZB64" s="216"/>
      <c r="AZC64" s="214"/>
      <c r="AZD64" s="214"/>
      <c r="AZE64" s="214"/>
      <c r="AZF64" s="214"/>
      <c r="AZG64" s="214"/>
      <c r="AZH64" s="212"/>
      <c r="AZI64" s="213"/>
      <c r="AZJ64" s="213"/>
      <c r="AZK64" s="214"/>
      <c r="AZL64" s="214"/>
      <c r="AZM64" s="216"/>
      <c r="AZN64" s="216"/>
      <c r="AZO64" s="216"/>
      <c r="AZP64" s="216"/>
      <c r="AZQ64" s="216"/>
      <c r="AZR64" s="216"/>
      <c r="AZS64" s="216"/>
      <c r="AZT64" s="216"/>
      <c r="AZU64" s="216"/>
      <c r="AZV64" s="216"/>
      <c r="AZW64" s="216"/>
      <c r="AZX64" s="216"/>
      <c r="AZY64" s="216"/>
      <c r="AZZ64" s="214"/>
      <c r="BAA64" s="214"/>
      <c r="BAB64" s="214"/>
      <c r="BAC64" s="214"/>
      <c r="BAD64" s="214"/>
      <c r="BAE64" s="212"/>
      <c r="BAF64" s="213"/>
      <c r="BAG64" s="213"/>
      <c r="BAH64" s="214"/>
      <c r="BAI64" s="214"/>
      <c r="BAJ64" s="216"/>
      <c r="BAK64" s="216"/>
      <c r="BAL64" s="216"/>
      <c r="BAM64" s="216"/>
      <c r="BAN64" s="216"/>
      <c r="BAO64" s="216"/>
      <c r="BAP64" s="216"/>
      <c r="BAQ64" s="216"/>
      <c r="BAR64" s="216"/>
      <c r="BAS64" s="216"/>
      <c r="BAT64" s="216"/>
      <c r="BAU64" s="216"/>
      <c r="BAV64" s="216"/>
      <c r="BAW64" s="214"/>
      <c r="BAX64" s="214"/>
      <c r="BAY64" s="214"/>
      <c r="BAZ64" s="214"/>
      <c r="BBA64" s="214"/>
      <c r="BBB64" s="212"/>
      <c r="BBC64" s="213"/>
      <c r="BBD64" s="213"/>
      <c r="BBE64" s="214"/>
      <c r="BBF64" s="214"/>
      <c r="BBG64" s="216"/>
      <c r="BBH64" s="216"/>
      <c r="BBI64" s="216"/>
      <c r="BBJ64" s="216"/>
      <c r="BBK64" s="216"/>
      <c r="BBL64" s="216"/>
      <c r="BBM64" s="216"/>
      <c r="BBN64" s="216"/>
      <c r="BBO64" s="216"/>
      <c r="BBP64" s="216"/>
      <c r="BBQ64" s="216"/>
      <c r="BBR64" s="216"/>
      <c r="BBS64" s="216"/>
      <c r="BBT64" s="214"/>
      <c r="BBU64" s="214"/>
      <c r="BBV64" s="214"/>
      <c r="BBW64" s="214"/>
      <c r="BBX64" s="214"/>
      <c r="BBY64" s="212"/>
      <c r="BBZ64" s="213"/>
      <c r="BCA64" s="213"/>
      <c r="BCB64" s="214"/>
      <c r="BCC64" s="214"/>
      <c r="BCD64" s="216"/>
      <c r="BCE64" s="216"/>
      <c r="BCF64" s="216"/>
      <c r="BCG64" s="216"/>
      <c r="BCH64" s="216"/>
      <c r="BCI64" s="216"/>
      <c r="BCJ64" s="216"/>
      <c r="BCK64" s="216"/>
      <c r="BCL64" s="216"/>
      <c r="BCM64" s="216"/>
      <c r="BCN64" s="216"/>
      <c r="BCO64" s="216"/>
      <c r="BCP64" s="216"/>
      <c r="BCQ64" s="214"/>
      <c r="BCR64" s="214"/>
      <c r="BCS64" s="214"/>
      <c r="BCT64" s="214"/>
      <c r="BCU64" s="214"/>
      <c r="BCV64" s="212"/>
      <c r="BCW64" s="213"/>
      <c r="BCX64" s="213"/>
      <c r="BCY64" s="214"/>
      <c r="BCZ64" s="214"/>
      <c r="BDA64" s="216"/>
      <c r="BDB64" s="216"/>
      <c r="BDC64" s="216"/>
      <c r="BDD64" s="216"/>
      <c r="BDE64" s="216"/>
      <c r="BDF64" s="216"/>
      <c r="BDG64" s="216"/>
      <c r="BDH64" s="216"/>
      <c r="BDI64" s="216"/>
      <c r="BDJ64" s="216"/>
      <c r="BDK64" s="216"/>
      <c r="BDL64" s="216"/>
      <c r="BDM64" s="216"/>
      <c r="BDN64" s="214"/>
      <c r="BDO64" s="214"/>
      <c r="BDP64" s="214"/>
      <c r="BDQ64" s="214"/>
      <c r="BDR64" s="214"/>
      <c r="BDS64" s="212"/>
      <c r="BDT64" s="213"/>
      <c r="BDU64" s="213"/>
      <c r="BDV64" s="214"/>
      <c r="BDW64" s="214"/>
      <c r="BDX64" s="216"/>
      <c r="BDY64" s="216"/>
      <c r="BDZ64" s="216"/>
      <c r="BEA64" s="216"/>
      <c r="BEB64" s="216"/>
      <c r="BEC64" s="216"/>
      <c r="BED64" s="216"/>
      <c r="BEE64" s="216"/>
      <c r="BEF64" s="216"/>
      <c r="BEG64" s="216"/>
      <c r="BEH64" s="216"/>
      <c r="BEI64" s="216"/>
      <c r="BEJ64" s="216"/>
      <c r="BEK64" s="214"/>
      <c r="BEL64" s="214"/>
      <c r="BEM64" s="214"/>
      <c r="BEN64" s="214"/>
      <c r="BEO64" s="214"/>
      <c r="BEP64" s="212"/>
      <c r="BEQ64" s="213"/>
      <c r="BER64" s="213"/>
      <c r="BES64" s="214"/>
      <c r="BET64" s="214"/>
      <c r="BEU64" s="216"/>
      <c r="BEV64" s="216"/>
      <c r="BEW64" s="216"/>
      <c r="BEX64" s="216"/>
      <c r="BEY64" s="216"/>
      <c r="BEZ64" s="216"/>
      <c r="BFA64" s="216"/>
      <c r="BFB64" s="216"/>
      <c r="BFC64" s="216"/>
      <c r="BFD64" s="216"/>
      <c r="BFE64" s="216"/>
      <c r="BFF64" s="216"/>
      <c r="BFG64" s="216"/>
      <c r="BFH64" s="214"/>
      <c r="BFI64" s="214"/>
      <c r="BFJ64" s="214"/>
      <c r="BFK64" s="214"/>
      <c r="BFL64" s="214"/>
      <c r="BFM64" s="212"/>
      <c r="BFN64" s="213"/>
      <c r="BFO64" s="213"/>
      <c r="BFP64" s="214"/>
      <c r="BFQ64" s="214"/>
      <c r="BFR64" s="216"/>
      <c r="BFS64" s="216"/>
      <c r="BFT64" s="216"/>
      <c r="BFU64" s="216"/>
      <c r="BFV64" s="216"/>
      <c r="BFW64" s="216"/>
      <c r="BFX64" s="216"/>
      <c r="BFY64" s="216"/>
      <c r="BFZ64" s="216"/>
      <c r="BGA64" s="216"/>
      <c r="BGB64" s="216"/>
      <c r="BGC64" s="216"/>
      <c r="BGD64" s="216"/>
      <c r="BGE64" s="214"/>
      <c r="BGF64" s="214"/>
      <c r="BGG64" s="214"/>
      <c r="BGH64" s="214"/>
      <c r="BGI64" s="214"/>
      <c r="BGJ64" s="212"/>
      <c r="BGK64" s="213"/>
      <c r="BGL64" s="213"/>
      <c r="BGM64" s="214"/>
      <c r="BGN64" s="214"/>
      <c r="BGO64" s="216"/>
      <c r="BGP64" s="216"/>
      <c r="BGQ64" s="216"/>
      <c r="BGR64" s="216"/>
      <c r="BGS64" s="216"/>
      <c r="BGT64" s="216"/>
      <c r="BGU64" s="216"/>
      <c r="BGV64" s="216"/>
      <c r="BGW64" s="216"/>
      <c r="BGX64" s="216"/>
      <c r="BGY64" s="216"/>
      <c r="BGZ64" s="216"/>
      <c r="BHA64" s="216"/>
      <c r="BHB64" s="214"/>
      <c r="BHC64" s="214"/>
      <c r="BHD64" s="214"/>
      <c r="BHE64" s="214"/>
      <c r="BHF64" s="214"/>
      <c r="BHG64" s="212"/>
      <c r="BHH64" s="213"/>
      <c r="BHI64" s="213"/>
      <c r="BHJ64" s="214"/>
      <c r="BHK64" s="214"/>
      <c r="BHL64" s="216"/>
      <c r="BHM64" s="216"/>
      <c r="BHN64" s="216"/>
      <c r="BHO64" s="216"/>
      <c r="BHP64" s="216"/>
      <c r="BHQ64" s="216"/>
      <c r="BHR64" s="216"/>
      <c r="BHS64" s="216"/>
      <c r="BHT64" s="216"/>
      <c r="BHU64" s="216"/>
      <c r="BHV64" s="216"/>
      <c r="BHW64" s="216"/>
      <c r="BHX64" s="216"/>
      <c r="BHY64" s="214"/>
      <c r="BHZ64" s="214"/>
      <c r="BIA64" s="214"/>
      <c r="BIB64" s="214"/>
      <c r="BIC64" s="214"/>
      <c r="BID64" s="212"/>
      <c r="BIE64" s="213"/>
      <c r="BIF64" s="213"/>
      <c r="BIG64" s="214"/>
      <c r="BIH64" s="214"/>
      <c r="BII64" s="216"/>
      <c r="BIJ64" s="216"/>
      <c r="BIK64" s="216"/>
      <c r="BIL64" s="216"/>
      <c r="BIM64" s="216"/>
      <c r="BIN64" s="216"/>
      <c r="BIO64" s="216"/>
      <c r="BIP64" s="216"/>
      <c r="BIQ64" s="216"/>
      <c r="BIR64" s="216"/>
      <c r="BIS64" s="216"/>
      <c r="BIT64" s="216"/>
      <c r="BIU64" s="216"/>
      <c r="BIV64" s="214"/>
      <c r="BIW64" s="214"/>
      <c r="BIX64" s="214"/>
      <c r="BIY64" s="214"/>
      <c r="BIZ64" s="214"/>
      <c r="BJA64" s="212"/>
      <c r="BJB64" s="213"/>
      <c r="BJC64" s="213"/>
      <c r="BJD64" s="214"/>
      <c r="BJE64" s="214"/>
      <c r="BJF64" s="216"/>
      <c r="BJG64" s="216"/>
      <c r="BJH64" s="216"/>
      <c r="BJI64" s="216"/>
      <c r="BJJ64" s="216"/>
      <c r="BJK64" s="216"/>
      <c r="BJL64" s="216"/>
      <c r="BJM64" s="216"/>
      <c r="BJN64" s="216"/>
      <c r="BJO64" s="216"/>
      <c r="BJP64" s="216"/>
      <c r="BJQ64" s="216"/>
      <c r="BJR64" s="216"/>
      <c r="BJS64" s="214"/>
      <c r="BJT64" s="214"/>
      <c r="BJU64" s="214"/>
      <c r="BJV64" s="214"/>
      <c r="BJW64" s="214"/>
      <c r="BJX64" s="212"/>
      <c r="BJY64" s="213"/>
      <c r="BJZ64" s="213"/>
      <c r="BKA64" s="214"/>
      <c r="BKB64" s="214"/>
      <c r="BKC64" s="216"/>
      <c r="BKD64" s="216"/>
      <c r="BKE64" s="216"/>
      <c r="BKF64" s="216"/>
      <c r="BKG64" s="216"/>
      <c r="BKH64" s="216"/>
      <c r="BKI64" s="216"/>
      <c r="BKJ64" s="216"/>
      <c r="BKK64" s="216"/>
      <c r="BKL64" s="216"/>
      <c r="BKM64" s="216"/>
      <c r="BKN64" s="216"/>
      <c r="BKO64" s="216"/>
      <c r="BKP64" s="214"/>
      <c r="BKQ64" s="214"/>
      <c r="BKR64" s="214"/>
      <c r="BKS64" s="214"/>
      <c r="BKT64" s="214"/>
      <c r="BKU64" s="212"/>
      <c r="BKV64" s="213"/>
      <c r="BKW64" s="213"/>
      <c r="BKX64" s="214"/>
      <c r="BKY64" s="214"/>
      <c r="BKZ64" s="216"/>
      <c r="BLA64" s="216"/>
      <c r="BLB64" s="216"/>
      <c r="BLC64" s="216"/>
      <c r="BLD64" s="216"/>
      <c r="BLE64" s="216"/>
      <c r="BLF64" s="216"/>
      <c r="BLG64" s="216"/>
      <c r="BLH64" s="216"/>
      <c r="BLI64" s="216"/>
      <c r="BLJ64" s="216"/>
      <c r="BLK64" s="216"/>
      <c r="BLL64" s="216"/>
      <c r="BLM64" s="214"/>
      <c r="BLN64" s="214"/>
      <c r="BLO64" s="214"/>
      <c r="BLP64" s="214"/>
      <c r="BLQ64" s="214"/>
      <c r="BLR64" s="212"/>
      <c r="BLS64" s="213"/>
      <c r="BLT64" s="213"/>
      <c r="BLU64" s="214"/>
      <c r="BLV64" s="214"/>
      <c r="BLW64" s="216"/>
      <c r="BLX64" s="216"/>
      <c r="BLY64" s="216"/>
      <c r="BLZ64" s="216"/>
      <c r="BMA64" s="216"/>
      <c r="BMB64" s="216"/>
      <c r="BMC64" s="216"/>
      <c r="BMD64" s="216"/>
      <c r="BME64" s="216"/>
      <c r="BMF64" s="216"/>
      <c r="BMG64" s="216"/>
      <c r="BMH64" s="216"/>
      <c r="BMI64" s="216"/>
      <c r="BMJ64" s="214"/>
      <c r="BMK64" s="214"/>
      <c r="BML64" s="214"/>
      <c r="BMM64" s="214"/>
      <c r="BMN64" s="214"/>
      <c r="BMO64" s="212"/>
      <c r="BMP64" s="213"/>
      <c r="BMQ64" s="213"/>
      <c r="BMR64" s="214"/>
      <c r="BMS64" s="214"/>
      <c r="BMT64" s="216"/>
      <c r="BMU64" s="216"/>
      <c r="BMV64" s="216"/>
      <c r="BMW64" s="216"/>
      <c r="BMX64" s="216"/>
      <c r="BMY64" s="216"/>
      <c r="BMZ64" s="216"/>
      <c r="BNA64" s="216"/>
      <c r="BNB64" s="216"/>
      <c r="BNC64" s="216"/>
      <c r="BND64" s="216"/>
      <c r="BNE64" s="216"/>
      <c r="BNF64" s="216"/>
      <c r="BNG64" s="214"/>
      <c r="BNH64" s="214"/>
      <c r="BNI64" s="214"/>
      <c r="BNJ64" s="214"/>
      <c r="BNK64" s="214"/>
      <c r="BNL64" s="212"/>
      <c r="BNM64" s="213"/>
      <c r="BNN64" s="213"/>
      <c r="BNO64" s="214"/>
      <c r="BNP64" s="214"/>
      <c r="BNQ64" s="216"/>
      <c r="BNR64" s="216"/>
      <c r="BNS64" s="216"/>
      <c r="BNT64" s="216"/>
      <c r="BNU64" s="216"/>
      <c r="BNV64" s="216"/>
      <c r="BNW64" s="216"/>
      <c r="BNX64" s="216"/>
      <c r="BNY64" s="216"/>
      <c r="BNZ64" s="216"/>
      <c r="BOA64" s="216"/>
      <c r="BOB64" s="216"/>
      <c r="BOC64" s="216"/>
      <c r="BOD64" s="214"/>
      <c r="BOE64" s="214"/>
      <c r="BOF64" s="214"/>
      <c r="BOG64" s="214"/>
      <c r="BOH64" s="214"/>
      <c r="BOI64" s="212"/>
      <c r="BOJ64" s="213"/>
      <c r="BOK64" s="213"/>
      <c r="BOL64" s="214"/>
      <c r="BOM64" s="214"/>
      <c r="BON64" s="216"/>
      <c r="BOO64" s="216"/>
      <c r="BOP64" s="216"/>
      <c r="BOQ64" s="216"/>
      <c r="BOR64" s="216"/>
      <c r="BOS64" s="216"/>
      <c r="BOT64" s="216"/>
      <c r="BOU64" s="216"/>
      <c r="BOV64" s="216"/>
      <c r="BOW64" s="216"/>
      <c r="BOX64" s="216"/>
      <c r="BOY64" s="216"/>
      <c r="BOZ64" s="216"/>
      <c r="BPA64" s="214"/>
      <c r="BPB64" s="214"/>
      <c r="BPC64" s="214"/>
      <c r="BPD64" s="214"/>
      <c r="BPE64" s="214"/>
      <c r="BPF64" s="212"/>
      <c r="BPG64" s="213"/>
      <c r="BPH64" s="213"/>
      <c r="BPI64" s="214"/>
      <c r="BPJ64" s="214"/>
      <c r="BPK64" s="216"/>
      <c r="BPL64" s="216"/>
      <c r="BPM64" s="216"/>
      <c r="BPN64" s="216"/>
      <c r="BPO64" s="216"/>
      <c r="BPP64" s="216"/>
      <c r="BPQ64" s="216"/>
      <c r="BPR64" s="216"/>
      <c r="BPS64" s="216"/>
      <c r="BPT64" s="216"/>
      <c r="BPU64" s="216"/>
      <c r="BPV64" s="216"/>
      <c r="BPW64" s="216"/>
      <c r="BPX64" s="214"/>
      <c r="BPY64" s="214"/>
      <c r="BPZ64" s="214"/>
      <c r="BQA64" s="214"/>
      <c r="BQB64" s="214"/>
      <c r="BQC64" s="212"/>
      <c r="BQD64" s="213"/>
      <c r="BQE64" s="213"/>
      <c r="BQF64" s="214"/>
      <c r="BQG64" s="214"/>
      <c r="BQH64" s="216"/>
      <c r="BQI64" s="216"/>
      <c r="BQJ64" s="216"/>
      <c r="BQK64" s="216"/>
      <c r="BQL64" s="216"/>
      <c r="BQM64" s="216"/>
      <c r="BQN64" s="216"/>
      <c r="BQO64" s="216"/>
      <c r="BQP64" s="216"/>
      <c r="BQQ64" s="216"/>
      <c r="BQR64" s="216"/>
      <c r="BQS64" s="216"/>
      <c r="BQT64" s="216"/>
      <c r="BQU64" s="214"/>
      <c r="BQV64" s="214"/>
      <c r="BQW64" s="214"/>
      <c r="BQX64" s="214"/>
      <c r="BQY64" s="214"/>
      <c r="BQZ64" s="212"/>
      <c r="BRA64" s="213"/>
      <c r="BRB64" s="213"/>
      <c r="BRC64" s="214"/>
      <c r="BRD64" s="214"/>
      <c r="BRE64" s="216"/>
      <c r="BRF64" s="216"/>
      <c r="BRG64" s="216"/>
      <c r="BRH64" s="216"/>
      <c r="BRI64" s="216"/>
      <c r="BRJ64" s="216"/>
      <c r="BRK64" s="216"/>
      <c r="BRL64" s="216"/>
      <c r="BRM64" s="216"/>
      <c r="BRN64" s="216"/>
      <c r="BRO64" s="216"/>
      <c r="BRP64" s="216"/>
      <c r="BRQ64" s="216"/>
      <c r="BRR64" s="214"/>
      <c r="BRS64" s="214"/>
      <c r="BRT64" s="214"/>
      <c r="BRU64" s="214"/>
      <c r="BRV64" s="214"/>
      <c r="BRW64" s="212"/>
      <c r="BRX64" s="213"/>
      <c r="BRY64" s="213"/>
      <c r="BRZ64" s="214"/>
      <c r="BSA64" s="214"/>
      <c r="BSB64" s="216"/>
      <c r="BSC64" s="216"/>
      <c r="BSD64" s="216"/>
      <c r="BSE64" s="216"/>
      <c r="BSF64" s="216"/>
      <c r="BSG64" s="216"/>
      <c r="BSH64" s="216"/>
      <c r="BSI64" s="216"/>
      <c r="BSJ64" s="216"/>
      <c r="BSK64" s="216"/>
      <c r="BSL64" s="216"/>
      <c r="BSM64" s="216"/>
      <c r="BSN64" s="216"/>
      <c r="BSO64" s="214"/>
      <c r="BSP64" s="214"/>
      <c r="BSQ64" s="214"/>
      <c r="BSR64" s="214"/>
      <c r="BSS64" s="214"/>
      <c r="BST64" s="212"/>
      <c r="BSU64" s="213"/>
      <c r="BSV64" s="213"/>
      <c r="BSW64" s="214"/>
      <c r="BSX64" s="214"/>
      <c r="BSY64" s="216"/>
      <c r="BSZ64" s="216"/>
      <c r="BTA64" s="216"/>
      <c r="BTB64" s="216"/>
      <c r="BTC64" s="216"/>
      <c r="BTD64" s="216"/>
      <c r="BTE64" s="216"/>
      <c r="BTF64" s="216"/>
      <c r="BTG64" s="216"/>
      <c r="BTH64" s="216"/>
      <c r="BTI64" s="216"/>
      <c r="BTJ64" s="216"/>
      <c r="BTK64" s="216"/>
      <c r="BTL64" s="214"/>
      <c r="BTM64" s="214"/>
      <c r="BTN64" s="214"/>
      <c r="BTO64" s="214"/>
      <c r="BTP64" s="214"/>
      <c r="BTQ64" s="212"/>
      <c r="BTR64" s="213"/>
      <c r="BTS64" s="213"/>
      <c r="BTT64" s="214"/>
      <c r="BTU64" s="214"/>
      <c r="BTV64" s="216"/>
      <c r="BTW64" s="216"/>
      <c r="BTX64" s="216"/>
      <c r="BTY64" s="216"/>
      <c r="BTZ64" s="216"/>
      <c r="BUA64" s="216"/>
      <c r="BUB64" s="216"/>
      <c r="BUC64" s="216"/>
      <c r="BUD64" s="216"/>
      <c r="BUE64" s="216"/>
      <c r="BUF64" s="216"/>
      <c r="BUG64" s="216"/>
      <c r="BUH64" s="216"/>
      <c r="BUI64" s="214"/>
      <c r="BUJ64" s="214"/>
      <c r="BUK64" s="214"/>
      <c r="BUL64" s="214"/>
      <c r="BUM64" s="214"/>
      <c r="BUN64" s="212"/>
      <c r="BUO64" s="213"/>
      <c r="BUP64" s="213"/>
      <c r="BUQ64" s="214"/>
      <c r="BUR64" s="214"/>
      <c r="BUS64" s="216"/>
      <c r="BUT64" s="216"/>
      <c r="BUU64" s="216"/>
      <c r="BUV64" s="216"/>
      <c r="BUW64" s="216"/>
      <c r="BUX64" s="216"/>
      <c r="BUY64" s="216"/>
      <c r="BUZ64" s="216"/>
      <c r="BVA64" s="216"/>
      <c r="BVB64" s="216"/>
      <c r="BVC64" s="216"/>
      <c r="BVD64" s="216"/>
      <c r="BVE64" s="216"/>
      <c r="BVF64" s="214"/>
      <c r="BVG64" s="214"/>
      <c r="BVH64" s="214"/>
      <c r="BVI64" s="214"/>
      <c r="BVJ64" s="214"/>
      <c r="BVK64" s="212"/>
      <c r="BVL64" s="213"/>
      <c r="BVM64" s="213"/>
      <c r="BVN64" s="214"/>
      <c r="BVO64" s="214"/>
      <c r="BVP64" s="216"/>
      <c r="BVQ64" s="216"/>
      <c r="BVR64" s="216"/>
      <c r="BVS64" s="216"/>
      <c r="BVT64" s="216"/>
      <c r="BVU64" s="216"/>
      <c r="BVV64" s="216"/>
      <c r="BVW64" s="216"/>
      <c r="BVX64" s="216"/>
      <c r="BVY64" s="216"/>
      <c r="BVZ64" s="216"/>
      <c r="BWA64" s="216"/>
      <c r="BWB64" s="216"/>
      <c r="BWC64" s="214"/>
      <c r="BWD64" s="214"/>
      <c r="BWE64" s="214"/>
      <c r="BWF64" s="214"/>
      <c r="BWG64" s="214"/>
      <c r="BWH64" s="212"/>
      <c r="BWI64" s="213"/>
      <c r="BWJ64" s="213"/>
      <c r="BWK64" s="214"/>
      <c r="BWL64" s="214"/>
      <c r="BWM64" s="216"/>
      <c r="BWN64" s="216"/>
      <c r="BWO64" s="216"/>
      <c r="BWP64" s="216"/>
      <c r="BWQ64" s="216"/>
      <c r="BWR64" s="216"/>
      <c r="BWS64" s="216"/>
      <c r="BWT64" s="216"/>
      <c r="BWU64" s="216"/>
      <c r="BWV64" s="216"/>
      <c r="BWW64" s="216"/>
      <c r="BWX64" s="216"/>
      <c r="BWY64" s="216"/>
      <c r="BWZ64" s="214"/>
      <c r="BXA64" s="214"/>
      <c r="BXB64" s="214"/>
      <c r="BXC64" s="214"/>
      <c r="BXD64" s="214"/>
      <c r="BXE64" s="212"/>
      <c r="BXF64" s="213"/>
      <c r="BXG64" s="213"/>
      <c r="BXH64" s="214"/>
      <c r="BXI64" s="214"/>
      <c r="BXJ64" s="216"/>
      <c r="BXK64" s="216"/>
      <c r="BXL64" s="216"/>
      <c r="BXM64" s="216"/>
      <c r="BXN64" s="216"/>
      <c r="BXO64" s="216"/>
      <c r="BXP64" s="216"/>
      <c r="BXQ64" s="216"/>
      <c r="BXR64" s="216"/>
      <c r="BXS64" s="216"/>
      <c r="BXT64" s="216"/>
      <c r="BXU64" s="216"/>
      <c r="BXV64" s="216"/>
      <c r="BXW64" s="214"/>
      <c r="BXX64" s="214"/>
      <c r="BXY64" s="214"/>
      <c r="BXZ64" s="214"/>
      <c r="BYA64" s="214"/>
      <c r="BYB64" s="212"/>
      <c r="BYC64" s="213"/>
      <c r="BYD64" s="213"/>
      <c r="BYE64" s="214"/>
      <c r="BYF64" s="214"/>
      <c r="BYG64" s="216"/>
      <c r="BYH64" s="216"/>
      <c r="BYI64" s="216"/>
      <c r="BYJ64" s="216"/>
      <c r="BYK64" s="216"/>
      <c r="BYL64" s="216"/>
      <c r="BYM64" s="216"/>
      <c r="BYN64" s="216"/>
      <c r="BYO64" s="216"/>
      <c r="BYP64" s="216"/>
      <c r="BYQ64" s="216"/>
      <c r="BYR64" s="216"/>
      <c r="BYS64" s="216"/>
      <c r="BYT64" s="214"/>
      <c r="BYU64" s="214"/>
      <c r="BYV64" s="214"/>
      <c r="BYW64" s="214"/>
      <c r="BYX64" s="214"/>
      <c r="BYY64" s="212"/>
      <c r="BYZ64" s="213"/>
      <c r="BZA64" s="213"/>
      <c r="BZB64" s="214"/>
      <c r="BZC64" s="214"/>
      <c r="BZD64" s="216"/>
      <c r="BZE64" s="216"/>
      <c r="BZF64" s="216"/>
      <c r="BZG64" s="216"/>
      <c r="BZH64" s="216"/>
      <c r="BZI64" s="216"/>
      <c r="BZJ64" s="216"/>
      <c r="BZK64" s="216"/>
      <c r="BZL64" s="216"/>
      <c r="BZM64" s="216"/>
      <c r="BZN64" s="216"/>
      <c r="BZO64" s="216"/>
      <c r="BZP64" s="216"/>
      <c r="BZQ64" s="214"/>
      <c r="BZR64" s="214"/>
      <c r="BZS64" s="214"/>
      <c r="BZT64" s="214"/>
      <c r="BZU64" s="214"/>
      <c r="BZV64" s="212"/>
      <c r="BZW64" s="213"/>
      <c r="BZX64" s="213"/>
      <c r="BZY64" s="214"/>
      <c r="BZZ64" s="214"/>
      <c r="CAA64" s="216"/>
      <c r="CAB64" s="216"/>
      <c r="CAC64" s="216"/>
      <c r="CAD64" s="216"/>
      <c r="CAE64" s="216"/>
      <c r="CAF64" s="216"/>
      <c r="CAG64" s="216"/>
      <c r="CAH64" s="216"/>
      <c r="CAI64" s="216"/>
      <c r="CAJ64" s="216"/>
      <c r="CAK64" s="216"/>
      <c r="CAL64" s="216"/>
      <c r="CAM64" s="216"/>
      <c r="CAN64" s="214"/>
      <c r="CAO64" s="214"/>
      <c r="CAP64" s="214"/>
      <c r="CAQ64" s="214"/>
      <c r="CAR64" s="214"/>
      <c r="CAS64" s="212"/>
      <c r="CAT64" s="213"/>
      <c r="CAU64" s="213"/>
      <c r="CAV64" s="214"/>
      <c r="CAW64" s="214"/>
      <c r="CAX64" s="216"/>
      <c r="CAY64" s="216"/>
      <c r="CAZ64" s="216"/>
      <c r="CBA64" s="216"/>
      <c r="CBB64" s="216"/>
      <c r="CBC64" s="216"/>
      <c r="CBD64" s="216"/>
      <c r="CBE64" s="216"/>
      <c r="CBF64" s="216"/>
      <c r="CBG64" s="216"/>
      <c r="CBH64" s="216"/>
      <c r="CBI64" s="216"/>
      <c r="CBJ64" s="216"/>
      <c r="CBK64" s="214"/>
      <c r="CBL64" s="214"/>
      <c r="CBM64" s="214"/>
      <c r="CBN64" s="214"/>
      <c r="CBO64" s="214"/>
      <c r="CBP64" s="212"/>
      <c r="CBQ64" s="213"/>
      <c r="CBR64" s="213"/>
      <c r="CBS64" s="214"/>
      <c r="CBT64" s="214"/>
      <c r="CBU64" s="216"/>
      <c r="CBV64" s="216"/>
      <c r="CBW64" s="216"/>
      <c r="CBX64" s="216"/>
      <c r="CBY64" s="216"/>
      <c r="CBZ64" s="216"/>
      <c r="CCA64" s="216"/>
      <c r="CCB64" s="216"/>
      <c r="CCC64" s="216"/>
      <c r="CCD64" s="216"/>
      <c r="CCE64" s="216"/>
      <c r="CCF64" s="216"/>
      <c r="CCG64" s="216"/>
      <c r="CCH64" s="214"/>
      <c r="CCI64" s="214"/>
      <c r="CCJ64" s="214"/>
      <c r="CCK64" s="214"/>
      <c r="CCL64" s="214"/>
      <c r="CCM64" s="212"/>
      <c r="CCN64" s="213"/>
      <c r="CCO64" s="213"/>
      <c r="CCP64" s="214"/>
      <c r="CCQ64" s="214"/>
      <c r="CCR64" s="216"/>
      <c r="CCS64" s="216"/>
      <c r="CCT64" s="216"/>
      <c r="CCU64" s="216"/>
      <c r="CCV64" s="216"/>
      <c r="CCW64" s="216"/>
      <c r="CCX64" s="216"/>
      <c r="CCY64" s="216"/>
      <c r="CCZ64" s="216"/>
      <c r="CDA64" s="216"/>
      <c r="CDB64" s="216"/>
      <c r="CDC64" s="216"/>
      <c r="CDD64" s="216"/>
      <c r="CDE64" s="214"/>
      <c r="CDF64" s="214"/>
      <c r="CDG64" s="214"/>
      <c r="CDH64" s="214"/>
      <c r="CDI64" s="214"/>
      <c r="CDJ64" s="212"/>
      <c r="CDK64" s="213"/>
      <c r="CDL64" s="213"/>
      <c r="CDM64" s="214"/>
      <c r="CDN64" s="214"/>
      <c r="CDO64" s="216"/>
      <c r="CDP64" s="216"/>
      <c r="CDQ64" s="216"/>
      <c r="CDR64" s="216"/>
      <c r="CDS64" s="216"/>
      <c r="CDT64" s="216"/>
      <c r="CDU64" s="216"/>
      <c r="CDV64" s="216"/>
      <c r="CDW64" s="216"/>
      <c r="CDX64" s="216"/>
      <c r="CDY64" s="216"/>
      <c r="CDZ64" s="216"/>
      <c r="CEA64" s="216"/>
      <c r="CEB64" s="214"/>
      <c r="CEC64" s="214"/>
      <c r="CED64" s="214"/>
      <c r="CEE64" s="214"/>
      <c r="CEF64" s="214"/>
      <c r="CEG64" s="212"/>
      <c r="CEH64" s="213"/>
      <c r="CEI64" s="213"/>
      <c r="CEJ64" s="214"/>
      <c r="CEK64" s="214"/>
      <c r="CEL64" s="216"/>
      <c r="CEM64" s="216"/>
      <c r="CEN64" s="216"/>
      <c r="CEO64" s="216"/>
      <c r="CEP64" s="216"/>
      <c r="CEQ64" s="216"/>
      <c r="CER64" s="216"/>
      <c r="CES64" s="216"/>
      <c r="CET64" s="216"/>
      <c r="CEU64" s="216"/>
      <c r="CEV64" s="216"/>
      <c r="CEW64" s="216"/>
      <c r="CEX64" s="216"/>
      <c r="CEY64" s="214"/>
      <c r="CEZ64" s="214"/>
      <c r="CFA64" s="214"/>
      <c r="CFB64" s="214"/>
      <c r="CFC64" s="214"/>
      <c r="CFD64" s="212"/>
      <c r="CFE64" s="213"/>
      <c r="CFF64" s="213"/>
      <c r="CFG64" s="214"/>
      <c r="CFH64" s="214"/>
      <c r="CFI64" s="216"/>
      <c r="CFJ64" s="216"/>
      <c r="CFK64" s="216"/>
      <c r="CFL64" s="216"/>
      <c r="CFM64" s="216"/>
      <c r="CFN64" s="216"/>
      <c r="CFO64" s="216"/>
      <c r="CFP64" s="216"/>
      <c r="CFQ64" s="216"/>
      <c r="CFR64" s="216"/>
      <c r="CFS64" s="216"/>
      <c r="CFT64" s="216"/>
      <c r="CFU64" s="216"/>
      <c r="CFV64" s="214"/>
      <c r="CFW64" s="214"/>
      <c r="CFX64" s="214"/>
      <c r="CFY64" s="214"/>
      <c r="CFZ64" s="214"/>
      <c r="CGA64" s="212"/>
      <c r="CGB64" s="213"/>
      <c r="CGC64" s="213"/>
      <c r="CGD64" s="214"/>
      <c r="CGE64" s="214"/>
      <c r="CGF64" s="216"/>
      <c r="CGG64" s="216"/>
      <c r="CGH64" s="216"/>
      <c r="CGI64" s="216"/>
      <c r="CGJ64" s="216"/>
      <c r="CGK64" s="216"/>
      <c r="CGL64" s="216"/>
      <c r="CGM64" s="216"/>
      <c r="CGN64" s="216"/>
      <c r="CGO64" s="216"/>
      <c r="CGP64" s="216"/>
      <c r="CGQ64" s="216"/>
      <c r="CGR64" s="216"/>
      <c r="CGS64" s="214"/>
      <c r="CGT64" s="214"/>
      <c r="CGU64" s="214"/>
      <c r="CGV64" s="214"/>
      <c r="CGW64" s="214"/>
      <c r="CGX64" s="212"/>
      <c r="CGY64" s="213"/>
      <c r="CGZ64" s="213"/>
      <c r="CHA64" s="214"/>
      <c r="CHB64" s="214"/>
      <c r="CHC64" s="216"/>
      <c r="CHD64" s="216"/>
      <c r="CHE64" s="216"/>
      <c r="CHF64" s="216"/>
      <c r="CHG64" s="216"/>
      <c r="CHH64" s="216"/>
      <c r="CHI64" s="216"/>
      <c r="CHJ64" s="216"/>
      <c r="CHK64" s="216"/>
      <c r="CHL64" s="216"/>
      <c r="CHM64" s="216"/>
      <c r="CHN64" s="216"/>
      <c r="CHO64" s="216"/>
      <c r="CHP64" s="214"/>
      <c r="CHQ64" s="214"/>
      <c r="CHR64" s="214"/>
      <c r="CHS64" s="214"/>
      <c r="CHT64" s="214"/>
      <c r="CHU64" s="212"/>
      <c r="CHV64" s="213"/>
      <c r="CHW64" s="213"/>
      <c r="CHX64" s="214"/>
      <c r="CHY64" s="214"/>
      <c r="CHZ64" s="216"/>
      <c r="CIA64" s="216"/>
      <c r="CIB64" s="216"/>
      <c r="CIC64" s="216"/>
      <c r="CID64" s="216"/>
      <c r="CIE64" s="216"/>
      <c r="CIF64" s="216"/>
      <c r="CIG64" s="216"/>
      <c r="CIH64" s="216"/>
      <c r="CII64" s="216"/>
      <c r="CIJ64" s="216"/>
      <c r="CIK64" s="216"/>
      <c r="CIL64" s="216"/>
      <c r="CIM64" s="214"/>
      <c r="CIN64" s="214"/>
      <c r="CIO64" s="214"/>
      <c r="CIP64" s="214"/>
      <c r="CIQ64" s="214"/>
      <c r="CIR64" s="212"/>
      <c r="CIS64" s="213"/>
      <c r="CIT64" s="213"/>
      <c r="CIU64" s="214"/>
      <c r="CIV64" s="214"/>
      <c r="CIW64" s="216"/>
      <c r="CIX64" s="216"/>
      <c r="CIY64" s="216"/>
      <c r="CIZ64" s="216"/>
      <c r="CJA64" s="216"/>
      <c r="CJB64" s="216"/>
      <c r="CJC64" s="216"/>
      <c r="CJD64" s="216"/>
      <c r="CJE64" s="216"/>
      <c r="CJF64" s="216"/>
      <c r="CJG64" s="216"/>
      <c r="CJH64" s="216"/>
      <c r="CJI64" s="216"/>
      <c r="CJJ64" s="214"/>
      <c r="CJK64" s="214"/>
      <c r="CJL64" s="214"/>
      <c r="CJM64" s="214"/>
      <c r="CJN64" s="214"/>
      <c r="CJO64" s="212"/>
      <c r="CJP64" s="213"/>
      <c r="CJQ64" s="213"/>
      <c r="CJR64" s="214"/>
      <c r="CJS64" s="214"/>
      <c r="CJT64" s="216"/>
      <c r="CJU64" s="216"/>
      <c r="CJV64" s="216"/>
      <c r="CJW64" s="216"/>
      <c r="CJX64" s="216"/>
      <c r="CJY64" s="216"/>
      <c r="CJZ64" s="216"/>
      <c r="CKA64" s="216"/>
      <c r="CKB64" s="216"/>
      <c r="CKC64" s="216"/>
      <c r="CKD64" s="216"/>
      <c r="CKE64" s="216"/>
      <c r="CKF64" s="216"/>
      <c r="CKG64" s="214"/>
      <c r="CKH64" s="214"/>
      <c r="CKI64" s="214"/>
      <c r="CKJ64" s="214"/>
      <c r="CKK64" s="214"/>
      <c r="CKL64" s="212"/>
      <c r="CKM64" s="213"/>
      <c r="CKN64" s="213"/>
      <c r="CKO64" s="214"/>
      <c r="CKP64" s="214"/>
      <c r="CKQ64" s="216"/>
      <c r="CKR64" s="216"/>
      <c r="CKS64" s="216"/>
      <c r="CKT64" s="216"/>
      <c r="CKU64" s="216"/>
      <c r="CKV64" s="216"/>
      <c r="CKW64" s="216"/>
      <c r="CKX64" s="216"/>
      <c r="CKY64" s="216"/>
      <c r="CKZ64" s="216"/>
      <c r="CLA64" s="216"/>
      <c r="CLB64" s="216"/>
      <c r="CLC64" s="216"/>
      <c r="CLD64" s="214"/>
      <c r="CLE64" s="214"/>
      <c r="CLF64" s="214"/>
      <c r="CLG64" s="214"/>
      <c r="CLH64" s="214"/>
      <c r="CLI64" s="212"/>
      <c r="CLJ64" s="213"/>
      <c r="CLK64" s="213"/>
      <c r="CLL64" s="214"/>
      <c r="CLM64" s="214"/>
      <c r="CLN64" s="216"/>
      <c r="CLO64" s="216"/>
      <c r="CLP64" s="216"/>
      <c r="CLQ64" s="216"/>
      <c r="CLR64" s="216"/>
      <c r="CLS64" s="216"/>
      <c r="CLT64" s="216"/>
      <c r="CLU64" s="216"/>
      <c r="CLV64" s="216"/>
      <c r="CLW64" s="216"/>
      <c r="CLX64" s="216"/>
      <c r="CLY64" s="216"/>
      <c r="CLZ64" s="216"/>
      <c r="CMA64" s="214"/>
      <c r="CMB64" s="214"/>
      <c r="CMC64" s="214"/>
      <c r="CMD64" s="214"/>
      <c r="CME64" s="214"/>
      <c r="CMF64" s="212"/>
      <c r="CMG64" s="213"/>
      <c r="CMH64" s="213"/>
      <c r="CMI64" s="214"/>
      <c r="CMJ64" s="214"/>
      <c r="CMK64" s="216"/>
      <c r="CML64" s="216"/>
      <c r="CMM64" s="216"/>
      <c r="CMN64" s="216"/>
      <c r="CMO64" s="216"/>
      <c r="CMP64" s="216"/>
      <c r="CMQ64" s="216"/>
      <c r="CMR64" s="216"/>
      <c r="CMS64" s="216"/>
      <c r="CMT64" s="216"/>
      <c r="CMU64" s="216"/>
      <c r="CMV64" s="216"/>
      <c r="CMW64" s="216"/>
      <c r="CMX64" s="214"/>
      <c r="CMY64" s="214"/>
      <c r="CMZ64" s="214"/>
      <c r="CNA64" s="214"/>
      <c r="CNB64" s="214"/>
      <c r="CNC64" s="212"/>
      <c r="CND64" s="213"/>
      <c r="CNE64" s="213"/>
      <c r="CNF64" s="214"/>
      <c r="CNG64" s="214"/>
      <c r="CNH64" s="216"/>
      <c r="CNI64" s="216"/>
      <c r="CNJ64" s="216"/>
      <c r="CNK64" s="216"/>
      <c r="CNL64" s="216"/>
      <c r="CNM64" s="216"/>
      <c r="CNN64" s="216"/>
      <c r="CNO64" s="216"/>
      <c r="CNP64" s="216"/>
      <c r="CNQ64" s="216"/>
      <c r="CNR64" s="216"/>
      <c r="CNS64" s="216"/>
      <c r="CNT64" s="216"/>
      <c r="CNU64" s="214"/>
      <c r="CNV64" s="214"/>
      <c r="CNW64" s="214"/>
      <c r="CNX64" s="214"/>
      <c r="CNY64" s="214"/>
      <c r="CNZ64" s="212"/>
      <c r="COA64" s="213"/>
      <c r="COB64" s="213"/>
      <c r="COC64" s="214"/>
      <c r="COD64" s="214"/>
      <c r="COE64" s="216"/>
      <c r="COF64" s="216"/>
      <c r="COG64" s="216"/>
      <c r="COH64" s="216"/>
      <c r="COI64" s="216"/>
      <c r="COJ64" s="216"/>
      <c r="COK64" s="216"/>
      <c r="COL64" s="216"/>
      <c r="COM64" s="216"/>
      <c r="CON64" s="216"/>
      <c r="COO64" s="216"/>
      <c r="COP64" s="216"/>
      <c r="COQ64" s="216"/>
      <c r="COR64" s="214"/>
      <c r="COS64" s="214"/>
      <c r="COT64" s="214"/>
      <c r="COU64" s="214"/>
      <c r="COV64" s="214"/>
      <c r="COW64" s="212"/>
      <c r="COX64" s="213"/>
      <c r="COY64" s="213"/>
      <c r="COZ64" s="214"/>
      <c r="CPA64" s="214"/>
      <c r="CPB64" s="216"/>
      <c r="CPC64" s="216"/>
      <c r="CPD64" s="216"/>
      <c r="CPE64" s="216"/>
      <c r="CPF64" s="216"/>
      <c r="CPG64" s="216"/>
      <c r="CPH64" s="216"/>
      <c r="CPI64" s="216"/>
      <c r="CPJ64" s="216"/>
      <c r="CPK64" s="216"/>
      <c r="CPL64" s="216"/>
      <c r="CPM64" s="216"/>
      <c r="CPN64" s="216"/>
      <c r="CPO64" s="214"/>
      <c r="CPP64" s="214"/>
      <c r="CPQ64" s="214"/>
      <c r="CPR64" s="214"/>
      <c r="CPS64" s="214"/>
      <c r="CPT64" s="212"/>
      <c r="CPU64" s="213"/>
      <c r="CPV64" s="213"/>
      <c r="CPW64" s="214"/>
      <c r="CPX64" s="214"/>
      <c r="CPY64" s="216"/>
      <c r="CPZ64" s="216"/>
      <c r="CQA64" s="216"/>
      <c r="CQB64" s="216"/>
      <c r="CQC64" s="216"/>
      <c r="CQD64" s="216"/>
      <c r="CQE64" s="216"/>
      <c r="CQF64" s="216"/>
      <c r="CQG64" s="216"/>
      <c r="CQH64" s="216"/>
      <c r="CQI64" s="216"/>
      <c r="CQJ64" s="216"/>
      <c r="CQK64" s="216"/>
      <c r="CQL64" s="214"/>
      <c r="CQM64" s="214"/>
      <c r="CQN64" s="214"/>
      <c r="CQO64" s="214"/>
      <c r="CQP64" s="214"/>
      <c r="CQQ64" s="212"/>
      <c r="CQR64" s="213"/>
      <c r="CQS64" s="213"/>
      <c r="CQT64" s="214"/>
      <c r="CQU64" s="214"/>
      <c r="CQV64" s="216"/>
      <c r="CQW64" s="216"/>
      <c r="CQX64" s="216"/>
      <c r="CQY64" s="216"/>
      <c r="CQZ64" s="216"/>
      <c r="CRA64" s="216"/>
      <c r="CRB64" s="216"/>
      <c r="CRC64" s="216"/>
      <c r="CRD64" s="216"/>
      <c r="CRE64" s="216"/>
      <c r="CRF64" s="216"/>
      <c r="CRG64" s="216"/>
      <c r="CRH64" s="216"/>
      <c r="CRI64" s="214"/>
      <c r="CRJ64" s="214"/>
      <c r="CRK64" s="214"/>
      <c r="CRL64" s="214"/>
      <c r="CRM64" s="214"/>
      <c r="CRN64" s="212"/>
      <c r="CRO64" s="213"/>
      <c r="CRP64" s="213"/>
      <c r="CRQ64" s="214"/>
      <c r="CRR64" s="214"/>
      <c r="CRS64" s="216"/>
      <c r="CRT64" s="216"/>
      <c r="CRU64" s="216"/>
      <c r="CRV64" s="216"/>
      <c r="CRW64" s="216"/>
      <c r="CRX64" s="216"/>
      <c r="CRY64" s="216"/>
      <c r="CRZ64" s="216"/>
      <c r="CSA64" s="216"/>
      <c r="CSB64" s="216"/>
      <c r="CSC64" s="216"/>
      <c r="CSD64" s="216"/>
      <c r="CSE64" s="216"/>
      <c r="CSF64" s="214"/>
      <c r="CSG64" s="214"/>
      <c r="CSH64" s="214"/>
      <c r="CSI64" s="214"/>
      <c r="CSJ64" s="214"/>
      <c r="CSK64" s="212"/>
      <c r="CSL64" s="213"/>
      <c r="CSM64" s="213"/>
      <c r="CSN64" s="214"/>
      <c r="CSO64" s="214"/>
      <c r="CSP64" s="216"/>
      <c r="CSQ64" s="216"/>
      <c r="CSR64" s="216"/>
      <c r="CSS64" s="216"/>
      <c r="CST64" s="216"/>
      <c r="CSU64" s="216"/>
      <c r="CSV64" s="216"/>
      <c r="CSW64" s="216"/>
      <c r="CSX64" s="216"/>
      <c r="CSY64" s="216"/>
      <c r="CSZ64" s="216"/>
      <c r="CTA64" s="216"/>
      <c r="CTB64" s="216"/>
      <c r="CTC64" s="214"/>
      <c r="CTD64" s="214"/>
      <c r="CTE64" s="214"/>
      <c r="CTF64" s="214"/>
      <c r="CTG64" s="214"/>
      <c r="CTH64" s="212"/>
      <c r="CTI64" s="213"/>
      <c r="CTJ64" s="213"/>
      <c r="CTK64" s="214"/>
      <c r="CTL64" s="214"/>
      <c r="CTM64" s="216"/>
      <c r="CTN64" s="216"/>
      <c r="CTO64" s="216"/>
      <c r="CTP64" s="216"/>
      <c r="CTQ64" s="216"/>
      <c r="CTR64" s="216"/>
      <c r="CTS64" s="216"/>
      <c r="CTT64" s="216"/>
      <c r="CTU64" s="216"/>
      <c r="CTV64" s="216"/>
      <c r="CTW64" s="216"/>
      <c r="CTX64" s="216"/>
      <c r="CTY64" s="216"/>
      <c r="CTZ64" s="214"/>
      <c r="CUA64" s="214"/>
      <c r="CUB64" s="214"/>
      <c r="CUC64" s="214"/>
      <c r="CUD64" s="214"/>
      <c r="CUE64" s="212"/>
      <c r="CUF64" s="213"/>
      <c r="CUG64" s="213"/>
      <c r="CUH64" s="214"/>
      <c r="CUI64" s="214"/>
      <c r="CUJ64" s="216"/>
      <c r="CUK64" s="216"/>
      <c r="CUL64" s="216"/>
      <c r="CUM64" s="216"/>
      <c r="CUN64" s="216"/>
      <c r="CUO64" s="216"/>
      <c r="CUP64" s="216"/>
      <c r="CUQ64" s="216"/>
      <c r="CUR64" s="216"/>
      <c r="CUS64" s="216"/>
      <c r="CUT64" s="216"/>
      <c r="CUU64" s="216"/>
      <c r="CUV64" s="216"/>
      <c r="CUW64" s="214"/>
      <c r="CUX64" s="214"/>
      <c r="CUY64" s="214"/>
      <c r="CUZ64" s="214"/>
      <c r="CVA64" s="214"/>
      <c r="CVB64" s="212"/>
      <c r="CVC64" s="213"/>
      <c r="CVD64" s="213"/>
      <c r="CVE64" s="214"/>
      <c r="CVF64" s="214"/>
      <c r="CVG64" s="216"/>
      <c r="CVH64" s="216"/>
      <c r="CVI64" s="216"/>
      <c r="CVJ64" s="216"/>
      <c r="CVK64" s="216"/>
      <c r="CVL64" s="216"/>
      <c r="CVM64" s="216"/>
      <c r="CVN64" s="216"/>
      <c r="CVO64" s="216"/>
      <c r="CVP64" s="216"/>
      <c r="CVQ64" s="216"/>
      <c r="CVR64" s="216"/>
      <c r="CVS64" s="216"/>
      <c r="CVT64" s="214"/>
      <c r="CVU64" s="214"/>
      <c r="CVV64" s="214"/>
      <c r="CVW64" s="214"/>
      <c r="CVX64" s="214"/>
      <c r="CVY64" s="212"/>
      <c r="CVZ64" s="213"/>
      <c r="CWA64" s="213"/>
      <c r="CWB64" s="214"/>
      <c r="CWC64" s="214"/>
      <c r="CWD64" s="216"/>
      <c r="CWE64" s="216"/>
      <c r="CWF64" s="216"/>
      <c r="CWG64" s="216"/>
      <c r="CWH64" s="216"/>
      <c r="CWI64" s="216"/>
      <c r="CWJ64" s="216"/>
      <c r="CWK64" s="216"/>
      <c r="CWL64" s="216"/>
      <c r="CWM64" s="216"/>
      <c r="CWN64" s="216"/>
      <c r="CWO64" s="216"/>
      <c r="CWP64" s="216"/>
      <c r="CWQ64" s="214"/>
      <c r="CWR64" s="214"/>
      <c r="CWS64" s="214"/>
      <c r="CWT64" s="214"/>
      <c r="CWU64" s="214"/>
      <c r="CWV64" s="212"/>
      <c r="CWW64" s="213"/>
      <c r="CWX64" s="213"/>
      <c r="CWY64" s="214"/>
      <c r="CWZ64" s="214"/>
      <c r="CXA64" s="216"/>
      <c r="CXB64" s="216"/>
      <c r="CXC64" s="216"/>
      <c r="CXD64" s="216"/>
      <c r="CXE64" s="216"/>
      <c r="CXF64" s="216"/>
      <c r="CXG64" s="216"/>
      <c r="CXH64" s="216"/>
      <c r="CXI64" s="216"/>
      <c r="CXJ64" s="216"/>
      <c r="CXK64" s="216"/>
      <c r="CXL64" s="216"/>
      <c r="CXM64" s="216"/>
      <c r="CXN64" s="214"/>
      <c r="CXO64" s="214"/>
      <c r="CXP64" s="214"/>
      <c r="CXQ64" s="214"/>
      <c r="CXR64" s="214"/>
      <c r="CXS64" s="212"/>
      <c r="CXT64" s="213"/>
      <c r="CXU64" s="213"/>
      <c r="CXV64" s="214"/>
      <c r="CXW64" s="214"/>
      <c r="CXX64" s="216"/>
      <c r="CXY64" s="216"/>
      <c r="CXZ64" s="216"/>
      <c r="CYA64" s="216"/>
      <c r="CYB64" s="216"/>
      <c r="CYC64" s="216"/>
      <c r="CYD64" s="216"/>
      <c r="CYE64" s="216"/>
      <c r="CYF64" s="216"/>
      <c r="CYG64" s="216"/>
      <c r="CYH64" s="216"/>
      <c r="CYI64" s="216"/>
      <c r="CYJ64" s="216"/>
      <c r="CYK64" s="214"/>
      <c r="CYL64" s="214"/>
      <c r="CYM64" s="214"/>
      <c r="CYN64" s="214"/>
      <c r="CYO64" s="214"/>
      <c r="CYP64" s="212"/>
      <c r="CYQ64" s="213"/>
      <c r="CYR64" s="213"/>
      <c r="CYS64" s="214"/>
      <c r="CYT64" s="214"/>
      <c r="CYU64" s="216"/>
      <c r="CYV64" s="216"/>
      <c r="CYW64" s="216"/>
      <c r="CYX64" s="216"/>
      <c r="CYY64" s="216"/>
      <c r="CYZ64" s="216"/>
      <c r="CZA64" s="216"/>
      <c r="CZB64" s="216"/>
      <c r="CZC64" s="216"/>
      <c r="CZD64" s="216"/>
      <c r="CZE64" s="216"/>
      <c r="CZF64" s="216"/>
      <c r="CZG64" s="216"/>
      <c r="CZH64" s="214"/>
      <c r="CZI64" s="214"/>
      <c r="CZJ64" s="214"/>
      <c r="CZK64" s="214"/>
      <c r="CZL64" s="214"/>
      <c r="CZM64" s="212"/>
      <c r="CZN64" s="213"/>
      <c r="CZO64" s="213"/>
      <c r="CZP64" s="214"/>
      <c r="CZQ64" s="214"/>
      <c r="CZR64" s="216"/>
      <c r="CZS64" s="216"/>
      <c r="CZT64" s="216"/>
      <c r="CZU64" s="216"/>
      <c r="CZV64" s="216"/>
      <c r="CZW64" s="216"/>
      <c r="CZX64" s="216"/>
      <c r="CZY64" s="216"/>
      <c r="CZZ64" s="216"/>
      <c r="DAA64" s="216"/>
      <c r="DAB64" s="216"/>
      <c r="DAC64" s="216"/>
      <c r="DAD64" s="216"/>
      <c r="DAE64" s="214"/>
      <c r="DAF64" s="214"/>
      <c r="DAG64" s="214"/>
      <c r="DAH64" s="214"/>
      <c r="DAI64" s="214"/>
      <c r="DAJ64" s="212"/>
      <c r="DAK64" s="213"/>
      <c r="DAL64" s="213"/>
      <c r="DAM64" s="214"/>
      <c r="DAN64" s="214"/>
      <c r="DAO64" s="216"/>
      <c r="DAP64" s="216"/>
      <c r="DAQ64" s="216"/>
      <c r="DAR64" s="216"/>
      <c r="DAS64" s="216"/>
      <c r="DAT64" s="216"/>
      <c r="DAU64" s="216"/>
      <c r="DAV64" s="216"/>
      <c r="DAW64" s="216"/>
      <c r="DAX64" s="216"/>
      <c r="DAY64" s="216"/>
      <c r="DAZ64" s="216"/>
      <c r="DBA64" s="216"/>
      <c r="DBB64" s="214"/>
      <c r="DBC64" s="214"/>
      <c r="DBD64" s="214"/>
      <c r="DBE64" s="214"/>
      <c r="DBF64" s="214"/>
      <c r="DBG64" s="212"/>
      <c r="DBH64" s="213"/>
      <c r="DBI64" s="213"/>
      <c r="DBJ64" s="214"/>
      <c r="DBK64" s="214"/>
      <c r="DBL64" s="216"/>
      <c r="DBM64" s="216"/>
      <c r="DBN64" s="216"/>
      <c r="DBO64" s="216"/>
      <c r="DBP64" s="216"/>
      <c r="DBQ64" s="216"/>
      <c r="DBR64" s="216"/>
      <c r="DBS64" s="216"/>
      <c r="DBT64" s="216"/>
      <c r="DBU64" s="216"/>
      <c r="DBV64" s="216"/>
      <c r="DBW64" s="216"/>
      <c r="DBX64" s="216"/>
      <c r="DBY64" s="214"/>
      <c r="DBZ64" s="214"/>
      <c r="DCA64" s="214"/>
      <c r="DCB64" s="214"/>
      <c r="DCC64" s="214"/>
      <c r="DCD64" s="212"/>
      <c r="DCE64" s="213"/>
      <c r="DCF64" s="213"/>
      <c r="DCG64" s="214"/>
      <c r="DCH64" s="214"/>
      <c r="DCI64" s="216"/>
      <c r="DCJ64" s="216"/>
      <c r="DCK64" s="216"/>
      <c r="DCL64" s="216"/>
      <c r="DCM64" s="216"/>
      <c r="DCN64" s="216"/>
      <c r="DCO64" s="216"/>
      <c r="DCP64" s="216"/>
      <c r="DCQ64" s="216"/>
      <c r="DCR64" s="216"/>
      <c r="DCS64" s="216"/>
      <c r="DCT64" s="216"/>
      <c r="DCU64" s="216"/>
      <c r="DCV64" s="214"/>
      <c r="DCW64" s="214"/>
      <c r="DCX64" s="214"/>
      <c r="DCY64" s="214"/>
      <c r="DCZ64" s="214"/>
      <c r="DDA64" s="212"/>
      <c r="DDB64" s="213"/>
      <c r="DDC64" s="213"/>
      <c r="DDD64" s="214"/>
      <c r="DDE64" s="214"/>
      <c r="DDF64" s="216"/>
      <c r="DDG64" s="216"/>
      <c r="DDH64" s="216"/>
      <c r="DDI64" s="216"/>
      <c r="DDJ64" s="216"/>
      <c r="DDK64" s="216"/>
      <c r="DDL64" s="216"/>
      <c r="DDM64" s="216"/>
      <c r="DDN64" s="216"/>
      <c r="DDO64" s="216"/>
      <c r="DDP64" s="216"/>
      <c r="DDQ64" s="216"/>
      <c r="DDR64" s="216"/>
      <c r="DDS64" s="214"/>
      <c r="DDT64" s="214"/>
      <c r="DDU64" s="214"/>
      <c r="DDV64" s="214"/>
      <c r="DDW64" s="214"/>
      <c r="DDX64" s="212"/>
      <c r="DDY64" s="213"/>
      <c r="DDZ64" s="213"/>
      <c r="DEA64" s="214"/>
      <c r="DEB64" s="214"/>
      <c r="DEC64" s="216"/>
      <c r="DED64" s="216"/>
      <c r="DEE64" s="216"/>
      <c r="DEF64" s="216"/>
      <c r="DEG64" s="216"/>
      <c r="DEH64" s="216"/>
      <c r="DEI64" s="216"/>
      <c r="DEJ64" s="216"/>
      <c r="DEK64" s="216"/>
      <c r="DEL64" s="216"/>
      <c r="DEM64" s="216"/>
      <c r="DEN64" s="216"/>
      <c r="DEO64" s="216"/>
      <c r="DEP64" s="214"/>
      <c r="DEQ64" s="214"/>
      <c r="DER64" s="214"/>
      <c r="DES64" s="214"/>
      <c r="DET64" s="214"/>
      <c r="DEU64" s="212"/>
      <c r="DEV64" s="213"/>
      <c r="DEW64" s="213"/>
      <c r="DEX64" s="214"/>
      <c r="DEY64" s="214"/>
      <c r="DEZ64" s="216"/>
      <c r="DFA64" s="216"/>
      <c r="DFB64" s="216"/>
      <c r="DFC64" s="216"/>
      <c r="DFD64" s="216"/>
      <c r="DFE64" s="216"/>
      <c r="DFF64" s="216"/>
      <c r="DFG64" s="216"/>
      <c r="DFH64" s="216"/>
      <c r="DFI64" s="216"/>
      <c r="DFJ64" s="216"/>
      <c r="DFK64" s="216"/>
      <c r="DFL64" s="216"/>
      <c r="DFM64" s="214"/>
      <c r="DFN64" s="214"/>
      <c r="DFO64" s="214"/>
      <c r="DFP64" s="214"/>
      <c r="DFQ64" s="214"/>
      <c r="DFR64" s="212"/>
      <c r="DFS64" s="213"/>
      <c r="DFT64" s="213"/>
      <c r="DFU64" s="214"/>
      <c r="DFV64" s="214"/>
      <c r="DFW64" s="216"/>
      <c r="DFX64" s="216"/>
      <c r="DFY64" s="216"/>
      <c r="DFZ64" s="216"/>
      <c r="DGA64" s="216"/>
      <c r="DGB64" s="216"/>
      <c r="DGC64" s="216"/>
      <c r="DGD64" s="216"/>
      <c r="DGE64" s="216"/>
      <c r="DGF64" s="216"/>
      <c r="DGG64" s="216"/>
      <c r="DGH64" s="216"/>
      <c r="DGI64" s="216"/>
      <c r="DGJ64" s="214"/>
      <c r="DGK64" s="214"/>
      <c r="DGL64" s="214"/>
      <c r="DGM64" s="214"/>
      <c r="DGN64" s="214"/>
      <c r="DGO64" s="212"/>
      <c r="DGP64" s="213"/>
      <c r="DGQ64" s="213"/>
      <c r="DGR64" s="214"/>
      <c r="DGS64" s="214"/>
      <c r="DGT64" s="216"/>
      <c r="DGU64" s="216"/>
      <c r="DGV64" s="216"/>
      <c r="DGW64" s="216"/>
      <c r="DGX64" s="216"/>
      <c r="DGY64" s="216"/>
      <c r="DGZ64" s="216"/>
      <c r="DHA64" s="216"/>
      <c r="DHB64" s="216"/>
      <c r="DHC64" s="216"/>
      <c r="DHD64" s="216"/>
      <c r="DHE64" s="216"/>
      <c r="DHF64" s="216"/>
      <c r="DHG64" s="214"/>
      <c r="DHH64" s="214"/>
      <c r="DHI64" s="214"/>
      <c r="DHJ64" s="214"/>
      <c r="DHK64" s="214"/>
      <c r="DHL64" s="212"/>
      <c r="DHM64" s="213"/>
      <c r="DHN64" s="213"/>
      <c r="DHO64" s="214"/>
      <c r="DHP64" s="214"/>
      <c r="DHQ64" s="216"/>
      <c r="DHR64" s="216"/>
      <c r="DHS64" s="216"/>
      <c r="DHT64" s="216"/>
      <c r="DHU64" s="216"/>
      <c r="DHV64" s="216"/>
      <c r="DHW64" s="216"/>
      <c r="DHX64" s="216"/>
      <c r="DHY64" s="216"/>
      <c r="DHZ64" s="216"/>
      <c r="DIA64" s="216"/>
      <c r="DIB64" s="216"/>
      <c r="DIC64" s="216"/>
      <c r="DID64" s="214"/>
      <c r="DIE64" s="214"/>
      <c r="DIF64" s="214"/>
      <c r="DIG64" s="214"/>
      <c r="DIH64" s="214"/>
      <c r="DII64" s="212"/>
      <c r="DIJ64" s="213"/>
      <c r="DIK64" s="213"/>
      <c r="DIL64" s="214"/>
      <c r="DIM64" s="214"/>
      <c r="DIN64" s="216"/>
      <c r="DIO64" s="216"/>
      <c r="DIP64" s="216"/>
      <c r="DIQ64" s="216"/>
      <c r="DIR64" s="216"/>
      <c r="DIS64" s="216"/>
      <c r="DIT64" s="216"/>
      <c r="DIU64" s="216"/>
      <c r="DIV64" s="216"/>
      <c r="DIW64" s="216"/>
      <c r="DIX64" s="216"/>
      <c r="DIY64" s="216"/>
      <c r="DIZ64" s="216"/>
      <c r="DJA64" s="214"/>
      <c r="DJB64" s="214"/>
      <c r="DJC64" s="214"/>
      <c r="DJD64" s="214"/>
      <c r="DJE64" s="214"/>
      <c r="DJF64" s="212"/>
      <c r="DJG64" s="213"/>
      <c r="DJH64" s="213"/>
      <c r="DJI64" s="214"/>
      <c r="DJJ64" s="214"/>
      <c r="DJK64" s="216"/>
      <c r="DJL64" s="216"/>
      <c r="DJM64" s="216"/>
      <c r="DJN64" s="216"/>
      <c r="DJO64" s="216"/>
      <c r="DJP64" s="216"/>
      <c r="DJQ64" s="216"/>
      <c r="DJR64" s="216"/>
      <c r="DJS64" s="216"/>
      <c r="DJT64" s="216"/>
      <c r="DJU64" s="216"/>
      <c r="DJV64" s="216"/>
      <c r="DJW64" s="216"/>
      <c r="DJX64" s="214"/>
      <c r="DJY64" s="214"/>
      <c r="DJZ64" s="214"/>
      <c r="DKA64" s="214"/>
      <c r="DKB64" s="214"/>
      <c r="DKC64" s="212"/>
      <c r="DKD64" s="213"/>
      <c r="DKE64" s="213"/>
      <c r="DKF64" s="214"/>
      <c r="DKG64" s="214"/>
      <c r="DKH64" s="216"/>
      <c r="DKI64" s="216"/>
      <c r="DKJ64" s="216"/>
      <c r="DKK64" s="216"/>
      <c r="DKL64" s="216"/>
      <c r="DKM64" s="216"/>
      <c r="DKN64" s="216"/>
      <c r="DKO64" s="216"/>
      <c r="DKP64" s="216"/>
      <c r="DKQ64" s="216"/>
      <c r="DKR64" s="216"/>
      <c r="DKS64" s="216"/>
      <c r="DKT64" s="216"/>
      <c r="DKU64" s="214"/>
      <c r="DKV64" s="214"/>
      <c r="DKW64" s="214"/>
      <c r="DKX64" s="214"/>
      <c r="DKY64" s="214"/>
      <c r="DKZ64" s="212"/>
      <c r="DLA64" s="213"/>
      <c r="DLB64" s="213"/>
      <c r="DLC64" s="214"/>
      <c r="DLD64" s="214"/>
      <c r="DLE64" s="216"/>
      <c r="DLF64" s="216"/>
      <c r="DLG64" s="216"/>
      <c r="DLH64" s="216"/>
      <c r="DLI64" s="216"/>
      <c r="DLJ64" s="216"/>
      <c r="DLK64" s="216"/>
      <c r="DLL64" s="216"/>
      <c r="DLM64" s="216"/>
      <c r="DLN64" s="216"/>
      <c r="DLO64" s="216"/>
      <c r="DLP64" s="216"/>
      <c r="DLQ64" s="216"/>
      <c r="DLR64" s="214"/>
      <c r="DLS64" s="214"/>
      <c r="DLT64" s="214"/>
      <c r="DLU64" s="214"/>
      <c r="DLV64" s="214"/>
      <c r="DLW64" s="212"/>
      <c r="DLX64" s="213"/>
      <c r="DLY64" s="213"/>
      <c r="DLZ64" s="214"/>
      <c r="DMA64" s="214"/>
      <c r="DMB64" s="216"/>
      <c r="DMC64" s="216"/>
      <c r="DMD64" s="216"/>
      <c r="DME64" s="216"/>
      <c r="DMF64" s="216"/>
      <c r="DMG64" s="216"/>
      <c r="DMH64" s="216"/>
      <c r="DMI64" s="216"/>
      <c r="DMJ64" s="216"/>
      <c r="DMK64" s="216"/>
      <c r="DML64" s="216"/>
      <c r="DMM64" s="216"/>
      <c r="DMN64" s="216"/>
      <c r="DMO64" s="214"/>
      <c r="DMP64" s="214"/>
      <c r="DMQ64" s="214"/>
      <c r="DMR64" s="214"/>
      <c r="DMS64" s="214"/>
      <c r="DMT64" s="212"/>
      <c r="DMU64" s="213"/>
      <c r="DMV64" s="213"/>
      <c r="DMW64" s="214"/>
      <c r="DMX64" s="214"/>
      <c r="DMY64" s="216"/>
      <c r="DMZ64" s="216"/>
      <c r="DNA64" s="216"/>
      <c r="DNB64" s="216"/>
      <c r="DNC64" s="216"/>
      <c r="DND64" s="216"/>
      <c r="DNE64" s="216"/>
      <c r="DNF64" s="216"/>
      <c r="DNG64" s="216"/>
      <c r="DNH64" s="216"/>
      <c r="DNI64" s="216"/>
      <c r="DNJ64" s="216"/>
      <c r="DNK64" s="216"/>
      <c r="DNL64" s="214"/>
      <c r="DNM64" s="214"/>
      <c r="DNN64" s="214"/>
      <c r="DNO64" s="214"/>
      <c r="DNP64" s="214"/>
      <c r="DNQ64" s="212"/>
      <c r="DNR64" s="213"/>
      <c r="DNS64" s="213"/>
      <c r="DNT64" s="214"/>
      <c r="DNU64" s="214"/>
      <c r="DNV64" s="216"/>
      <c r="DNW64" s="216"/>
      <c r="DNX64" s="216"/>
      <c r="DNY64" s="216"/>
      <c r="DNZ64" s="216"/>
      <c r="DOA64" s="216"/>
      <c r="DOB64" s="216"/>
      <c r="DOC64" s="216"/>
      <c r="DOD64" s="216"/>
      <c r="DOE64" s="216"/>
      <c r="DOF64" s="216"/>
      <c r="DOG64" s="216"/>
      <c r="DOH64" s="216"/>
      <c r="DOI64" s="214"/>
      <c r="DOJ64" s="214"/>
      <c r="DOK64" s="214"/>
      <c r="DOL64" s="214"/>
      <c r="DOM64" s="214"/>
      <c r="DON64" s="212"/>
      <c r="DOO64" s="213"/>
      <c r="DOP64" s="213"/>
      <c r="DOQ64" s="214"/>
      <c r="DOR64" s="214"/>
      <c r="DOS64" s="216"/>
      <c r="DOT64" s="216"/>
      <c r="DOU64" s="216"/>
      <c r="DOV64" s="216"/>
      <c r="DOW64" s="216"/>
      <c r="DOX64" s="216"/>
      <c r="DOY64" s="216"/>
      <c r="DOZ64" s="216"/>
      <c r="DPA64" s="216"/>
      <c r="DPB64" s="216"/>
      <c r="DPC64" s="216"/>
      <c r="DPD64" s="216"/>
      <c r="DPE64" s="216"/>
      <c r="DPF64" s="214"/>
      <c r="DPG64" s="214"/>
      <c r="DPH64" s="214"/>
      <c r="DPI64" s="214"/>
      <c r="DPJ64" s="214"/>
      <c r="DPK64" s="212"/>
      <c r="DPL64" s="213"/>
      <c r="DPM64" s="213"/>
      <c r="DPN64" s="214"/>
      <c r="DPO64" s="214"/>
      <c r="DPP64" s="216"/>
      <c r="DPQ64" s="216"/>
      <c r="DPR64" s="216"/>
      <c r="DPS64" s="216"/>
      <c r="DPT64" s="216"/>
      <c r="DPU64" s="216"/>
      <c r="DPV64" s="216"/>
      <c r="DPW64" s="216"/>
      <c r="DPX64" s="216"/>
      <c r="DPY64" s="216"/>
      <c r="DPZ64" s="216"/>
      <c r="DQA64" s="216"/>
      <c r="DQB64" s="216"/>
      <c r="DQC64" s="214"/>
      <c r="DQD64" s="214"/>
      <c r="DQE64" s="214"/>
      <c r="DQF64" s="214"/>
      <c r="DQG64" s="214"/>
      <c r="DQH64" s="212"/>
      <c r="DQI64" s="213"/>
      <c r="DQJ64" s="213"/>
      <c r="DQK64" s="214"/>
      <c r="DQL64" s="214"/>
      <c r="DQM64" s="216"/>
      <c r="DQN64" s="216"/>
      <c r="DQO64" s="216"/>
      <c r="DQP64" s="216"/>
      <c r="DQQ64" s="216"/>
      <c r="DQR64" s="216"/>
      <c r="DQS64" s="216"/>
      <c r="DQT64" s="216"/>
      <c r="DQU64" s="216"/>
      <c r="DQV64" s="216"/>
      <c r="DQW64" s="216"/>
      <c r="DQX64" s="216"/>
      <c r="DQY64" s="216"/>
      <c r="DQZ64" s="214"/>
      <c r="DRA64" s="214"/>
      <c r="DRB64" s="214"/>
      <c r="DRC64" s="214"/>
      <c r="DRD64" s="214"/>
      <c r="DRE64" s="212"/>
      <c r="DRF64" s="213"/>
      <c r="DRG64" s="213"/>
      <c r="DRH64" s="214"/>
      <c r="DRI64" s="214"/>
      <c r="DRJ64" s="216"/>
      <c r="DRK64" s="216"/>
      <c r="DRL64" s="216"/>
      <c r="DRM64" s="216"/>
      <c r="DRN64" s="216"/>
      <c r="DRO64" s="216"/>
      <c r="DRP64" s="216"/>
      <c r="DRQ64" s="216"/>
      <c r="DRR64" s="216"/>
      <c r="DRS64" s="216"/>
      <c r="DRT64" s="216"/>
      <c r="DRU64" s="216"/>
      <c r="DRV64" s="216"/>
      <c r="DRW64" s="214"/>
      <c r="DRX64" s="214"/>
      <c r="DRY64" s="214"/>
      <c r="DRZ64" s="214"/>
      <c r="DSA64" s="214"/>
      <c r="DSB64" s="212"/>
      <c r="DSC64" s="213"/>
      <c r="DSD64" s="213"/>
      <c r="DSE64" s="214"/>
      <c r="DSF64" s="214"/>
      <c r="DSG64" s="216"/>
      <c r="DSH64" s="216"/>
      <c r="DSI64" s="216"/>
      <c r="DSJ64" s="216"/>
      <c r="DSK64" s="216"/>
      <c r="DSL64" s="216"/>
      <c r="DSM64" s="216"/>
      <c r="DSN64" s="216"/>
      <c r="DSO64" s="216"/>
      <c r="DSP64" s="216"/>
      <c r="DSQ64" s="216"/>
      <c r="DSR64" s="216"/>
      <c r="DSS64" s="216"/>
      <c r="DST64" s="214"/>
      <c r="DSU64" s="214"/>
      <c r="DSV64" s="214"/>
      <c r="DSW64" s="214"/>
      <c r="DSX64" s="214"/>
      <c r="DSY64" s="212"/>
      <c r="DSZ64" s="213"/>
      <c r="DTA64" s="213"/>
      <c r="DTB64" s="214"/>
      <c r="DTC64" s="214"/>
      <c r="DTD64" s="216"/>
      <c r="DTE64" s="216"/>
      <c r="DTF64" s="216"/>
      <c r="DTG64" s="216"/>
      <c r="DTH64" s="216"/>
      <c r="DTI64" s="216"/>
      <c r="DTJ64" s="216"/>
      <c r="DTK64" s="216"/>
      <c r="DTL64" s="216"/>
      <c r="DTM64" s="216"/>
      <c r="DTN64" s="216"/>
      <c r="DTO64" s="216"/>
      <c r="DTP64" s="216"/>
      <c r="DTQ64" s="214"/>
      <c r="DTR64" s="214"/>
      <c r="DTS64" s="214"/>
      <c r="DTT64" s="214"/>
      <c r="DTU64" s="214"/>
      <c r="DTV64" s="212"/>
      <c r="DTW64" s="213"/>
      <c r="DTX64" s="213"/>
      <c r="DTY64" s="214"/>
      <c r="DTZ64" s="214"/>
      <c r="DUA64" s="216"/>
      <c r="DUB64" s="216"/>
      <c r="DUC64" s="216"/>
      <c r="DUD64" s="216"/>
      <c r="DUE64" s="216"/>
      <c r="DUF64" s="216"/>
      <c r="DUG64" s="216"/>
      <c r="DUH64" s="216"/>
      <c r="DUI64" s="216"/>
      <c r="DUJ64" s="216"/>
      <c r="DUK64" s="216"/>
      <c r="DUL64" s="216"/>
      <c r="DUM64" s="216"/>
      <c r="DUN64" s="214"/>
      <c r="DUO64" s="214"/>
      <c r="DUP64" s="214"/>
      <c r="DUQ64" s="214"/>
      <c r="DUR64" s="214"/>
      <c r="DUS64" s="212"/>
      <c r="DUT64" s="213"/>
      <c r="DUU64" s="213"/>
      <c r="DUV64" s="214"/>
      <c r="DUW64" s="214"/>
      <c r="DUX64" s="216"/>
      <c r="DUY64" s="216"/>
      <c r="DUZ64" s="216"/>
      <c r="DVA64" s="216"/>
      <c r="DVB64" s="216"/>
      <c r="DVC64" s="216"/>
      <c r="DVD64" s="216"/>
      <c r="DVE64" s="216"/>
      <c r="DVF64" s="216"/>
      <c r="DVG64" s="216"/>
      <c r="DVH64" s="216"/>
      <c r="DVI64" s="216"/>
      <c r="DVJ64" s="216"/>
      <c r="DVK64" s="214"/>
      <c r="DVL64" s="214"/>
      <c r="DVM64" s="214"/>
      <c r="DVN64" s="214"/>
      <c r="DVO64" s="214"/>
      <c r="DVP64" s="212"/>
      <c r="DVQ64" s="213"/>
      <c r="DVR64" s="213"/>
      <c r="DVS64" s="214"/>
      <c r="DVT64" s="214"/>
      <c r="DVU64" s="216"/>
      <c r="DVV64" s="216"/>
      <c r="DVW64" s="216"/>
      <c r="DVX64" s="216"/>
      <c r="DVY64" s="216"/>
      <c r="DVZ64" s="216"/>
      <c r="DWA64" s="216"/>
      <c r="DWB64" s="216"/>
      <c r="DWC64" s="216"/>
      <c r="DWD64" s="216"/>
      <c r="DWE64" s="216"/>
      <c r="DWF64" s="216"/>
      <c r="DWG64" s="216"/>
      <c r="DWH64" s="214"/>
      <c r="DWI64" s="214"/>
      <c r="DWJ64" s="214"/>
      <c r="DWK64" s="214"/>
      <c r="DWL64" s="214"/>
      <c r="DWM64" s="212"/>
      <c r="DWN64" s="213"/>
      <c r="DWO64" s="213"/>
      <c r="DWP64" s="214"/>
      <c r="DWQ64" s="214"/>
      <c r="DWR64" s="216"/>
      <c r="DWS64" s="216"/>
      <c r="DWT64" s="216"/>
      <c r="DWU64" s="216"/>
      <c r="DWV64" s="216"/>
      <c r="DWW64" s="216"/>
      <c r="DWX64" s="216"/>
      <c r="DWY64" s="216"/>
      <c r="DWZ64" s="216"/>
      <c r="DXA64" s="216"/>
      <c r="DXB64" s="216"/>
      <c r="DXC64" s="216"/>
      <c r="DXD64" s="216"/>
      <c r="DXE64" s="214"/>
      <c r="DXF64" s="214"/>
      <c r="DXG64" s="214"/>
      <c r="DXH64" s="214"/>
      <c r="DXI64" s="214"/>
      <c r="DXJ64" s="212"/>
      <c r="DXK64" s="213"/>
      <c r="DXL64" s="213"/>
      <c r="DXM64" s="214"/>
      <c r="DXN64" s="214"/>
      <c r="DXO64" s="216"/>
      <c r="DXP64" s="216"/>
      <c r="DXQ64" s="216"/>
      <c r="DXR64" s="216"/>
      <c r="DXS64" s="216"/>
      <c r="DXT64" s="216"/>
      <c r="DXU64" s="216"/>
      <c r="DXV64" s="216"/>
      <c r="DXW64" s="216"/>
      <c r="DXX64" s="216"/>
      <c r="DXY64" s="216"/>
      <c r="DXZ64" s="216"/>
      <c r="DYA64" s="216"/>
      <c r="DYB64" s="214"/>
      <c r="DYC64" s="214"/>
      <c r="DYD64" s="214"/>
      <c r="DYE64" s="214"/>
      <c r="DYF64" s="214"/>
      <c r="DYG64" s="212"/>
      <c r="DYH64" s="213"/>
      <c r="DYI64" s="213"/>
      <c r="DYJ64" s="214"/>
      <c r="DYK64" s="214"/>
      <c r="DYL64" s="216"/>
      <c r="DYM64" s="216"/>
      <c r="DYN64" s="216"/>
      <c r="DYO64" s="216"/>
      <c r="DYP64" s="216"/>
      <c r="DYQ64" s="216"/>
      <c r="DYR64" s="216"/>
      <c r="DYS64" s="216"/>
      <c r="DYT64" s="216"/>
      <c r="DYU64" s="216"/>
      <c r="DYV64" s="216"/>
      <c r="DYW64" s="216"/>
      <c r="DYX64" s="216"/>
      <c r="DYY64" s="214"/>
      <c r="DYZ64" s="214"/>
      <c r="DZA64" s="214"/>
      <c r="DZB64" s="214"/>
      <c r="DZC64" s="214"/>
      <c r="DZD64" s="212"/>
      <c r="DZE64" s="213"/>
      <c r="DZF64" s="213"/>
      <c r="DZG64" s="214"/>
      <c r="DZH64" s="214"/>
      <c r="DZI64" s="216"/>
      <c r="DZJ64" s="216"/>
      <c r="DZK64" s="216"/>
      <c r="DZL64" s="216"/>
      <c r="DZM64" s="216"/>
      <c r="DZN64" s="216"/>
      <c r="DZO64" s="216"/>
      <c r="DZP64" s="216"/>
      <c r="DZQ64" s="216"/>
      <c r="DZR64" s="216"/>
      <c r="DZS64" s="216"/>
      <c r="DZT64" s="216"/>
      <c r="DZU64" s="216"/>
      <c r="DZV64" s="214"/>
      <c r="DZW64" s="214"/>
      <c r="DZX64" s="214"/>
      <c r="DZY64" s="214"/>
      <c r="DZZ64" s="214"/>
      <c r="EAA64" s="212"/>
      <c r="EAB64" s="213"/>
      <c r="EAC64" s="213"/>
      <c r="EAD64" s="214"/>
      <c r="EAE64" s="214"/>
      <c r="EAF64" s="216"/>
      <c r="EAG64" s="216"/>
      <c r="EAH64" s="216"/>
      <c r="EAI64" s="216"/>
      <c r="EAJ64" s="216"/>
      <c r="EAK64" s="216"/>
      <c r="EAL64" s="216"/>
      <c r="EAM64" s="216"/>
      <c r="EAN64" s="216"/>
      <c r="EAO64" s="216"/>
      <c r="EAP64" s="216"/>
      <c r="EAQ64" s="216"/>
      <c r="EAR64" s="216"/>
      <c r="EAS64" s="214"/>
      <c r="EAT64" s="214"/>
      <c r="EAU64" s="214"/>
      <c r="EAV64" s="214"/>
      <c r="EAW64" s="214"/>
      <c r="EAX64" s="212"/>
      <c r="EAY64" s="213"/>
      <c r="EAZ64" s="213"/>
      <c r="EBA64" s="214"/>
      <c r="EBB64" s="214"/>
      <c r="EBC64" s="216"/>
      <c r="EBD64" s="216"/>
      <c r="EBE64" s="216"/>
      <c r="EBF64" s="216"/>
      <c r="EBG64" s="216"/>
      <c r="EBH64" s="216"/>
      <c r="EBI64" s="216"/>
      <c r="EBJ64" s="216"/>
      <c r="EBK64" s="216"/>
      <c r="EBL64" s="216"/>
      <c r="EBM64" s="216"/>
      <c r="EBN64" s="216"/>
      <c r="EBO64" s="216"/>
      <c r="EBP64" s="214"/>
      <c r="EBQ64" s="214"/>
      <c r="EBR64" s="214"/>
      <c r="EBS64" s="214"/>
      <c r="EBT64" s="214"/>
      <c r="EBU64" s="212"/>
      <c r="EBV64" s="213"/>
      <c r="EBW64" s="213"/>
      <c r="EBX64" s="214"/>
      <c r="EBY64" s="214"/>
      <c r="EBZ64" s="216"/>
      <c r="ECA64" s="216"/>
      <c r="ECB64" s="216"/>
      <c r="ECC64" s="216"/>
      <c r="ECD64" s="216"/>
      <c r="ECE64" s="216"/>
      <c r="ECF64" s="216"/>
      <c r="ECG64" s="216"/>
      <c r="ECH64" s="216"/>
      <c r="ECI64" s="216"/>
      <c r="ECJ64" s="216"/>
      <c r="ECK64" s="216"/>
      <c r="ECL64" s="216"/>
      <c r="ECM64" s="214"/>
      <c r="ECN64" s="214"/>
      <c r="ECO64" s="214"/>
      <c r="ECP64" s="214"/>
      <c r="ECQ64" s="214"/>
      <c r="ECR64" s="212"/>
      <c r="ECS64" s="213"/>
      <c r="ECT64" s="213"/>
      <c r="ECU64" s="214"/>
      <c r="ECV64" s="214"/>
      <c r="ECW64" s="216"/>
      <c r="ECX64" s="216"/>
      <c r="ECY64" s="216"/>
      <c r="ECZ64" s="216"/>
      <c r="EDA64" s="216"/>
      <c r="EDB64" s="216"/>
      <c r="EDC64" s="216"/>
      <c r="EDD64" s="216"/>
      <c r="EDE64" s="216"/>
      <c r="EDF64" s="216"/>
      <c r="EDG64" s="216"/>
      <c r="EDH64" s="216"/>
      <c r="EDI64" s="216"/>
      <c r="EDJ64" s="214"/>
      <c r="EDK64" s="214"/>
      <c r="EDL64" s="214"/>
      <c r="EDM64" s="214"/>
      <c r="EDN64" s="214"/>
      <c r="EDO64" s="212"/>
      <c r="EDP64" s="213"/>
      <c r="EDQ64" s="213"/>
      <c r="EDR64" s="214"/>
      <c r="EDS64" s="214"/>
      <c r="EDT64" s="216"/>
      <c r="EDU64" s="216"/>
      <c r="EDV64" s="216"/>
      <c r="EDW64" s="216"/>
      <c r="EDX64" s="216"/>
      <c r="EDY64" s="216"/>
      <c r="EDZ64" s="216"/>
      <c r="EEA64" s="216"/>
      <c r="EEB64" s="216"/>
      <c r="EEC64" s="216"/>
      <c r="EED64" s="216"/>
      <c r="EEE64" s="216"/>
      <c r="EEF64" s="216"/>
      <c r="EEG64" s="214"/>
      <c r="EEH64" s="214"/>
      <c r="EEI64" s="214"/>
      <c r="EEJ64" s="214"/>
      <c r="EEK64" s="214"/>
      <c r="EEL64" s="212"/>
      <c r="EEM64" s="213"/>
      <c r="EEN64" s="213"/>
      <c r="EEO64" s="214"/>
      <c r="EEP64" s="214"/>
      <c r="EEQ64" s="216"/>
      <c r="EER64" s="216"/>
      <c r="EES64" s="216"/>
      <c r="EET64" s="216"/>
      <c r="EEU64" s="216"/>
      <c r="EEV64" s="216"/>
      <c r="EEW64" s="216"/>
      <c r="EEX64" s="216"/>
      <c r="EEY64" s="216"/>
      <c r="EEZ64" s="216"/>
      <c r="EFA64" s="216"/>
      <c r="EFB64" s="216"/>
      <c r="EFC64" s="216"/>
      <c r="EFD64" s="214"/>
      <c r="EFE64" s="214"/>
      <c r="EFF64" s="214"/>
      <c r="EFG64" s="214"/>
      <c r="EFH64" s="214"/>
      <c r="EFI64" s="212"/>
      <c r="EFJ64" s="213"/>
      <c r="EFK64" s="213"/>
      <c r="EFL64" s="214"/>
      <c r="EFM64" s="214"/>
      <c r="EFN64" s="216"/>
      <c r="EFO64" s="216"/>
      <c r="EFP64" s="216"/>
      <c r="EFQ64" s="216"/>
      <c r="EFR64" s="216"/>
      <c r="EFS64" s="216"/>
      <c r="EFT64" s="216"/>
      <c r="EFU64" s="216"/>
      <c r="EFV64" s="216"/>
      <c r="EFW64" s="216"/>
      <c r="EFX64" s="216"/>
      <c r="EFY64" s="216"/>
      <c r="EFZ64" s="216"/>
      <c r="EGA64" s="214"/>
      <c r="EGB64" s="214"/>
      <c r="EGC64" s="214"/>
      <c r="EGD64" s="214"/>
      <c r="EGE64" s="214"/>
      <c r="EGF64" s="212"/>
      <c r="EGG64" s="213"/>
      <c r="EGH64" s="213"/>
      <c r="EGI64" s="214"/>
      <c r="EGJ64" s="214"/>
      <c r="EGK64" s="216"/>
      <c r="EGL64" s="216"/>
      <c r="EGM64" s="216"/>
      <c r="EGN64" s="216"/>
      <c r="EGO64" s="216"/>
      <c r="EGP64" s="216"/>
      <c r="EGQ64" s="216"/>
      <c r="EGR64" s="216"/>
      <c r="EGS64" s="216"/>
      <c r="EGT64" s="216"/>
      <c r="EGU64" s="216"/>
      <c r="EGV64" s="216"/>
      <c r="EGW64" s="216"/>
      <c r="EGX64" s="214"/>
      <c r="EGY64" s="214"/>
      <c r="EGZ64" s="214"/>
      <c r="EHA64" s="214"/>
      <c r="EHB64" s="214"/>
      <c r="EHC64" s="212"/>
      <c r="EHD64" s="213"/>
      <c r="EHE64" s="213"/>
      <c r="EHF64" s="214"/>
      <c r="EHG64" s="214"/>
      <c r="EHH64" s="216"/>
      <c r="EHI64" s="216"/>
      <c r="EHJ64" s="216"/>
      <c r="EHK64" s="216"/>
      <c r="EHL64" s="216"/>
      <c r="EHM64" s="216"/>
      <c r="EHN64" s="216"/>
      <c r="EHO64" s="216"/>
      <c r="EHP64" s="216"/>
      <c r="EHQ64" s="216"/>
      <c r="EHR64" s="216"/>
      <c r="EHS64" s="216"/>
      <c r="EHT64" s="216"/>
      <c r="EHU64" s="214"/>
      <c r="EHV64" s="214"/>
      <c r="EHW64" s="214"/>
      <c r="EHX64" s="214"/>
      <c r="EHY64" s="214"/>
      <c r="EHZ64" s="212"/>
      <c r="EIA64" s="213"/>
      <c r="EIB64" s="213"/>
      <c r="EIC64" s="214"/>
      <c r="EID64" s="214"/>
      <c r="EIE64" s="216"/>
      <c r="EIF64" s="216"/>
      <c r="EIG64" s="216"/>
      <c r="EIH64" s="216"/>
      <c r="EII64" s="216"/>
      <c r="EIJ64" s="216"/>
      <c r="EIK64" s="216"/>
      <c r="EIL64" s="216"/>
      <c r="EIM64" s="216"/>
      <c r="EIN64" s="216"/>
      <c r="EIO64" s="216"/>
      <c r="EIP64" s="216"/>
      <c r="EIQ64" s="216"/>
      <c r="EIR64" s="214"/>
      <c r="EIS64" s="214"/>
      <c r="EIT64" s="214"/>
      <c r="EIU64" s="214"/>
      <c r="EIV64" s="214"/>
      <c r="EIW64" s="212"/>
      <c r="EIX64" s="213"/>
      <c r="EIY64" s="213"/>
      <c r="EIZ64" s="214"/>
      <c r="EJA64" s="214"/>
      <c r="EJB64" s="216"/>
      <c r="EJC64" s="216"/>
      <c r="EJD64" s="216"/>
      <c r="EJE64" s="216"/>
      <c r="EJF64" s="216"/>
      <c r="EJG64" s="216"/>
      <c r="EJH64" s="216"/>
      <c r="EJI64" s="216"/>
      <c r="EJJ64" s="216"/>
      <c r="EJK64" s="216"/>
      <c r="EJL64" s="216"/>
      <c r="EJM64" s="216"/>
      <c r="EJN64" s="216"/>
      <c r="EJO64" s="214"/>
      <c r="EJP64" s="214"/>
      <c r="EJQ64" s="214"/>
      <c r="EJR64" s="214"/>
      <c r="EJS64" s="214"/>
      <c r="EJT64" s="212"/>
      <c r="EJU64" s="213"/>
      <c r="EJV64" s="213"/>
      <c r="EJW64" s="214"/>
      <c r="EJX64" s="214"/>
      <c r="EJY64" s="216"/>
      <c r="EJZ64" s="216"/>
      <c r="EKA64" s="216"/>
      <c r="EKB64" s="216"/>
      <c r="EKC64" s="216"/>
      <c r="EKD64" s="216"/>
      <c r="EKE64" s="216"/>
      <c r="EKF64" s="216"/>
      <c r="EKG64" s="216"/>
      <c r="EKH64" s="216"/>
      <c r="EKI64" s="216"/>
      <c r="EKJ64" s="216"/>
      <c r="EKK64" s="216"/>
      <c r="EKL64" s="214"/>
      <c r="EKM64" s="214"/>
      <c r="EKN64" s="214"/>
      <c r="EKO64" s="214"/>
      <c r="EKP64" s="214"/>
      <c r="EKQ64" s="212"/>
      <c r="EKR64" s="213"/>
      <c r="EKS64" s="213"/>
      <c r="EKT64" s="214"/>
      <c r="EKU64" s="214"/>
      <c r="EKV64" s="216"/>
      <c r="EKW64" s="216"/>
      <c r="EKX64" s="216"/>
      <c r="EKY64" s="216"/>
      <c r="EKZ64" s="216"/>
      <c r="ELA64" s="216"/>
      <c r="ELB64" s="216"/>
      <c r="ELC64" s="216"/>
      <c r="ELD64" s="216"/>
      <c r="ELE64" s="216"/>
      <c r="ELF64" s="216"/>
      <c r="ELG64" s="216"/>
      <c r="ELH64" s="216"/>
      <c r="ELI64" s="214"/>
      <c r="ELJ64" s="214"/>
      <c r="ELK64" s="214"/>
      <c r="ELL64" s="214"/>
      <c r="ELM64" s="214"/>
      <c r="ELN64" s="212"/>
      <c r="ELO64" s="213"/>
      <c r="ELP64" s="213"/>
      <c r="ELQ64" s="214"/>
      <c r="ELR64" s="214"/>
      <c r="ELS64" s="216"/>
      <c r="ELT64" s="216"/>
      <c r="ELU64" s="216"/>
      <c r="ELV64" s="216"/>
      <c r="ELW64" s="216"/>
      <c r="ELX64" s="216"/>
      <c r="ELY64" s="216"/>
      <c r="ELZ64" s="216"/>
      <c r="EMA64" s="216"/>
      <c r="EMB64" s="216"/>
      <c r="EMC64" s="216"/>
      <c r="EMD64" s="216"/>
      <c r="EME64" s="216"/>
      <c r="EMF64" s="214"/>
      <c r="EMG64" s="214"/>
      <c r="EMH64" s="214"/>
      <c r="EMI64" s="214"/>
      <c r="EMJ64" s="214"/>
      <c r="EMK64" s="212"/>
      <c r="EML64" s="213"/>
      <c r="EMM64" s="213"/>
      <c r="EMN64" s="214"/>
      <c r="EMO64" s="214"/>
      <c r="EMP64" s="216"/>
      <c r="EMQ64" s="216"/>
      <c r="EMR64" s="216"/>
      <c r="EMS64" s="216"/>
      <c r="EMT64" s="216"/>
      <c r="EMU64" s="216"/>
      <c r="EMV64" s="216"/>
      <c r="EMW64" s="216"/>
      <c r="EMX64" s="216"/>
      <c r="EMY64" s="216"/>
      <c r="EMZ64" s="216"/>
      <c r="ENA64" s="216"/>
      <c r="ENB64" s="216"/>
      <c r="ENC64" s="214"/>
      <c r="END64" s="214"/>
      <c r="ENE64" s="214"/>
      <c r="ENF64" s="214"/>
      <c r="ENG64" s="214"/>
      <c r="ENH64" s="212"/>
      <c r="ENI64" s="213"/>
      <c r="ENJ64" s="213"/>
      <c r="ENK64" s="214"/>
      <c r="ENL64" s="214"/>
      <c r="ENM64" s="216"/>
      <c r="ENN64" s="216"/>
      <c r="ENO64" s="216"/>
      <c r="ENP64" s="216"/>
      <c r="ENQ64" s="216"/>
      <c r="ENR64" s="216"/>
      <c r="ENS64" s="216"/>
      <c r="ENT64" s="216"/>
      <c r="ENU64" s="216"/>
      <c r="ENV64" s="216"/>
      <c r="ENW64" s="216"/>
      <c r="ENX64" s="216"/>
      <c r="ENY64" s="216"/>
      <c r="ENZ64" s="214"/>
      <c r="EOA64" s="214"/>
      <c r="EOB64" s="214"/>
      <c r="EOC64" s="214"/>
      <c r="EOD64" s="214"/>
      <c r="EOE64" s="212"/>
      <c r="EOF64" s="213"/>
      <c r="EOG64" s="213"/>
      <c r="EOH64" s="214"/>
      <c r="EOI64" s="214"/>
      <c r="EOJ64" s="216"/>
      <c r="EOK64" s="216"/>
      <c r="EOL64" s="216"/>
      <c r="EOM64" s="216"/>
      <c r="EON64" s="216"/>
      <c r="EOO64" s="216"/>
      <c r="EOP64" s="216"/>
      <c r="EOQ64" s="216"/>
      <c r="EOR64" s="216"/>
      <c r="EOS64" s="216"/>
      <c r="EOT64" s="216"/>
      <c r="EOU64" s="216"/>
      <c r="EOV64" s="216"/>
      <c r="EOW64" s="214"/>
      <c r="EOX64" s="214"/>
      <c r="EOY64" s="214"/>
      <c r="EOZ64" s="214"/>
      <c r="EPA64" s="214"/>
      <c r="EPB64" s="212"/>
      <c r="EPC64" s="213"/>
      <c r="EPD64" s="213"/>
      <c r="EPE64" s="214"/>
      <c r="EPF64" s="214"/>
      <c r="EPG64" s="216"/>
      <c r="EPH64" s="216"/>
      <c r="EPI64" s="216"/>
      <c r="EPJ64" s="216"/>
      <c r="EPK64" s="216"/>
      <c r="EPL64" s="216"/>
      <c r="EPM64" s="216"/>
      <c r="EPN64" s="216"/>
      <c r="EPO64" s="216"/>
      <c r="EPP64" s="216"/>
      <c r="EPQ64" s="216"/>
      <c r="EPR64" s="216"/>
      <c r="EPS64" s="216"/>
      <c r="EPT64" s="214"/>
      <c r="EPU64" s="214"/>
      <c r="EPV64" s="214"/>
      <c r="EPW64" s="214"/>
      <c r="EPX64" s="214"/>
      <c r="EPY64" s="212"/>
      <c r="EPZ64" s="213"/>
      <c r="EQA64" s="213"/>
      <c r="EQB64" s="214"/>
      <c r="EQC64" s="214"/>
      <c r="EQD64" s="216"/>
      <c r="EQE64" s="216"/>
      <c r="EQF64" s="216"/>
      <c r="EQG64" s="216"/>
      <c r="EQH64" s="216"/>
      <c r="EQI64" s="216"/>
      <c r="EQJ64" s="216"/>
      <c r="EQK64" s="216"/>
      <c r="EQL64" s="216"/>
      <c r="EQM64" s="216"/>
      <c r="EQN64" s="216"/>
      <c r="EQO64" s="216"/>
      <c r="EQP64" s="216"/>
      <c r="EQQ64" s="214"/>
      <c r="EQR64" s="214"/>
      <c r="EQS64" s="214"/>
      <c r="EQT64" s="214"/>
      <c r="EQU64" s="214"/>
      <c r="EQV64" s="212"/>
      <c r="EQW64" s="213"/>
      <c r="EQX64" s="213"/>
      <c r="EQY64" s="214"/>
      <c r="EQZ64" s="214"/>
      <c r="ERA64" s="216"/>
      <c r="ERB64" s="216"/>
      <c r="ERC64" s="216"/>
      <c r="ERD64" s="216"/>
      <c r="ERE64" s="216"/>
      <c r="ERF64" s="216"/>
      <c r="ERG64" s="216"/>
      <c r="ERH64" s="216"/>
      <c r="ERI64" s="216"/>
      <c r="ERJ64" s="216"/>
      <c r="ERK64" s="216"/>
      <c r="ERL64" s="216"/>
      <c r="ERM64" s="216"/>
      <c r="ERN64" s="214"/>
      <c r="ERO64" s="214"/>
      <c r="ERP64" s="214"/>
      <c r="ERQ64" s="214"/>
      <c r="ERR64" s="214"/>
      <c r="ERS64" s="212"/>
      <c r="ERT64" s="213"/>
      <c r="ERU64" s="213"/>
      <c r="ERV64" s="214"/>
      <c r="ERW64" s="214"/>
      <c r="ERX64" s="216"/>
      <c r="ERY64" s="216"/>
      <c r="ERZ64" s="216"/>
      <c r="ESA64" s="216"/>
      <c r="ESB64" s="216"/>
      <c r="ESC64" s="216"/>
      <c r="ESD64" s="216"/>
      <c r="ESE64" s="216"/>
      <c r="ESF64" s="216"/>
      <c r="ESG64" s="216"/>
      <c r="ESH64" s="216"/>
      <c r="ESI64" s="216"/>
      <c r="ESJ64" s="216"/>
      <c r="ESK64" s="214"/>
      <c r="ESL64" s="214"/>
      <c r="ESM64" s="214"/>
      <c r="ESN64" s="214"/>
      <c r="ESO64" s="214"/>
      <c r="ESP64" s="212"/>
      <c r="ESQ64" s="213"/>
      <c r="ESR64" s="213"/>
      <c r="ESS64" s="214"/>
      <c r="EST64" s="214"/>
      <c r="ESU64" s="216"/>
      <c r="ESV64" s="216"/>
      <c r="ESW64" s="216"/>
      <c r="ESX64" s="216"/>
      <c r="ESY64" s="216"/>
      <c r="ESZ64" s="216"/>
      <c r="ETA64" s="216"/>
      <c r="ETB64" s="216"/>
      <c r="ETC64" s="216"/>
      <c r="ETD64" s="216"/>
      <c r="ETE64" s="216"/>
      <c r="ETF64" s="216"/>
      <c r="ETG64" s="216"/>
      <c r="ETH64" s="214"/>
      <c r="ETI64" s="214"/>
      <c r="ETJ64" s="214"/>
      <c r="ETK64" s="214"/>
      <c r="ETL64" s="214"/>
      <c r="ETM64" s="212"/>
      <c r="ETN64" s="213"/>
      <c r="ETO64" s="213"/>
      <c r="ETP64" s="214"/>
      <c r="ETQ64" s="214"/>
      <c r="ETR64" s="216"/>
      <c r="ETS64" s="216"/>
      <c r="ETT64" s="216"/>
      <c r="ETU64" s="216"/>
      <c r="ETV64" s="216"/>
      <c r="ETW64" s="216"/>
      <c r="ETX64" s="216"/>
      <c r="ETY64" s="216"/>
      <c r="ETZ64" s="216"/>
      <c r="EUA64" s="216"/>
      <c r="EUB64" s="216"/>
      <c r="EUC64" s="216"/>
      <c r="EUD64" s="216"/>
      <c r="EUE64" s="214"/>
      <c r="EUF64" s="214"/>
      <c r="EUG64" s="214"/>
      <c r="EUH64" s="214"/>
      <c r="EUI64" s="214"/>
      <c r="EUJ64" s="212"/>
      <c r="EUK64" s="213"/>
      <c r="EUL64" s="213"/>
      <c r="EUM64" s="214"/>
      <c r="EUN64" s="214"/>
      <c r="EUO64" s="216"/>
      <c r="EUP64" s="216"/>
      <c r="EUQ64" s="216"/>
      <c r="EUR64" s="216"/>
      <c r="EUS64" s="216"/>
      <c r="EUT64" s="216"/>
      <c r="EUU64" s="216"/>
      <c r="EUV64" s="216"/>
      <c r="EUW64" s="216"/>
      <c r="EUX64" s="216"/>
      <c r="EUY64" s="216"/>
      <c r="EUZ64" s="216"/>
      <c r="EVA64" s="216"/>
      <c r="EVB64" s="214"/>
      <c r="EVC64" s="214"/>
      <c r="EVD64" s="214"/>
      <c r="EVE64" s="214"/>
      <c r="EVF64" s="214"/>
      <c r="EVG64" s="212"/>
      <c r="EVH64" s="213"/>
      <c r="EVI64" s="213"/>
      <c r="EVJ64" s="214"/>
      <c r="EVK64" s="214"/>
      <c r="EVL64" s="216"/>
      <c r="EVM64" s="216"/>
      <c r="EVN64" s="216"/>
      <c r="EVO64" s="216"/>
      <c r="EVP64" s="216"/>
      <c r="EVQ64" s="216"/>
      <c r="EVR64" s="216"/>
      <c r="EVS64" s="216"/>
      <c r="EVT64" s="216"/>
      <c r="EVU64" s="216"/>
      <c r="EVV64" s="216"/>
      <c r="EVW64" s="216"/>
      <c r="EVX64" s="216"/>
      <c r="EVY64" s="214"/>
      <c r="EVZ64" s="214"/>
      <c r="EWA64" s="214"/>
      <c r="EWB64" s="214"/>
      <c r="EWC64" s="214"/>
      <c r="EWD64" s="212"/>
      <c r="EWE64" s="213"/>
      <c r="EWF64" s="213"/>
      <c r="EWG64" s="214"/>
      <c r="EWH64" s="214"/>
      <c r="EWI64" s="216"/>
      <c r="EWJ64" s="216"/>
      <c r="EWK64" s="216"/>
      <c r="EWL64" s="216"/>
      <c r="EWM64" s="216"/>
      <c r="EWN64" s="216"/>
      <c r="EWO64" s="216"/>
      <c r="EWP64" s="216"/>
      <c r="EWQ64" s="216"/>
      <c r="EWR64" s="216"/>
      <c r="EWS64" s="216"/>
      <c r="EWT64" s="216"/>
      <c r="EWU64" s="216"/>
      <c r="EWV64" s="214"/>
      <c r="EWW64" s="214"/>
      <c r="EWX64" s="214"/>
      <c r="EWY64" s="214"/>
      <c r="EWZ64" s="214"/>
      <c r="EXA64" s="212"/>
      <c r="EXB64" s="213"/>
      <c r="EXC64" s="213"/>
      <c r="EXD64" s="214"/>
      <c r="EXE64" s="214"/>
      <c r="EXF64" s="216"/>
      <c r="EXG64" s="216"/>
      <c r="EXH64" s="216"/>
      <c r="EXI64" s="216"/>
      <c r="EXJ64" s="216"/>
      <c r="EXK64" s="216"/>
      <c r="EXL64" s="216"/>
      <c r="EXM64" s="216"/>
      <c r="EXN64" s="216"/>
      <c r="EXO64" s="216"/>
      <c r="EXP64" s="216"/>
      <c r="EXQ64" s="216"/>
      <c r="EXR64" s="216"/>
      <c r="EXS64" s="214"/>
      <c r="EXT64" s="214"/>
      <c r="EXU64" s="214"/>
      <c r="EXV64" s="214"/>
      <c r="EXW64" s="214"/>
      <c r="EXX64" s="212"/>
      <c r="EXY64" s="213"/>
      <c r="EXZ64" s="213"/>
      <c r="EYA64" s="214"/>
      <c r="EYB64" s="214"/>
      <c r="EYC64" s="216"/>
      <c r="EYD64" s="216"/>
      <c r="EYE64" s="216"/>
      <c r="EYF64" s="216"/>
      <c r="EYG64" s="216"/>
      <c r="EYH64" s="216"/>
      <c r="EYI64" s="216"/>
      <c r="EYJ64" s="216"/>
      <c r="EYK64" s="216"/>
      <c r="EYL64" s="216"/>
      <c r="EYM64" s="216"/>
      <c r="EYN64" s="216"/>
      <c r="EYO64" s="216"/>
      <c r="EYP64" s="214"/>
      <c r="EYQ64" s="214"/>
      <c r="EYR64" s="214"/>
      <c r="EYS64" s="214"/>
      <c r="EYT64" s="214"/>
      <c r="EYU64" s="212"/>
      <c r="EYV64" s="213"/>
      <c r="EYW64" s="213"/>
      <c r="EYX64" s="214"/>
      <c r="EYY64" s="214"/>
      <c r="EYZ64" s="216"/>
      <c r="EZA64" s="216"/>
      <c r="EZB64" s="216"/>
      <c r="EZC64" s="216"/>
      <c r="EZD64" s="216"/>
      <c r="EZE64" s="216"/>
      <c r="EZF64" s="216"/>
      <c r="EZG64" s="216"/>
      <c r="EZH64" s="216"/>
      <c r="EZI64" s="216"/>
      <c r="EZJ64" s="216"/>
      <c r="EZK64" s="216"/>
      <c r="EZL64" s="216"/>
      <c r="EZM64" s="214"/>
      <c r="EZN64" s="214"/>
      <c r="EZO64" s="214"/>
      <c r="EZP64" s="214"/>
      <c r="EZQ64" s="214"/>
      <c r="EZR64" s="212"/>
      <c r="EZS64" s="213"/>
      <c r="EZT64" s="213"/>
      <c r="EZU64" s="214"/>
      <c r="EZV64" s="214"/>
      <c r="EZW64" s="216"/>
      <c r="EZX64" s="216"/>
      <c r="EZY64" s="216"/>
      <c r="EZZ64" s="216"/>
      <c r="FAA64" s="216"/>
      <c r="FAB64" s="216"/>
      <c r="FAC64" s="216"/>
      <c r="FAD64" s="216"/>
      <c r="FAE64" s="216"/>
      <c r="FAF64" s="216"/>
      <c r="FAG64" s="216"/>
      <c r="FAH64" s="216"/>
      <c r="FAI64" s="216"/>
      <c r="FAJ64" s="214"/>
      <c r="FAK64" s="214"/>
      <c r="FAL64" s="214"/>
      <c r="FAM64" s="214"/>
      <c r="FAN64" s="214"/>
      <c r="FAO64" s="212"/>
      <c r="FAP64" s="213"/>
      <c r="FAQ64" s="213"/>
      <c r="FAR64" s="214"/>
      <c r="FAS64" s="214"/>
      <c r="FAT64" s="216"/>
      <c r="FAU64" s="216"/>
      <c r="FAV64" s="216"/>
      <c r="FAW64" s="216"/>
      <c r="FAX64" s="216"/>
      <c r="FAY64" s="216"/>
      <c r="FAZ64" s="216"/>
      <c r="FBA64" s="216"/>
      <c r="FBB64" s="216"/>
      <c r="FBC64" s="216"/>
      <c r="FBD64" s="216"/>
      <c r="FBE64" s="216"/>
      <c r="FBF64" s="216"/>
      <c r="FBG64" s="214"/>
      <c r="FBH64" s="214"/>
      <c r="FBI64" s="214"/>
      <c r="FBJ64" s="214"/>
      <c r="FBK64" s="214"/>
      <c r="FBL64" s="212"/>
      <c r="FBM64" s="213"/>
      <c r="FBN64" s="213"/>
      <c r="FBO64" s="214"/>
      <c r="FBP64" s="214"/>
      <c r="FBQ64" s="216"/>
      <c r="FBR64" s="216"/>
      <c r="FBS64" s="216"/>
      <c r="FBT64" s="216"/>
      <c r="FBU64" s="216"/>
      <c r="FBV64" s="216"/>
      <c r="FBW64" s="216"/>
      <c r="FBX64" s="216"/>
      <c r="FBY64" s="216"/>
      <c r="FBZ64" s="216"/>
      <c r="FCA64" s="216"/>
      <c r="FCB64" s="216"/>
      <c r="FCC64" s="216"/>
      <c r="FCD64" s="214"/>
      <c r="FCE64" s="214"/>
      <c r="FCF64" s="214"/>
      <c r="FCG64" s="214"/>
      <c r="FCH64" s="214"/>
      <c r="FCI64" s="212"/>
      <c r="FCJ64" s="213"/>
      <c r="FCK64" s="213"/>
      <c r="FCL64" s="214"/>
      <c r="FCM64" s="214"/>
      <c r="FCN64" s="216"/>
      <c r="FCO64" s="216"/>
      <c r="FCP64" s="216"/>
      <c r="FCQ64" s="216"/>
      <c r="FCR64" s="216"/>
      <c r="FCS64" s="216"/>
      <c r="FCT64" s="216"/>
      <c r="FCU64" s="216"/>
      <c r="FCV64" s="216"/>
      <c r="FCW64" s="216"/>
      <c r="FCX64" s="216"/>
      <c r="FCY64" s="216"/>
      <c r="FCZ64" s="216"/>
      <c r="FDA64" s="214"/>
      <c r="FDB64" s="214"/>
      <c r="FDC64" s="214"/>
      <c r="FDD64" s="214"/>
      <c r="FDE64" s="214"/>
      <c r="FDF64" s="212"/>
      <c r="FDG64" s="213"/>
      <c r="FDH64" s="213"/>
      <c r="FDI64" s="214"/>
      <c r="FDJ64" s="214"/>
      <c r="FDK64" s="216"/>
      <c r="FDL64" s="216"/>
      <c r="FDM64" s="216"/>
      <c r="FDN64" s="216"/>
      <c r="FDO64" s="216"/>
      <c r="FDP64" s="216"/>
      <c r="FDQ64" s="216"/>
      <c r="FDR64" s="216"/>
      <c r="FDS64" s="216"/>
      <c r="FDT64" s="216"/>
      <c r="FDU64" s="216"/>
      <c r="FDV64" s="216"/>
      <c r="FDW64" s="216"/>
      <c r="FDX64" s="214"/>
      <c r="FDY64" s="214"/>
      <c r="FDZ64" s="214"/>
      <c r="FEA64" s="214"/>
      <c r="FEB64" s="214"/>
      <c r="FEC64" s="212"/>
      <c r="FED64" s="213"/>
      <c r="FEE64" s="213"/>
      <c r="FEF64" s="214"/>
      <c r="FEG64" s="214"/>
      <c r="FEH64" s="216"/>
      <c r="FEI64" s="216"/>
      <c r="FEJ64" s="216"/>
      <c r="FEK64" s="216"/>
      <c r="FEL64" s="216"/>
      <c r="FEM64" s="216"/>
      <c r="FEN64" s="216"/>
      <c r="FEO64" s="216"/>
      <c r="FEP64" s="216"/>
      <c r="FEQ64" s="216"/>
      <c r="FER64" s="216"/>
      <c r="FES64" s="216"/>
      <c r="FET64" s="216"/>
      <c r="FEU64" s="214"/>
      <c r="FEV64" s="214"/>
      <c r="FEW64" s="214"/>
      <c r="FEX64" s="214"/>
      <c r="FEY64" s="214"/>
      <c r="FEZ64" s="212"/>
      <c r="FFA64" s="213"/>
      <c r="FFB64" s="213"/>
      <c r="FFC64" s="214"/>
      <c r="FFD64" s="214"/>
      <c r="FFE64" s="216"/>
      <c r="FFF64" s="216"/>
      <c r="FFG64" s="216"/>
      <c r="FFH64" s="216"/>
      <c r="FFI64" s="216"/>
      <c r="FFJ64" s="216"/>
      <c r="FFK64" s="216"/>
      <c r="FFL64" s="216"/>
      <c r="FFM64" s="216"/>
      <c r="FFN64" s="216"/>
      <c r="FFO64" s="216"/>
      <c r="FFP64" s="216"/>
      <c r="FFQ64" s="216"/>
      <c r="FFR64" s="214"/>
      <c r="FFS64" s="214"/>
      <c r="FFT64" s="214"/>
      <c r="FFU64" s="214"/>
      <c r="FFV64" s="214"/>
      <c r="FFW64" s="212"/>
      <c r="FFX64" s="213"/>
      <c r="FFY64" s="213"/>
      <c r="FFZ64" s="214"/>
      <c r="FGA64" s="214"/>
      <c r="FGB64" s="216"/>
      <c r="FGC64" s="216"/>
      <c r="FGD64" s="216"/>
      <c r="FGE64" s="216"/>
      <c r="FGF64" s="216"/>
      <c r="FGG64" s="216"/>
      <c r="FGH64" s="216"/>
      <c r="FGI64" s="216"/>
      <c r="FGJ64" s="216"/>
      <c r="FGK64" s="216"/>
      <c r="FGL64" s="216"/>
      <c r="FGM64" s="216"/>
      <c r="FGN64" s="216"/>
      <c r="FGO64" s="214"/>
      <c r="FGP64" s="214"/>
      <c r="FGQ64" s="214"/>
      <c r="FGR64" s="214"/>
      <c r="FGS64" s="214"/>
      <c r="FGT64" s="212"/>
      <c r="FGU64" s="213"/>
      <c r="FGV64" s="213"/>
      <c r="FGW64" s="214"/>
      <c r="FGX64" s="214"/>
      <c r="FGY64" s="216"/>
      <c r="FGZ64" s="216"/>
      <c r="FHA64" s="216"/>
      <c r="FHB64" s="216"/>
      <c r="FHC64" s="216"/>
      <c r="FHD64" s="216"/>
      <c r="FHE64" s="216"/>
      <c r="FHF64" s="216"/>
      <c r="FHG64" s="216"/>
      <c r="FHH64" s="216"/>
      <c r="FHI64" s="216"/>
      <c r="FHJ64" s="216"/>
      <c r="FHK64" s="216"/>
      <c r="FHL64" s="214"/>
      <c r="FHM64" s="214"/>
      <c r="FHN64" s="214"/>
      <c r="FHO64" s="214"/>
      <c r="FHP64" s="214"/>
      <c r="FHQ64" s="212"/>
      <c r="FHR64" s="213"/>
      <c r="FHS64" s="213"/>
      <c r="FHT64" s="214"/>
      <c r="FHU64" s="214"/>
      <c r="FHV64" s="216"/>
      <c r="FHW64" s="216"/>
      <c r="FHX64" s="216"/>
      <c r="FHY64" s="216"/>
      <c r="FHZ64" s="216"/>
      <c r="FIA64" s="216"/>
      <c r="FIB64" s="216"/>
      <c r="FIC64" s="216"/>
      <c r="FID64" s="216"/>
      <c r="FIE64" s="216"/>
      <c r="FIF64" s="216"/>
      <c r="FIG64" s="216"/>
      <c r="FIH64" s="216"/>
      <c r="FII64" s="214"/>
      <c r="FIJ64" s="214"/>
      <c r="FIK64" s="214"/>
      <c r="FIL64" s="214"/>
      <c r="FIM64" s="214"/>
      <c r="FIN64" s="212"/>
      <c r="FIO64" s="213"/>
      <c r="FIP64" s="213"/>
      <c r="FIQ64" s="214"/>
      <c r="FIR64" s="214"/>
      <c r="FIS64" s="216"/>
      <c r="FIT64" s="216"/>
      <c r="FIU64" s="216"/>
      <c r="FIV64" s="216"/>
      <c r="FIW64" s="216"/>
      <c r="FIX64" s="216"/>
      <c r="FIY64" s="216"/>
      <c r="FIZ64" s="216"/>
      <c r="FJA64" s="216"/>
      <c r="FJB64" s="216"/>
      <c r="FJC64" s="216"/>
      <c r="FJD64" s="216"/>
      <c r="FJE64" s="216"/>
      <c r="FJF64" s="214"/>
      <c r="FJG64" s="214"/>
      <c r="FJH64" s="214"/>
      <c r="FJI64" s="214"/>
      <c r="FJJ64" s="214"/>
      <c r="FJK64" s="212"/>
      <c r="FJL64" s="213"/>
      <c r="FJM64" s="213"/>
      <c r="FJN64" s="214"/>
      <c r="FJO64" s="214"/>
      <c r="FJP64" s="216"/>
      <c r="FJQ64" s="216"/>
      <c r="FJR64" s="216"/>
      <c r="FJS64" s="216"/>
      <c r="FJT64" s="216"/>
      <c r="FJU64" s="216"/>
      <c r="FJV64" s="216"/>
      <c r="FJW64" s="216"/>
      <c r="FJX64" s="216"/>
      <c r="FJY64" s="216"/>
      <c r="FJZ64" s="216"/>
      <c r="FKA64" s="216"/>
      <c r="FKB64" s="216"/>
      <c r="FKC64" s="214"/>
      <c r="FKD64" s="214"/>
      <c r="FKE64" s="214"/>
      <c r="FKF64" s="214"/>
      <c r="FKG64" s="214"/>
      <c r="FKH64" s="212"/>
      <c r="FKI64" s="213"/>
      <c r="FKJ64" s="213"/>
      <c r="FKK64" s="214"/>
      <c r="FKL64" s="214"/>
      <c r="FKM64" s="216"/>
      <c r="FKN64" s="216"/>
      <c r="FKO64" s="216"/>
      <c r="FKP64" s="216"/>
      <c r="FKQ64" s="216"/>
      <c r="FKR64" s="216"/>
      <c r="FKS64" s="216"/>
      <c r="FKT64" s="216"/>
      <c r="FKU64" s="216"/>
      <c r="FKV64" s="216"/>
      <c r="FKW64" s="216"/>
      <c r="FKX64" s="216"/>
      <c r="FKY64" s="216"/>
      <c r="FKZ64" s="214"/>
      <c r="FLA64" s="214"/>
      <c r="FLB64" s="214"/>
      <c r="FLC64" s="214"/>
      <c r="FLD64" s="214"/>
      <c r="FLE64" s="212"/>
      <c r="FLF64" s="213"/>
      <c r="FLG64" s="213"/>
      <c r="FLH64" s="214"/>
      <c r="FLI64" s="214"/>
      <c r="FLJ64" s="216"/>
      <c r="FLK64" s="216"/>
      <c r="FLL64" s="216"/>
      <c r="FLM64" s="216"/>
      <c r="FLN64" s="216"/>
      <c r="FLO64" s="216"/>
      <c r="FLP64" s="216"/>
      <c r="FLQ64" s="216"/>
      <c r="FLR64" s="216"/>
      <c r="FLS64" s="216"/>
      <c r="FLT64" s="216"/>
      <c r="FLU64" s="216"/>
      <c r="FLV64" s="216"/>
      <c r="FLW64" s="214"/>
      <c r="FLX64" s="214"/>
      <c r="FLY64" s="214"/>
      <c r="FLZ64" s="214"/>
      <c r="FMA64" s="214"/>
      <c r="FMB64" s="212"/>
      <c r="FMC64" s="213"/>
      <c r="FMD64" s="213"/>
      <c r="FME64" s="214"/>
      <c r="FMF64" s="214"/>
      <c r="FMG64" s="216"/>
      <c r="FMH64" s="216"/>
      <c r="FMI64" s="216"/>
      <c r="FMJ64" s="216"/>
      <c r="FMK64" s="216"/>
      <c r="FML64" s="216"/>
      <c r="FMM64" s="216"/>
      <c r="FMN64" s="216"/>
      <c r="FMO64" s="216"/>
      <c r="FMP64" s="216"/>
      <c r="FMQ64" s="216"/>
      <c r="FMR64" s="216"/>
      <c r="FMS64" s="216"/>
      <c r="FMT64" s="214"/>
      <c r="FMU64" s="214"/>
      <c r="FMV64" s="214"/>
      <c r="FMW64" s="214"/>
      <c r="FMX64" s="214"/>
      <c r="FMY64" s="212"/>
      <c r="FMZ64" s="213"/>
      <c r="FNA64" s="213"/>
      <c r="FNB64" s="214"/>
      <c r="FNC64" s="214"/>
      <c r="FND64" s="216"/>
      <c r="FNE64" s="216"/>
      <c r="FNF64" s="216"/>
      <c r="FNG64" s="216"/>
      <c r="FNH64" s="216"/>
      <c r="FNI64" s="216"/>
      <c r="FNJ64" s="216"/>
      <c r="FNK64" s="216"/>
      <c r="FNL64" s="216"/>
      <c r="FNM64" s="216"/>
      <c r="FNN64" s="216"/>
      <c r="FNO64" s="216"/>
      <c r="FNP64" s="216"/>
      <c r="FNQ64" s="214"/>
      <c r="FNR64" s="214"/>
      <c r="FNS64" s="214"/>
      <c r="FNT64" s="214"/>
      <c r="FNU64" s="214"/>
      <c r="FNV64" s="212"/>
      <c r="FNW64" s="213"/>
      <c r="FNX64" s="213"/>
      <c r="FNY64" s="214"/>
      <c r="FNZ64" s="214"/>
      <c r="FOA64" s="216"/>
      <c r="FOB64" s="216"/>
      <c r="FOC64" s="216"/>
      <c r="FOD64" s="216"/>
      <c r="FOE64" s="216"/>
      <c r="FOF64" s="216"/>
      <c r="FOG64" s="216"/>
      <c r="FOH64" s="216"/>
      <c r="FOI64" s="216"/>
      <c r="FOJ64" s="216"/>
      <c r="FOK64" s="216"/>
      <c r="FOL64" s="216"/>
      <c r="FOM64" s="216"/>
      <c r="FON64" s="214"/>
      <c r="FOO64" s="214"/>
      <c r="FOP64" s="214"/>
      <c r="FOQ64" s="214"/>
      <c r="FOR64" s="214"/>
      <c r="FOS64" s="212"/>
      <c r="FOT64" s="213"/>
      <c r="FOU64" s="213"/>
      <c r="FOV64" s="214"/>
      <c r="FOW64" s="214"/>
      <c r="FOX64" s="216"/>
      <c r="FOY64" s="216"/>
      <c r="FOZ64" s="216"/>
      <c r="FPA64" s="216"/>
      <c r="FPB64" s="216"/>
      <c r="FPC64" s="216"/>
      <c r="FPD64" s="216"/>
      <c r="FPE64" s="216"/>
      <c r="FPF64" s="216"/>
      <c r="FPG64" s="216"/>
      <c r="FPH64" s="216"/>
      <c r="FPI64" s="216"/>
      <c r="FPJ64" s="216"/>
      <c r="FPK64" s="214"/>
      <c r="FPL64" s="214"/>
      <c r="FPM64" s="214"/>
      <c r="FPN64" s="214"/>
      <c r="FPO64" s="214"/>
      <c r="FPP64" s="212"/>
      <c r="FPQ64" s="213"/>
      <c r="FPR64" s="213"/>
      <c r="FPS64" s="214"/>
      <c r="FPT64" s="214"/>
      <c r="FPU64" s="216"/>
      <c r="FPV64" s="216"/>
      <c r="FPW64" s="216"/>
      <c r="FPX64" s="216"/>
      <c r="FPY64" s="216"/>
      <c r="FPZ64" s="216"/>
      <c r="FQA64" s="216"/>
      <c r="FQB64" s="216"/>
      <c r="FQC64" s="216"/>
      <c r="FQD64" s="216"/>
      <c r="FQE64" s="216"/>
      <c r="FQF64" s="216"/>
      <c r="FQG64" s="216"/>
      <c r="FQH64" s="214"/>
      <c r="FQI64" s="214"/>
      <c r="FQJ64" s="214"/>
      <c r="FQK64" s="214"/>
      <c r="FQL64" s="214"/>
      <c r="FQM64" s="212"/>
      <c r="FQN64" s="213"/>
      <c r="FQO64" s="213"/>
      <c r="FQP64" s="214"/>
      <c r="FQQ64" s="214"/>
      <c r="FQR64" s="216"/>
      <c r="FQS64" s="216"/>
      <c r="FQT64" s="216"/>
      <c r="FQU64" s="216"/>
      <c r="FQV64" s="216"/>
      <c r="FQW64" s="216"/>
      <c r="FQX64" s="216"/>
      <c r="FQY64" s="216"/>
      <c r="FQZ64" s="216"/>
      <c r="FRA64" s="216"/>
      <c r="FRB64" s="216"/>
      <c r="FRC64" s="216"/>
      <c r="FRD64" s="216"/>
      <c r="FRE64" s="214"/>
      <c r="FRF64" s="214"/>
      <c r="FRG64" s="214"/>
      <c r="FRH64" s="214"/>
      <c r="FRI64" s="214"/>
      <c r="FRJ64" s="212"/>
      <c r="FRK64" s="213"/>
      <c r="FRL64" s="213"/>
      <c r="FRM64" s="214"/>
      <c r="FRN64" s="214"/>
      <c r="FRO64" s="216"/>
      <c r="FRP64" s="216"/>
      <c r="FRQ64" s="216"/>
      <c r="FRR64" s="216"/>
      <c r="FRS64" s="216"/>
      <c r="FRT64" s="216"/>
      <c r="FRU64" s="216"/>
      <c r="FRV64" s="216"/>
      <c r="FRW64" s="216"/>
      <c r="FRX64" s="216"/>
      <c r="FRY64" s="216"/>
      <c r="FRZ64" s="216"/>
      <c r="FSA64" s="216"/>
      <c r="FSB64" s="214"/>
      <c r="FSC64" s="214"/>
      <c r="FSD64" s="214"/>
      <c r="FSE64" s="214"/>
      <c r="FSF64" s="214"/>
      <c r="FSG64" s="212"/>
      <c r="FSH64" s="213"/>
      <c r="FSI64" s="213"/>
      <c r="FSJ64" s="214"/>
      <c r="FSK64" s="214"/>
      <c r="FSL64" s="216"/>
      <c r="FSM64" s="216"/>
      <c r="FSN64" s="216"/>
      <c r="FSO64" s="216"/>
      <c r="FSP64" s="216"/>
      <c r="FSQ64" s="216"/>
      <c r="FSR64" s="216"/>
      <c r="FSS64" s="216"/>
      <c r="FST64" s="216"/>
      <c r="FSU64" s="216"/>
      <c r="FSV64" s="216"/>
      <c r="FSW64" s="216"/>
      <c r="FSX64" s="216"/>
      <c r="FSY64" s="214"/>
      <c r="FSZ64" s="214"/>
      <c r="FTA64" s="214"/>
      <c r="FTB64" s="214"/>
      <c r="FTC64" s="214"/>
      <c r="FTD64" s="212"/>
      <c r="FTE64" s="213"/>
      <c r="FTF64" s="213"/>
      <c r="FTG64" s="214"/>
      <c r="FTH64" s="214"/>
      <c r="FTI64" s="216"/>
      <c r="FTJ64" s="216"/>
      <c r="FTK64" s="216"/>
      <c r="FTL64" s="216"/>
      <c r="FTM64" s="216"/>
      <c r="FTN64" s="216"/>
      <c r="FTO64" s="216"/>
      <c r="FTP64" s="216"/>
      <c r="FTQ64" s="216"/>
      <c r="FTR64" s="216"/>
      <c r="FTS64" s="216"/>
      <c r="FTT64" s="216"/>
      <c r="FTU64" s="216"/>
      <c r="FTV64" s="214"/>
      <c r="FTW64" s="214"/>
      <c r="FTX64" s="214"/>
      <c r="FTY64" s="214"/>
      <c r="FTZ64" s="214"/>
      <c r="FUA64" s="212"/>
      <c r="FUB64" s="213"/>
      <c r="FUC64" s="213"/>
      <c r="FUD64" s="214"/>
      <c r="FUE64" s="214"/>
      <c r="FUF64" s="216"/>
      <c r="FUG64" s="216"/>
      <c r="FUH64" s="216"/>
      <c r="FUI64" s="216"/>
      <c r="FUJ64" s="216"/>
      <c r="FUK64" s="216"/>
      <c r="FUL64" s="216"/>
      <c r="FUM64" s="216"/>
      <c r="FUN64" s="216"/>
      <c r="FUO64" s="216"/>
      <c r="FUP64" s="216"/>
      <c r="FUQ64" s="216"/>
      <c r="FUR64" s="216"/>
      <c r="FUS64" s="214"/>
      <c r="FUT64" s="214"/>
      <c r="FUU64" s="214"/>
      <c r="FUV64" s="214"/>
      <c r="FUW64" s="214"/>
      <c r="FUX64" s="212"/>
      <c r="FUY64" s="213"/>
      <c r="FUZ64" s="213"/>
      <c r="FVA64" s="214"/>
      <c r="FVB64" s="214"/>
      <c r="FVC64" s="216"/>
      <c r="FVD64" s="216"/>
      <c r="FVE64" s="216"/>
      <c r="FVF64" s="216"/>
      <c r="FVG64" s="216"/>
      <c r="FVH64" s="216"/>
      <c r="FVI64" s="216"/>
      <c r="FVJ64" s="216"/>
      <c r="FVK64" s="216"/>
      <c r="FVL64" s="216"/>
      <c r="FVM64" s="216"/>
      <c r="FVN64" s="216"/>
      <c r="FVO64" s="216"/>
      <c r="FVP64" s="214"/>
      <c r="FVQ64" s="214"/>
      <c r="FVR64" s="214"/>
      <c r="FVS64" s="214"/>
      <c r="FVT64" s="214"/>
      <c r="FVU64" s="212"/>
      <c r="FVV64" s="213"/>
      <c r="FVW64" s="213"/>
      <c r="FVX64" s="214"/>
      <c r="FVY64" s="214"/>
      <c r="FVZ64" s="216"/>
      <c r="FWA64" s="216"/>
      <c r="FWB64" s="216"/>
      <c r="FWC64" s="216"/>
      <c r="FWD64" s="216"/>
      <c r="FWE64" s="216"/>
      <c r="FWF64" s="216"/>
      <c r="FWG64" s="216"/>
      <c r="FWH64" s="216"/>
      <c r="FWI64" s="216"/>
      <c r="FWJ64" s="216"/>
      <c r="FWK64" s="216"/>
      <c r="FWL64" s="216"/>
      <c r="FWM64" s="214"/>
      <c r="FWN64" s="214"/>
      <c r="FWO64" s="214"/>
      <c r="FWP64" s="214"/>
      <c r="FWQ64" s="214"/>
      <c r="FWR64" s="212"/>
      <c r="FWS64" s="213"/>
      <c r="FWT64" s="213"/>
      <c r="FWU64" s="214"/>
      <c r="FWV64" s="214"/>
      <c r="FWW64" s="216"/>
      <c r="FWX64" s="216"/>
      <c r="FWY64" s="216"/>
      <c r="FWZ64" s="216"/>
      <c r="FXA64" s="216"/>
      <c r="FXB64" s="216"/>
      <c r="FXC64" s="216"/>
      <c r="FXD64" s="216"/>
      <c r="FXE64" s="216"/>
      <c r="FXF64" s="216"/>
      <c r="FXG64" s="216"/>
      <c r="FXH64" s="216"/>
      <c r="FXI64" s="216"/>
      <c r="FXJ64" s="214"/>
      <c r="FXK64" s="214"/>
      <c r="FXL64" s="214"/>
      <c r="FXM64" s="214"/>
      <c r="FXN64" s="214"/>
      <c r="FXO64" s="212"/>
      <c r="FXP64" s="213"/>
      <c r="FXQ64" s="213"/>
      <c r="FXR64" s="214"/>
      <c r="FXS64" s="214"/>
      <c r="FXT64" s="216"/>
      <c r="FXU64" s="216"/>
      <c r="FXV64" s="216"/>
      <c r="FXW64" s="216"/>
      <c r="FXX64" s="216"/>
      <c r="FXY64" s="216"/>
      <c r="FXZ64" s="216"/>
      <c r="FYA64" s="216"/>
      <c r="FYB64" s="216"/>
      <c r="FYC64" s="216"/>
      <c r="FYD64" s="216"/>
      <c r="FYE64" s="216"/>
      <c r="FYF64" s="216"/>
      <c r="FYG64" s="214"/>
      <c r="FYH64" s="214"/>
      <c r="FYI64" s="214"/>
      <c r="FYJ64" s="214"/>
      <c r="FYK64" s="214"/>
      <c r="FYL64" s="212"/>
      <c r="FYM64" s="213"/>
      <c r="FYN64" s="213"/>
      <c r="FYO64" s="214"/>
      <c r="FYP64" s="214"/>
      <c r="FYQ64" s="216"/>
      <c r="FYR64" s="216"/>
      <c r="FYS64" s="216"/>
      <c r="FYT64" s="216"/>
      <c r="FYU64" s="216"/>
      <c r="FYV64" s="216"/>
      <c r="FYW64" s="216"/>
      <c r="FYX64" s="216"/>
      <c r="FYY64" s="216"/>
      <c r="FYZ64" s="216"/>
      <c r="FZA64" s="216"/>
      <c r="FZB64" s="216"/>
      <c r="FZC64" s="216"/>
      <c r="FZD64" s="214"/>
      <c r="FZE64" s="214"/>
      <c r="FZF64" s="214"/>
      <c r="FZG64" s="214"/>
      <c r="FZH64" s="214"/>
      <c r="FZI64" s="212"/>
      <c r="FZJ64" s="213"/>
      <c r="FZK64" s="213"/>
      <c r="FZL64" s="214"/>
      <c r="FZM64" s="214"/>
      <c r="FZN64" s="216"/>
      <c r="FZO64" s="216"/>
      <c r="FZP64" s="216"/>
      <c r="FZQ64" s="216"/>
      <c r="FZR64" s="216"/>
      <c r="FZS64" s="216"/>
      <c r="FZT64" s="216"/>
      <c r="FZU64" s="216"/>
      <c r="FZV64" s="216"/>
      <c r="FZW64" s="216"/>
      <c r="FZX64" s="216"/>
      <c r="FZY64" s="216"/>
      <c r="FZZ64" s="216"/>
      <c r="GAA64" s="214"/>
      <c r="GAB64" s="214"/>
      <c r="GAC64" s="214"/>
      <c r="GAD64" s="214"/>
      <c r="GAE64" s="214"/>
      <c r="GAF64" s="212"/>
      <c r="GAG64" s="213"/>
      <c r="GAH64" s="213"/>
      <c r="GAI64" s="214"/>
      <c r="GAJ64" s="214"/>
      <c r="GAK64" s="216"/>
      <c r="GAL64" s="216"/>
      <c r="GAM64" s="216"/>
      <c r="GAN64" s="216"/>
      <c r="GAO64" s="216"/>
      <c r="GAP64" s="216"/>
      <c r="GAQ64" s="216"/>
      <c r="GAR64" s="216"/>
      <c r="GAS64" s="216"/>
      <c r="GAT64" s="216"/>
      <c r="GAU64" s="216"/>
      <c r="GAV64" s="216"/>
      <c r="GAW64" s="216"/>
      <c r="GAX64" s="214"/>
      <c r="GAY64" s="214"/>
      <c r="GAZ64" s="214"/>
      <c r="GBA64" s="214"/>
      <c r="GBB64" s="214"/>
      <c r="GBC64" s="212"/>
      <c r="GBD64" s="213"/>
      <c r="GBE64" s="213"/>
      <c r="GBF64" s="214"/>
      <c r="GBG64" s="214"/>
      <c r="GBH64" s="216"/>
      <c r="GBI64" s="216"/>
      <c r="GBJ64" s="216"/>
      <c r="GBK64" s="216"/>
      <c r="GBL64" s="216"/>
      <c r="GBM64" s="216"/>
      <c r="GBN64" s="216"/>
      <c r="GBO64" s="216"/>
      <c r="GBP64" s="216"/>
      <c r="GBQ64" s="216"/>
      <c r="GBR64" s="216"/>
      <c r="GBS64" s="216"/>
      <c r="GBT64" s="216"/>
      <c r="GBU64" s="214"/>
      <c r="GBV64" s="214"/>
      <c r="GBW64" s="214"/>
      <c r="GBX64" s="214"/>
      <c r="GBY64" s="214"/>
      <c r="GBZ64" s="212"/>
      <c r="GCA64" s="213"/>
      <c r="GCB64" s="213"/>
      <c r="GCC64" s="214"/>
      <c r="GCD64" s="214"/>
      <c r="GCE64" s="216"/>
      <c r="GCF64" s="216"/>
      <c r="GCG64" s="216"/>
      <c r="GCH64" s="216"/>
      <c r="GCI64" s="216"/>
      <c r="GCJ64" s="216"/>
      <c r="GCK64" s="216"/>
      <c r="GCL64" s="216"/>
      <c r="GCM64" s="216"/>
      <c r="GCN64" s="216"/>
      <c r="GCO64" s="216"/>
      <c r="GCP64" s="216"/>
      <c r="GCQ64" s="216"/>
      <c r="GCR64" s="214"/>
      <c r="GCS64" s="214"/>
      <c r="GCT64" s="214"/>
      <c r="GCU64" s="214"/>
      <c r="GCV64" s="214"/>
      <c r="GCW64" s="212"/>
      <c r="GCX64" s="213"/>
      <c r="GCY64" s="213"/>
      <c r="GCZ64" s="214"/>
      <c r="GDA64" s="214"/>
      <c r="GDB64" s="216"/>
      <c r="GDC64" s="216"/>
      <c r="GDD64" s="216"/>
      <c r="GDE64" s="216"/>
      <c r="GDF64" s="216"/>
      <c r="GDG64" s="216"/>
      <c r="GDH64" s="216"/>
      <c r="GDI64" s="216"/>
      <c r="GDJ64" s="216"/>
      <c r="GDK64" s="216"/>
      <c r="GDL64" s="216"/>
      <c r="GDM64" s="216"/>
      <c r="GDN64" s="216"/>
      <c r="GDO64" s="214"/>
      <c r="GDP64" s="214"/>
      <c r="GDQ64" s="214"/>
      <c r="GDR64" s="214"/>
      <c r="GDS64" s="214"/>
      <c r="GDT64" s="212"/>
      <c r="GDU64" s="213"/>
      <c r="GDV64" s="213"/>
      <c r="GDW64" s="214"/>
      <c r="GDX64" s="214"/>
      <c r="GDY64" s="216"/>
      <c r="GDZ64" s="216"/>
      <c r="GEA64" s="216"/>
      <c r="GEB64" s="216"/>
      <c r="GEC64" s="216"/>
      <c r="GED64" s="216"/>
      <c r="GEE64" s="216"/>
      <c r="GEF64" s="216"/>
      <c r="GEG64" s="216"/>
      <c r="GEH64" s="216"/>
      <c r="GEI64" s="216"/>
      <c r="GEJ64" s="216"/>
      <c r="GEK64" s="216"/>
      <c r="GEL64" s="214"/>
      <c r="GEM64" s="214"/>
      <c r="GEN64" s="214"/>
      <c r="GEO64" s="214"/>
      <c r="GEP64" s="214"/>
      <c r="GEQ64" s="212"/>
      <c r="GER64" s="213"/>
      <c r="GES64" s="213"/>
      <c r="GET64" s="214"/>
      <c r="GEU64" s="214"/>
      <c r="GEV64" s="216"/>
      <c r="GEW64" s="216"/>
      <c r="GEX64" s="216"/>
      <c r="GEY64" s="216"/>
      <c r="GEZ64" s="216"/>
      <c r="GFA64" s="216"/>
      <c r="GFB64" s="216"/>
      <c r="GFC64" s="216"/>
      <c r="GFD64" s="216"/>
      <c r="GFE64" s="216"/>
      <c r="GFF64" s="216"/>
      <c r="GFG64" s="216"/>
      <c r="GFH64" s="216"/>
      <c r="GFI64" s="214"/>
      <c r="GFJ64" s="214"/>
      <c r="GFK64" s="214"/>
      <c r="GFL64" s="214"/>
      <c r="GFM64" s="214"/>
      <c r="GFN64" s="212"/>
      <c r="GFO64" s="213"/>
      <c r="GFP64" s="213"/>
      <c r="GFQ64" s="214"/>
      <c r="GFR64" s="214"/>
      <c r="GFS64" s="216"/>
      <c r="GFT64" s="216"/>
      <c r="GFU64" s="216"/>
      <c r="GFV64" s="216"/>
      <c r="GFW64" s="216"/>
      <c r="GFX64" s="216"/>
      <c r="GFY64" s="216"/>
      <c r="GFZ64" s="216"/>
      <c r="GGA64" s="216"/>
      <c r="GGB64" s="216"/>
      <c r="GGC64" s="216"/>
      <c r="GGD64" s="216"/>
      <c r="GGE64" s="216"/>
      <c r="GGF64" s="214"/>
      <c r="GGG64" s="214"/>
      <c r="GGH64" s="214"/>
      <c r="GGI64" s="214"/>
      <c r="GGJ64" s="214"/>
      <c r="GGK64" s="212"/>
      <c r="GGL64" s="213"/>
      <c r="GGM64" s="213"/>
      <c r="GGN64" s="214"/>
      <c r="GGO64" s="214"/>
      <c r="GGP64" s="216"/>
      <c r="GGQ64" s="216"/>
      <c r="GGR64" s="216"/>
      <c r="GGS64" s="216"/>
      <c r="GGT64" s="216"/>
      <c r="GGU64" s="216"/>
      <c r="GGV64" s="216"/>
      <c r="GGW64" s="216"/>
      <c r="GGX64" s="216"/>
      <c r="GGY64" s="216"/>
      <c r="GGZ64" s="216"/>
      <c r="GHA64" s="216"/>
      <c r="GHB64" s="216"/>
      <c r="GHC64" s="214"/>
      <c r="GHD64" s="214"/>
      <c r="GHE64" s="214"/>
      <c r="GHF64" s="214"/>
      <c r="GHG64" s="214"/>
      <c r="GHH64" s="212"/>
      <c r="GHI64" s="213"/>
      <c r="GHJ64" s="213"/>
      <c r="GHK64" s="214"/>
      <c r="GHL64" s="214"/>
      <c r="GHM64" s="216"/>
      <c r="GHN64" s="216"/>
      <c r="GHO64" s="216"/>
      <c r="GHP64" s="216"/>
      <c r="GHQ64" s="216"/>
      <c r="GHR64" s="216"/>
      <c r="GHS64" s="216"/>
      <c r="GHT64" s="216"/>
      <c r="GHU64" s="216"/>
      <c r="GHV64" s="216"/>
      <c r="GHW64" s="216"/>
      <c r="GHX64" s="216"/>
      <c r="GHY64" s="216"/>
      <c r="GHZ64" s="214"/>
      <c r="GIA64" s="214"/>
      <c r="GIB64" s="214"/>
      <c r="GIC64" s="214"/>
      <c r="GID64" s="214"/>
      <c r="GIE64" s="212"/>
      <c r="GIF64" s="213"/>
      <c r="GIG64" s="213"/>
      <c r="GIH64" s="214"/>
      <c r="GII64" s="214"/>
      <c r="GIJ64" s="216"/>
      <c r="GIK64" s="216"/>
      <c r="GIL64" s="216"/>
      <c r="GIM64" s="216"/>
      <c r="GIN64" s="216"/>
      <c r="GIO64" s="216"/>
      <c r="GIP64" s="216"/>
      <c r="GIQ64" s="216"/>
      <c r="GIR64" s="216"/>
      <c r="GIS64" s="216"/>
      <c r="GIT64" s="216"/>
      <c r="GIU64" s="216"/>
      <c r="GIV64" s="216"/>
      <c r="GIW64" s="214"/>
      <c r="GIX64" s="214"/>
      <c r="GIY64" s="214"/>
      <c r="GIZ64" s="214"/>
      <c r="GJA64" s="214"/>
      <c r="GJB64" s="212"/>
      <c r="GJC64" s="213"/>
      <c r="GJD64" s="213"/>
      <c r="GJE64" s="214"/>
      <c r="GJF64" s="214"/>
      <c r="GJG64" s="216"/>
      <c r="GJH64" s="216"/>
      <c r="GJI64" s="216"/>
      <c r="GJJ64" s="216"/>
      <c r="GJK64" s="216"/>
      <c r="GJL64" s="216"/>
      <c r="GJM64" s="216"/>
      <c r="GJN64" s="216"/>
      <c r="GJO64" s="216"/>
      <c r="GJP64" s="216"/>
      <c r="GJQ64" s="216"/>
      <c r="GJR64" s="216"/>
      <c r="GJS64" s="216"/>
      <c r="GJT64" s="214"/>
      <c r="GJU64" s="214"/>
      <c r="GJV64" s="214"/>
      <c r="GJW64" s="214"/>
      <c r="GJX64" s="214"/>
      <c r="GJY64" s="212"/>
      <c r="GJZ64" s="213"/>
      <c r="GKA64" s="213"/>
      <c r="GKB64" s="214"/>
      <c r="GKC64" s="214"/>
      <c r="GKD64" s="216"/>
      <c r="GKE64" s="216"/>
      <c r="GKF64" s="216"/>
      <c r="GKG64" s="216"/>
      <c r="GKH64" s="216"/>
      <c r="GKI64" s="216"/>
      <c r="GKJ64" s="216"/>
      <c r="GKK64" s="216"/>
      <c r="GKL64" s="216"/>
      <c r="GKM64" s="216"/>
      <c r="GKN64" s="216"/>
      <c r="GKO64" s="216"/>
      <c r="GKP64" s="216"/>
      <c r="GKQ64" s="214"/>
      <c r="GKR64" s="214"/>
      <c r="GKS64" s="214"/>
      <c r="GKT64" s="214"/>
      <c r="GKU64" s="214"/>
      <c r="GKV64" s="212"/>
      <c r="GKW64" s="213"/>
      <c r="GKX64" s="213"/>
      <c r="GKY64" s="214"/>
      <c r="GKZ64" s="214"/>
      <c r="GLA64" s="216"/>
      <c r="GLB64" s="216"/>
      <c r="GLC64" s="216"/>
      <c r="GLD64" s="216"/>
      <c r="GLE64" s="216"/>
      <c r="GLF64" s="216"/>
      <c r="GLG64" s="216"/>
      <c r="GLH64" s="216"/>
      <c r="GLI64" s="216"/>
      <c r="GLJ64" s="216"/>
      <c r="GLK64" s="216"/>
      <c r="GLL64" s="216"/>
      <c r="GLM64" s="216"/>
      <c r="GLN64" s="214"/>
      <c r="GLO64" s="214"/>
      <c r="GLP64" s="214"/>
      <c r="GLQ64" s="214"/>
      <c r="GLR64" s="214"/>
      <c r="GLS64" s="212"/>
      <c r="GLT64" s="213"/>
      <c r="GLU64" s="213"/>
      <c r="GLV64" s="214"/>
      <c r="GLW64" s="214"/>
      <c r="GLX64" s="216"/>
      <c r="GLY64" s="216"/>
      <c r="GLZ64" s="216"/>
      <c r="GMA64" s="216"/>
      <c r="GMB64" s="216"/>
      <c r="GMC64" s="216"/>
      <c r="GMD64" s="216"/>
      <c r="GME64" s="216"/>
      <c r="GMF64" s="216"/>
      <c r="GMG64" s="216"/>
      <c r="GMH64" s="216"/>
      <c r="GMI64" s="216"/>
      <c r="GMJ64" s="216"/>
      <c r="GMK64" s="214"/>
      <c r="GML64" s="214"/>
      <c r="GMM64" s="214"/>
      <c r="GMN64" s="214"/>
      <c r="GMO64" s="214"/>
      <c r="GMP64" s="212"/>
      <c r="GMQ64" s="213"/>
      <c r="GMR64" s="213"/>
      <c r="GMS64" s="214"/>
      <c r="GMT64" s="214"/>
      <c r="GMU64" s="216"/>
      <c r="GMV64" s="216"/>
      <c r="GMW64" s="216"/>
      <c r="GMX64" s="216"/>
      <c r="GMY64" s="216"/>
      <c r="GMZ64" s="216"/>
      <c r="GNA64" s="216"/>
      <c r="GNB64" s="216"/>
      <c r="GNC64" s="216"/>
      <c r="GND64" s="216"/>
      <c r="GNE64" s="216"/>
      <c r="GNF64" s="216"/>
      <c r="GNG64" s="216"/>
      <c r="GNH64" s="214"/>
      <c r="GNI64" s="214"/>
      <c r="GNJ64" s="214"/>
      <c r="GNK64" s="214"/>
      <c r="GNL64" s="214"/>
      <c r="GNM64" s="212"/>
      <c r="GNN64" s="213"/>
      <c r="GNO64" s="213"/>
      <c r="GNP64" s="214"/>
      <c r="GNQ64" s="214"/>
      <c r="GNR64" s="216"/>
      <c r="GNS64" s="216"/>
      <c r="GNT64" s="216"/>
      <c r="GNU64" s="216"/>
      <c r="GNV64" s="216"/>
      <c r="GNW64" s="216"/>
      <c r="GNX64" s="216"/>
      <c r="GNY64" s="216"/>
      <c r="GNZ64" s="216"/>
      <c r="GOA64" s="216"/>
      <c r="GOB64" s="216"/>
      <c r="GOC64" s="216"/>
      <c r="GOD64" s="216"/>
      <c r="GOE64" s="214"/>
      <c r="GOF64" s="214"/>
      <c r="GOG64" s="214"/>
      <c r="GOH64" s="214"/>
      <c r="GOI64" s="214"/>
      <c r="GOJ64" s="212"/>
      <c r="GOK64" s="213"/>
      <c r="GOL64" s="213"/>
      <c r="GOM64" s="214"/>
      <c r="GON64" s="214"/>
      <c r="GOO64" s="216"/>
      <c r="GOP64" s="216"/>
      <c r="GOQ64" s="216"/>
      <c r="GOR64" s="216"/>
      <c r="GOS64" s="216"/>
      <c r="GOT64" s="216"/>
      <c r="GOU64" s="216"/>
      <c r="GOV64" s="216"/>
      <c r="GOW64" s="216"/>
      <c r="GOX64" s="216"/>
      <c r="GOY64" s="216"/>
      <c r="GOZ64" s="216"/>
      <c r="GPA64" s="216"/>
      <c r="GPB64" s="214"/>
      <c r="GPC64" s="214"/>
      <c r="GPD64" s="214"/>
      <c r="GPE64" s="214"/>
      <c r="GPF64" s="214"/>
      <c r="GPG64" s="212"/>
      <c r="GPH64" s="213"/>
      <c r="GPI64" s="213"/>
      <c r="GPJ64" s="214"/>
      <c r="GPK64" s="214"/>
      <c r="GPL64" s="216"/>
      <c r="GPM64" s="216"/>
      <c r="GPN64" s="216"/>
      <c r="GPO64" s="216"/>
      <c r="GPP64" s="216"/>
      <c r="GPQ64" s="216"/>
      <c r="GPR64" s="216"/>
      <c r="GPS64" s="216"/>
      <c r="GPT64" s="216"/>
      <c r="GPU64" s="216"/>
      <c r="GPV64" s="216"/>
      <c r="GPW64" s="216"/>
      <c r="GPX64" s="216"/>
      <c r="GPY64" s="214"/>
      <c r="GPZ64" s="214"/>
      <c r="GQA64" s="214"/>
      <c r="GQB64" s="214"/>
      <c r="GQC64" s="214"/>
      <c r="GQD64" s="212"/>
      <c r="GQE64" s="213"/>
      <c r="GQF64" s="213"/>
      <c r="GQG64" s="214"/>
      <c r="GQH64" s="214"/>
      <c r="GQI64" s="216"/>
      <c r="GQJ64" s="216"/>
      <c r="GQK64" s="216"/>
      <c r="GQL64" s="216"/>
      <c r="GQM64" s="216"/>
      <c r="GQN64" s="216"/>
      <c r="GQO64" s="216"/>
      <c r="GQP64" s="216"/>
      <c r="GQQ64" s="216"/>
      <c r="GQR64" s="216"/>
      <c r="GQS64" s="216"/>
      <c r="GQT64" s="216"/>
      <c r="GQU64" s="216"/>
      <c r="GQV64" s="214"/>
      <c r="GQW64" s="214"/>
      <c r="GQX64" s="214"/>
      <c r="GQY64" s="214"/>
      <c r="GQZ64" s="214"/>
      <c r="GRA64" s="212"/>
      <c r="GRB64" s="213"/>
      <c r="GRC64" s="213"/>
      <c r="GRD64" s="214"/>
      <c r="GRE64" s="214"/>
      <c r="GRF64" s="216"/>
      <c r="GRG64" s="216"/>
      <c r="GRH64" s="216"/>
      <c r="GRI64" s="216"/>
      <c r="GRJ64" s="216"/>
      <c r="GRK64" s="216"/>
      <c r="GRL64" s="216"/>
      <c r="GRM64" s="216"/>
      <c r="GRN64" s="216"/>
      <c r="GRO64" s="216"/>
      <c r="GRP64" s="216"/>
      <c r="GRQ64" s="216"/>
      <c r="GRR64" s="216"/>
      <c r="GRS64" s="214"/>
      <c r="GRT64" s="214"/>
      <c r="GRU64" s="214"/>
      <c r="GRV64" s="214"/>
      <c r="GRW64" s="214"/>
      <c r="GRX64" s="212"/>
      <c r="GRY64" s="213"/>
      <c r="GRZ64" s="213"/>
      <c r="GSA64" s="214"/>
      <c r="GSB64" s="214"/>
      <c r="GSC64" s="216"/>
      <c r="GSD64" s="216"/>
      <c r="GSE64" s="216"/>
      <c r="GSF64" s="216"/>
      <c r="GSG64" s="216"/>
      <c r="GSH64" s="216"/>
      <c r="GSI64" s="216"/>
      <c r="GSJ64" s="216"/>
      <c r="GSK64" s="216"/>
      <c r="GSL64" s="216"/>
      <c r="GSM64" s="216"/>
      <c r="GSN64" s="216"/>
      <c r="GSO64" s="216"/>
      <c r="GSP64" s="214"/>
      <c r="GSQ64" s="214"/>
      <c r="GSR64" s="214"/>
      <c r="GSS64" s="214"/>
      <c r="GST64" s="214"/>
      <c r="GSU64" s="212"/>
      <c r="GSV64" s="213"/>
      <c r="GSW64" s="213"/>
      <c r="GSX64" s="214"/>
      <c r="GSY64" s="214"/>
      <c r="GSZ64" s="216"/>
      <c r="GTA64" s="216"/>
      <c r="GTB64" s="216"/>
      <c r="GTC64" s="216"/>
      <c r="GTD64" s="216"/>
      <c r="GTE64" s="216"/>
      <c r="GTF64" s="216"/>
      <c r="GTG64" s="216"/>
      <c r="GTH64" s="216"/>
      <c r="GTI64" s="216"/>
      <c r="GTJ64" s="216"/>
      <c r="GTK64" s="216"/>
      <c r="GTL64" s="216"/>
      <c r="GTM64" s="214"/>
      <c r="GTN64" s="214"/>
      <c r="GTO64" s="214"/>
      <c r="GTP64" s="214"/>
      <c r="GTQ64" s="214"/>
      <c r="GTR64" s="212"/>
      <c r="GTS64" s="213"/>
      <c r="GTT64" s="213"/>
      <c r="GTU64" s="214"/>
      <c r="GTV64" s="214"/>
      <c r="GTW64" s="216"/>
      <c r="GTX64" s="216"/>
      <c r="GTY64" s="216"/>
      <c r="GTZ64" s="216"/>
      <c r="GUA64" s="216"/>
      <c r="GUB64" s="216"/>
      <c r="GUC64" s="216"/>
      <c r="GUD64" s="216"/>
      <c r="GUE64" s="216"/>
      <c r="GUF64" s="216"/>
      <c r="GUG64" s="216"/>
      <c r="GUH64" s="216"/>
      <c r="GUI64" s="216"/>
      <c r="GUJ64" s="214"/>
      <c r="GUK64" s="214"/>
      <c r="GUL64" s="214"/>
      <c r="GUM64" s="214"/>
      <c r="GUN64" s="214"/>
      <c r="GUO64" s="212"/>
      <c r="GUP64" s="213"/>
      <c r="GUQ64" s="213"/>
      <c r="GUR64" s="214"/>
      <c r="GUS64" s="214"/>
      <c r="GUT64" s="216"/>
      <c r="GUU64" s="216"/>
      <c r="GUV64" s="216"/>
      <c r="GUW64" s="216"/>
      <c r="GUX64" s="216"/>
      <c r="GUY64" s="216"/>
      <c r="GUZ64" s="216"/>
      <c r="GVA64" s="216"/>
      <c r="GVB64" s="216"/>
      <c r="GVC64" s="216"/>
      <c r="GVD64" s="216"/>
      <c r="GVE64" s="216"/>
      <c r="GVF64" s="216"/>
      <c r="GVG64" s="214"/>
      <c r="GVH64" s="214"/>
      <c r="GVI64" s="214"/>
      <c r="GVJ64" s="214"/>
      <c r="GVK64" s="214"/>
      <c r="GVL64" s="212"/>
      <c r="GVM64" s="213"/>
      <c r="GVN64" s="213"/>
      <c r="GVO64" s="214"/>
      <c r="GVP64" s="214"/>
      <c r="GVQ64" s="216"/>
      <c r="GVR64" s="216"/>
      <c r="GVS64" s="216"/>
      <c r="GVT64" s="216"/>
      <c r="GVU64" s="216"/>
      <c r="GVV64" s="216"/>
      <c r="GVW64" s="216"/>
      <c r="GVX64" s="216"/>
      <c r="GVY64" s="216"/>
      <c r="GVZ64" s="216"/>
      <c r="GWA64" s="216"/>
      <c r="GWB64" s="216"/>
      <c r="GWC64" s="216"/>
      <c r="GWD64" s="214"/>
      <c r="GWE64" s="214"/>
      <c r="GWF64" s="214"/>
      <c r="GWG64" s="214"/>
      <c r="GWH64" s="214"/>
      <c r="GWI64" s="212"/>
      <c r="GWJ64" s="213"/>
      <c r="GWK64" s="213"/>
      <c r="GWL64" s="214"/>
      <c r="GWM64" s="214"/>
      <c r="GWN64" s="216"/>
      <c r="GWO64" s="216"/>
      <c r="GWP64" s="216"/>
      <c r="GWQ64" s="216"/>
      <c r="GWR64" s="216"/>
      <c r="GWS64" s="216"/>
      <c r="GWT64" s="216"/>
      <c r="GWU64" s="216"/>
      <c r="GWV64" s="216"/>
      <c r="GWW64" s="216"/>
      <c r="GWX64" s="216"/>
      <c r="GWY64" s="216"/>
      <c r="GWZ64" s="216"/>
      <c r="GXA64" s="214"/>
      <c r="GXB64" s="214"/>
      <c r="GXC64" s="214"/>
      <c r="GXD64" s="214"/>
      <c r="GXE64" s="214"/>
      <c r="GXF64" s="212"/>
      <c r="GXG64" s="213"/>
      <c r="GXH64" s="213"/>
      <c r="GXI64" s="214"/>
      <c r="GXJ64" s="214"/>
      <c r="GXK64" s="216"/>
      <c r="GXL64" s="216"/>
      <c r="GXM64" s="216"/>
      <c r="GXN64" s="216"/>
      <c r="GXO64" s="216"/>
      <c r="GXP64" s="216"/>
      <c r="GXQ64" s="216"/>
      <c r="GXR64" s="216"/>
      <c r="GXS64" s="216"/>
      <c r="GXT64" s="216"/>
      <c r="GXU64" s="216"/>
      <c r="GXV64" s="216"/>
      <c r="GXW64" s="216"/>
      <c r="GXX64" s="214"/>
      <c r="GXY64" s="214"/>
      <c r="GXZ64" s="214"/>
      <c r="GYA64" s="214"/>
      <c r="GYB64" s="214"/>
      <c r="GYC64" s="212"/>
      <c r="GYD64" s="213"/>
      <c r="GYE64" s="213"/>
      <c r="GYF64" s="214"/>
      <c r="GYG64" s="214"/>
      <c r="GYH64" s="216"/>
      <c r="GYI64" s="216"/>
      <c r="GYJ64" s="216"/>
      <c r="GYK64" s="216"/>
      <c r="GYL64" s="216"/>
      <c r="GYM64" s="216"/>
      <c r="GYN64" s="216"/>
      <c r="GYO64" s="216"/>
      <c r="GYP64" s="216"/>
      <c r="GYQ64" s="216"/>
      <c r="GYR64" s="216"/>
      <c r="GYS64" s="216"/>
      <c r="GYT64" s="216"/>
      <c r="GYU64" s="214"/>
      <c r="GYV64" s="214"/>
      <c r="GYW64" s="214"/>
      <c r="GYX64" s="214"/>
      <c r="GYY64" s="214"/>
      <c r="GYZ64" s="212"/>
      <c r="GZA64" s="213"/>
      <c r="GZB64" s="213"/>
      <c r="GZC64" s="214"/>
      <c r="GZD64" s="214"/>
      <c r="GZE64" s="216"/>
      <c r="GZF64" s="216"/>
      <c r="GZG64" s="216"/>
      <c r="GZH64" s="216"/>
      <c r="GZI64" s="216"/>
      <c r="GZJ64" s="216"/>
      <c r="GZK64" s="216"/>
      <c r="GZL64" s="216"/>
      <c r="GZM64" s="216"/>
      <c r="GZN64" s="216"/>
      <c r="GZO64" s="216"/>
      <c r="GZP64" s="216"/>
      <c r="GZQ64" s="216"/>
      <c r="GZR64" s="214"/>
      <c r="GZS64" s="214"/>
      <c r="GZT64" s="214"/>
      <c r="GZU64" s="214"/>
      <c r="GZV64" s="214"/>
      <c r="GZW64" s="212"/>
      <c r="GZX64" s="213"/>
      <c r="GZY64" s="213"/>
      <c r="GZZ64" s="214"/>
      <c r="HAA64" s="214"/>
      <c r="HAB64" s="216"/>
      <c r="HAC64" s="216"/>
      <c r="HAD64" s="216"/>
      <c r="HAE64" s="216"/>
      <c r="HAF64" s="216"/>
      <c r="HAG64" s="216"/>
      <c r="HAH64" s="216"/>
      <c r="HAI64" s="216"/>
      <c r="HAJ64" s="216"/>
      <c r="HAK64" s="216"/>
      <c r="HAL64" s="216"/>
      <c r="HAM64" s="216"/>
      <c r="HAN64" s="216"/>
      <c r="HAO64" s="214"/>
      <c r="HAP64" s="214"/>
      <c r="HAQ64" s="214"/>
      <c r="HAR64" s="214"/>
      <c r="HAS64" s="214"/>
      <c r="HAT64" s="212"/>
      <c r="HAU64" s="213"/>
      <c r="HAV64" s="213"/>
      <c r="HAW64" s="214"/>
      <c r="HAX64" s="214"/>
      <c r="HAY64" s="216"/>
      <c r="HAZ64" s="216"/>
      <c r="HBA64" s="216"/>
      <c r="HBB64" s="216"/>
      <c r="HBC64" s="216"/>
      <c r="HBD64" s="216"/>
      <c r="HBE64" s="216"/>
      <c r="HBF64" s="216"/>
      <c r="HBG64" s="216"/>
      <c r="HBH64" s="216"/>
      <c r="HBI64" s="216"/>
      <c r="HBJ64" s="216"/>
      <c r="HBK64" s="216"/>
      <c r="HBL64" s="214"/>
      <c r="HBM64" s="214"/>
      <c r="HBN64" s="214"/>
      <c r="HBO64" s="214"/>
      <c r="HBP64" s="214"/>
      <c r="HBQ64" s="212"/>
      <c r="HBR64" s="213"/>
      <c r="HBS64" s="213"/>
      <c r="HBT64" s="214"/>
      <c r="HBU64" s="214"/>
      <c r="HBV64" s="216"/>
      <c r="HBW64" s="216"/>
      <c r="HBX64" s="216"/>
      <c r="HBY64" s="216"/>
      <c r="HBZ64" s="216"/>
      <c r="HCA64" s="216"/>
      <c r="HCB64" s="216"/>
      <c r="HCC64" s="216"/>
      <c r="HCD64" s="216"/>
      <c r="HCE64" s="216"/>
      <c r="HCF64" s="216"/>
      <c r="HCG64" s="216"/>
      <c r="HCH64" s="216"/>
      <c r="HCI64" s="214"/>
      <c r="HCJ64" s="214"/>
      <c r="HCK64" s="214"/>
      <c r="HCL64" s="214"/>
      <c r="HCM64" s="214"/>
      <c r="HCN64" s="212"/>
      <c r="HCO64" s="213"/>
      <c r="HCP64" s="213"/>
      <c r="HCQ64" s="214"/>
      <c r="HCR64" s="214"/>
      <c r="HCS64" s="216"/>
      <c r="HCT64" s="216"/>
      <c r="HCU64" s="216"/>
      <c r="HCV64" s="216"/>
      <c r="HCW64" s="216"/>
      <c r="HCX64" s="216"/>
      <c r="HCY64" s="216"/>
      <c r="HCZ64" s="216"/>
      <c r="HDA64" s="216"/>
      <c r="HDB64" s="216"/>
      <c r="HDC64" s="216"/>
      <c r="HDD64" s="216"/>
      <c r="HDE64" s="216"/>
      <c r="HDF64" s="214"/>
      <c r="HDG64" s="214"/>
      <c r="HDH64" s="214"/>
      <c r="HDI64" s="214"/>
      <c r="HDJ64" s="214"/>
      <c r="HDK64" s="212"/>
      <c r="HDL64" s="213"/>
      <c r="HDM64" s="213"/>
      <c r="HDN64" s="214"/>
      <c r="HDO64" s="214"/>
      <c r="HDP64" s="216"/>
      <c r="HDQ64" s="216"/>
      <c r="HDR64" s="216"/>
      <c r="HDS64" s="216"/>
      <c r="HDT64" s="216"/>
      <c r="HDU64" s="216"/>
      <c r="HDV64" s="216"/>
      <c r="HDW64" s="216"/>
      <c r="HDX64" s="216"/>
      <c r="HDY64" s="216"/>
      <c r="HDZ64" s="216"/>
      <c r="HEA64" s="216"/>
      <c r="HEB64" s="216"/>
      <c r="HEC64" s="214"/>
      <c r="HED64" s="214"/>
      <c r="HEE64" s="214"/>
      <c r="HEF64" s="214"/>
      <c r="HEG64" s="214"/>
      <c r="HEH64" s="212"/>
      <c r="HEI64" s="213"/>
      <c r="HEJ64" s="213"/>
      <c r="HEK64" s="214"/>
      <c r="HEL64" s="214"/>
      <c r="HEM64" s="216"/>
      <c r="HEN64" s="216"/>
      <c r="HEO64" s="216"/>
      <c r="HEP64" s="216"/>
      <c r="HEQ64" s="216"/>
      <c r="HER64" s="216"/>
      <c r="HES64" s="216"/>
      <c r="HET64" s="216"/>
      <c r="HEU64" s="216"/>
      <c r="HEV64" s="216"/>
      <c r="HEW64" s="216"/>
      <c r="HEX64" s="216"/>
      <c r="HEY64" s="216"/>
      <c r="HEZ64" s="214"/>
      <c r="HFA64" s="214"/>
      <c r="HFB64" s="214"/>
      <c r="HFC64" s="214"/>
      <c r="HFD64" s="214"/>
      <c r="HFE64" s="212"/>
      <c r="HFF64" s="213"/>
      <c r="HFG64" s="213"/>
      <c r="HFH64" s="214"/>
      <c r="HFI64" s="214"/>
      <c r="HFJ64" s="216"/>
      <c r="HFK64" s="216"/>
      <c r="HFL64" s="216"/>
      <c r="HFM64" s="216"/>
      <c r="HFN64" s="216"/>
      <c r="HFO64" s="216"/>
      <c r="HFP64" s="216"/>
      <c r="HFQ64" s="216"/>
      <c r="HFR64" s="216"/>
      <c r="HFS64" s="216"/>
      <c r="HFT64" s="216"/>
      <c r="HFU64" s="216"/>
      <c r="HFV64" s="216"/>
      <c r="HFW64" s="214"/>
      <c r="HFX64" s="214"/>
      <c r="HFY64" s="214"/>
      <c r="HFZ64" s="214"/>
      <c r="HGA64" s="214"/>
      <c r="HGB64" s="212"/>
      <c r="HGC64" s="213"/>
      <c r="HGD64" s="213"/>
      <c r="HGE64" s="214"/>
      <c r="HGF64" s="214"/>
      <c r="HGG64" s="216"/>
      <c r="HGH64" s="216"/>
      <c r="HGI64" s="216"/>
      <c r="HGJ64" s="216"/>
      <c r="HGK64" s="216"/>
      <c r="HGL64" s="216"/>
      <c r="HGM64" s="216"/>
      <c r="HGN64" s="216"/>
      <c r="HGO64" s="216"/>
      <c r="HGP64" s="216"/>
      <c r="HGQ64" s="216"/>
      <c r="HGR64" s="216"/>
      <c r="HGS64" s="216"/>
      <c r="HGT64" s="214"/>
      <c r="HGU64" s="214"/>
      <c r="HGV64" s="214"/>
      <c r="HGW64" s="214"/>
      <c r="HGX64" s="214"/>
      <c r="HGY64" s="212"/>
      <c r="HGZ64" s="213"/>
      <c r="HHA64" s="213"/>
      <c r="HHB64" s="214"/>
      <c r="HHC64" s="214"/>
      <c r="HHD64" s="216"/>
      <c r="HHE64" s="216"/>
      <c r="HHF64" s="216"/>
      <c r="HHG64" s="216"/>
      <c r="HHH64" s="216"/>
      <c r="HHI64" s="216"/>
      <c r="HHJ64" s="216"/>
      <c r="HHK64" s="216"/>
      <c r="HHL64" s="216"/>
      <c r="HHM64" s="216"/>
      <c r="HHN64" s="216"/>
      <c r="HHO64" s="216"/>
      <c r="HHP64" s="216"/>
      <c r="HHQ64" s="214"/>
      <c r="HHR64" s="214"/>
      <c r="HHS64" s="214"/>
      <c r="HHT64" s="214"/>
      <c r="HHU64" s="214"/>
      <c r="HHV64" s="212"/>
      <c r="HHW64" s="213"/>
      <c r="HHX64" s="213"/>
      <c r="HHY64" s="214"/>
      <c r="HHZ64" s="214"/>
      <c r="HIA64" s="216"/>
      <c r="HIB64" s="216"/>
      <c r="HIC64" s="216"/>
      <c r="HID64" s="216"/>
      <c r="HIE64" s="216"/>
      <c r="HIF64" s="216"/>
      <c r="HIG64" s="216"/>
      <c r="HIH64" s="216"/>
      <c r="HII64" s="216"/>
      <c r="HIJ64" s="216"/>
      <c r="HIK64" s="216"/>
      <c r="HIL64" s="216"/>
      <c r="HIM64" s="216"/>
      <c r="HIN64" s="214"/>
      <c r="HIO64" s="214"/>
      <c r="HIP64" s="214"/>
      <c r="HIQ64" s="214"/>
      <c r="HIR64" s="214"/>
      <c r="HIS64" s="212"/>
      <c r="HIT64" s="213"/>
      <c r="HIU64" s="213"/>
      <c r="HIV64" s="214"/>
      <c r="HIW64" s="214"/>
      <c r="HIX64" s="216"/>
      <c r="HIY64" s="216"/>
      <c r="HIZ64" s="216"/>
      <c r="HJA64" s="216"/>
      <c r="HJB64" s="216"/>
      <c r="HJC64" s="216"/>
      <c r="HJD64" s="216"/>
      <c r="HJE64" s="216"/>
      <c r="HJF64" s="216"/>
      <c r="HJG64" s="216"/>
      <c r="HJH64" s="216"/>
      <c r="HJI64" s="216"/>
      <c r="HJJ64" s="216"/>
      <c r="HJK64" s="214"/>
      <c r="HJL64" s="214"/>
      <c r="HJM64" s="214"/>
      <c r="HJN64" s="214"/>
      <c r="HJO64" s="214"/>
      <c r="HJP64" s="212"/>
      <c r="HJQ64" s="213"/>
      <c r="HJR64" s="213"/>
      <c r="HJS64" s="214"/>
      <c r="HJT64" s="214"/>
      <c r="HJU64" s="216"/>
      <c r="HJV64" s="216"/>
      <c r="HJW64" s="216"/>
      <c r="HJX64" s="216"/>
      <c r="HJY64" s="216"/>
      <c r="HJZ64" s="216"/>
      <c r="HKA64" s="216"/>
      <c r="HKB64" s="216"/>
      <c r="HKC64" s="216"/>
      <c r="HKD64" s="216"/>
      <c r="HKE64" s="216"/>
      <c r="HKF64" s="216"/>
      <c r="HKG64" s="216"/>
      <c r="HKH64" s="214"/>
      <c r="HKI64" s="214"/>
      <c r="HKJ64" s="214"/>
      <c r="HKK64" s="214"/>
      <c r="HKL64" s="214"/>
      <c r="HKM64" s="212"/>
      <c r="HKN64" s="213"/>
      <c r="HKO64" s="213"/>
      <c r="HKP64" s="214"/>
      <c r="HKQ64" s="214"/>
      <c r="HKR64" s="216"/>
      <c r="HKS64" s="216"/>
      <c r="HKT64" s="216"/>
      <c r="HKU64" s="216"/>
      <c r="HKV64" s="216"/>
      <c r="HKW64" s="216"/>
      <c r="HKX64" s="216"/>
      <c r="HKY64" s="216"/>
      <c r="HKZ64" s="216"/>
      <c r="HLA64" s="216"/>
      <c r="HLB64" s="216"/>
      <c r="HLC64" s="216"/>
      <c r="HLD64" s="216"/>
      <c r="HLE64" s="214"/>
      <c r="HLF64" s="214"/>
      <c r="HLG64" s="214"/>
      <c r="HLH64" s="214"/>
      <c r="HLI64" s="214"/>
      <c r="HLJ64" s="212"/>
      <c r="HLK64" s="213"/>
      <c r="HLL64" s="213"/>
      <c r="HLM64" s="214"/>
      <c r="HLN64" s="214"/>
      <c r="HLO64" s="216"/>
      <c r="HLP64" s="216"/>
      <c r="HLQ64" s="216"/>
      <c r="HLR64" s="216"/>
      <c r="HLS64" s="216"/>
      <c r="HLT64" s="216"/>
      <c r="HLU64" s="216"/>
      <c r="HLV64" s="216"/>
      <c r="HLW64" s="216"/>
      <c r="HLX64" s="216"/>
      <c r="HLY64" s="216"/>
      <c r="HLZ64" s="216"/>
      <c r="HMA64" s="216"/>
      <c r="HMB64" s="214"/>
      <c r="HMC64" s="214"/>
      <c r="HMD64" s="214"/>
      <c r="HME64" s="214"/>
      <c r="HMF64" s="214"/>
      <c r="HMG64" s="212"/>
      <c r="HMH64" s="213"/>
      <c r="HMI64" s="213"/>
      <c r="HMJ64" s="214"/>
      <c r="HMK64" s="214"/>
      <c r="HML64" s="216"/>
      <c r="HMM64" s="216"/>
      <c r="HMN64" s="216"/>
      <c r="HMO64" s="216"/>
      <c r="HMP64" s="216"/>
      <c r="HMQ64" s="216"/>
      <c r="HMR64" s="216"/>
      <c r="HMS64" s="216"/>
      <c r="HMT64" s="216"/>
      <c r="HMU64" s="216"/>
      <c r="HMV64" s="216"/>
      <c r="HMW64" s="216"/>
      <c r="HMX64" s="216"/>
      <c r="HMY64" s="214"/>
      <c r="HMZ64" s="214"/>
      <c r="HNA64" s="214"/>
      <c r="HNB64" s="214"/>
      <c r="HNC64" s="214"/>
      <c r="HND64" s="212"/>
      <c r="HNE64" s="213"/>
      <c r="HNF64" s="213"/>
      <c r="HNG64" s="214"/>
      <c r="HNH64" s="214"/>
      <c r="HNI64" s="216"/>
      <c r="HNJ64" s="216"/>
      <c r="HNK64" s="216"/>
      <c r="HNL64" s="216"/>
      <c r="HNM64" s="216"/>
      <c r="HNN64" s="216"/>
      <c r="HNO64" s="216"/>
      <c r="HNP64" s="216"/>
      <c r="HNQ64" s="216"/>
      <c r="HNR64" s="216"/>
      <c r="HNS64" s="216"/>
      <c r="HNT64" s="216"/>
      <c r="HNU64" s="216"/>
      <c r="HNV64" s="214"/>
      <c r="HNW64" s="214"/>
      <c r="HNX64" s="214"/>
      <c r="HNY64" s="214"/>
      <c r="HNZ64" s="214"/>
      <c r="HOA64" s="212"/>
      <c r="HOB64" s="213"/>
      <c r="HOC64" s="213"/>
      <c r="HOD64" s="214"/>
      <c r="HOE64" s="214"/>
      <c r="HOF64" s="216"/>
      <c r="HOG64" s="216"/>
      <c r="HOH64" s="216"/>
      <c r="HOI64" s="216"/>
      <c r="HOJ64" s="216"/>
      <c r="HOK64" s="216"/>
      <c r="HOL64" s="216"/>
      <c r="HOM64" s="216"/>
      <c r="HON64" s="216"/>
      <c r="HOO64" s="216"/>
      <c r="HOP64" s="216"/>
      <c r="HOQ64" s="216"/>
      <c r="HOR64" s="216"/>
      <c r="HOS64" s="214"/>
      <c r="HOT64" s="214"/>
      <c r="HOU64" s="214"/>
      <c r="HOV64" s="214"/>
      <c r="HOW64" s="214"/>
      <c r="HOX64" s="212"/>
      <c r="HOY64" s="213"/>
      <c r="HOZ64" s="213"/>
      <c r="HPA64" s="214"/>
      <c r="HPB64" s="214"/>
      <c r="HPC64" s="216"/>
      <c r="HPD64" s="216"/>
      <c r="HPE64" s="216"/>
      <c r="HPF64" s="216"/>
      <c r="HPG64" s="216"/>
      <c r="HPH64" s="216"/>
      <c r="HPI64" s="216"/>
      <c r="HPJ64" s="216"/>
      <c r="HPK64" s="216"/>
      <c r="HPL64" s="216"/>
      <c r="HPM64" s="216"/>
      <c r="HPN64" s="216"/>
      <c r="HPO64" s="216"/>
      <c r="HPP64" s="214"/>
      <c r="HPQ64" s="214"/>
      <c r="HPR64" s="214"/>
      <c r="HPS64" s="214"/>
      <c r="HPT64" s="214"/>
      <c r="HPU64" s="212"/>
      <c r="HPV64" s="213"/>
      <c r="HPW64" s="213"/>
      <c r="HPX64" s="214"/>
      <c r="HPY64" s="214"/>
      <c r="HPZ64" s="216"/>
      <c r="HQA64" s="216"/>
      <c r="HQB64" s="216"/>
      <c r="HQC64" s="216"/>
      <c r="HQD64" s="216"/>
      <c r="HQE64" s="216"/>
      <c r="HQF64" s="216"/>
      <c r="HQG64" s="216"/>
      <c r="HQH64" s="216"/>
      <c r="HQI64" s="216"/>
      <c r="HQJ64" s="216"/>
      <c r="HQK64" s="216"/>
      <c r="HQL64" s="216"/>
      <c r="HQM64" s="214"/>
      <c r="HQN64" s="214"/>
      <c r="HQO64" s="214"/>
      <c r="HQP64" s="214"/>
      <c r="HQQ64" s="214"/>
      <c r="HQR64" s="212"/>
      <c r="HQS64" s="213"/>
      <c r="HQT64" s="213"/>
      <c r="HQU64" s="214"/>
      <c r="HQV64" s="214"/>
      <c r="HQW64" s="216"/>
      <c r="HQX64" s="216"/>
      <c r="HQY64" s="216"/>
      <c r="HQZ64" s="216"/>
      <c r="HRA64" s="216"/>
      <c r="HRB64" s="216"/>
      <c r="HRC64" s="216"/>
      <c r="HRD64" s="216"/>
      <c r="HRE64" s="216"/>
      <c r="HRF64" s="216"/>
      <c r="HRG64" s="216"/>
      <c r="HRH64" s="216"/>
      <c r="HRI64" s="216"/>
      <c r="HRJ64" s="214"/>
      <c r="HRK64" s="214"/>
      <c r="HRL64" s="214"/>
      <c r="HRM64" s="214"/>
      <c r="HRN64" s="214"/>
      <c r="HRO64" s="212"/>
      <c r="HRP64" s="213"/>
      <c r="HRQ64" s="213"/>
      <c r="HRR64" s="214"/>
      <c r="HRS64" s="214"/>
      <c r="HRT64" s="216"/>
      <c r="HRU64" s="216"/>
      <c r="HRV64" s="216"/>
      <c r="HRW64" s="216"/>
      <c r="HRX64" s="216"/>
      <c r="HRY64" s="216"/>
      <c r="HRZ64" s="216"/>
      <c r="HSA64" s="216"/>
      <c r="HSB64" s="216"/>
      <c r="HSC64" s="216"/>
      <c r="HSD64" s="216"/>
      <c r="HSE64" s="216"/>
      <c r="HSF64" s="216"/>
      <c r="HSG64" s="214"/>
      <c r="HSH64" s="214"/>
      <c r="HSI64" s="214"/>
      <c r="HSJ64" s="214"/>
      <c r="HSK64" s="214"/>
      <c r="HSL64" s="212"/>
      <c r="HSM64" s="213"/>
      <c r="HSN64" s="213"/>
      <c r="HSO64" s="214"/>
      <c r="HSP64" s="214"/>
      <c r="HSQ64" s="216"/>
      <c r="HSR64" s="216"/>
      <c r="HSS64" s="216"/>
      <c r="HST64" s="216"/>
      <c r="HSU64" s="216"/>
      <c r="HSV64" s="216"/>
      <c r="HSW64" s="216"/>
      <c r="HSX64" s="216"/>
      <c r="HSY64" s="216"/>
      <c r="HSZ64" s="216"/>
      <c r="HTA64" s="216"/>
      <c r="HTB64" s="216"/>
      <c r="HTC64" s="216"/>
      <c r="HTD64" s="214"/>
      <c r="HTE64" s="214"/>
      <c r="HTF64" s="214"/>
      <c r="HTG64" s="214"/>
      <c r="HTH64" s="214"/>
      <c r="HTI64" s="212"/>
      <c r="HTJ64" s="213"/>
      <c r="HTK64" s="213"/>
      <c r="HTL64" s="214"/>
      <c r="HTM64" s="214"/>
      <c r="HTN64" s="216"/>
      <c r="HTO64" s="216"/>
      <c r="HTP64" s="216"/>
      <c r="HTQ64" s="216"/>
      <c r="HTR64" s="216"/>
      <c r="HTS64" s="216"/>
      <c r="HTT64" s="216"/>
      <c r="HTU64" s="216"/>
      <c r="HTV64" s="216"/>
      <c r="HTW64" s="216"/>
      <c r="HTX64" s="216"/>
      <c r="HTY64" s="216"/>
      <c r="HTZ64" s="216"/>
      <c r="HUA64" s="214"/>
      <c r="HUB64" s="214"/>
      <c r="HUC64" s="214"/>
      <c r="HUD64" s="214"/>
      <c r="HUE64" s="214"/>
      <c r="HUF64" s="212"/>
      <c r="HUG64" s="213"/>
      <c r="HUH64" s="213"/>
      <c r="HUI64" s="214"/>
      <c r="HUJ64" s="214"/>
      <c r="HUK64" s="216"/>
      <c r="HUL64" s="216"/>
      <c r="HUM64" s="216"/>
      <c r="HUN64" s="216"/>
      <c r="HUO64" s="216"/>
      <c r="HUP64" s="216"/>
      <c r="HUQ64" s="216"/>
      <c r="HUR64" s="216"/>
      <c r="HUS64" s="216"/>
      <c r="HUT64" s="216"/>
      <c r="HUU64" s="216"/>
      <c r="HUV64" s="216"/>
      <c r="HUW64" s="216"/>
      <c r="HUX64" s="214"/>
      <c r="HUY64" s="214"/>
      <c r="HUZ64" s="214"/>
      <c r="HVA64" s="214"/>
      <c r="HVB64" s="214"/>
      <c r="HVC64" s="212"/>
      <c r="HVD64" s="213"/>
      <c r="HVE64" s="213"/>
      <c r="HVF64" s="214"/>
      <c r="HVG64" s="214"/>
      <c r="HVH64" s="216"/>
      <c r="HVI64" s="216"/>
      <c r="HVJ64" s="216"/>
      <c r="HVK64" s="216"/>
      <c r="HVL64" s="216"/>
      <c r="HVM64" s="216"/>
      <c r="HVN64" s="216"/>
      <c r="HVO64" s="216"/>
      <c r="HVP64" s="216"/>
      <c r="HVQ64" s="216"/>
      <c r="HVR64" s="216"/>
      <c r="HVS64" s="216"/>
      <c r="HVT64" s="216"/>
      <c r="HVU64" s="214"/>
      <c r="HVV64" s="214"/>
      <c r="HVW64" s="214"/>
      <c r="HVX64" s="214"/>
      <c r="HVY64" s="214"/>
      <c r="HVZ64" s="212"/>
      <c r="HWA64" s="213"/>
      <c r="HWB64" s="213"/>
      <c r="HWC64" s="214"/>
      <c r="HWD64" s="214"/>
      <c r="HWE64" s="216"/>
      <c r="HWF64" s="216"/>
      <c r="HWG64" s="216"/>
      <c r="HWH64" s="216"/>
      <c r="HWI64" s="216"/>
      <c r="HWJ64" s="216"/>
      <c r="HWK64" s="216"/>
      <c r="HWL64" s="216"/>
      <c r="HWM64" s="216"/>
      <c r="HWN64" s="216"/>
      <c r="HWO64" s="216"/>
      <c r="HWP64" s="216"/>
      <c r="HWQ64" s="216"/>
      <c r="HWR64" s="214"/>
      <c r="HWS64" s="214"/>
      <c r="HWT64" s="214"/>
      <c r="HWU64" s="214"/>
      <c r="HWV64" s="214"/>
      <c r="HWW64" s="212"/>
      <c r="HWX64" s="213"/>
      <c r="HWY64" s="213"/>
      <c r="HWZ64" s="214"/>
      <c r="HXA64" s="214"/>
      <c r="HXB64" s="216"/>
      <c r="HXC64" s="216"/>
      <c r="HXD64" s="216"/>
      <c r="HXE64" s="216"/>
      <c r="HXF64" s="216"/>
      <c r="HXG64" s="216"/>
      <c r="HXH64" s="216"/>
      <c r="HXI64" s="216"/>
      <c r="HXJ64" s="216"/>
      <c r="HXK64" s="216"/>
      <c r="HXL64" s="216"/>
      <c r="HXM64" s="216"/>
      <c r="HXN64" s="216"/>
      <c r="HXO64" s="214"/>
      <c r="HXP64" s="214"/>
      <c r="HXQ64" s="214"/>
      <c r="HXR64" s="214"/>
      <c r="HXS64" s="214"/>
      <c r="HXT64" s="212"/>
      <c r="HXU64" s="213"/>
      <c r="HXV64" s="213"/>
      <c r="HXW64" s="214"/>
      <c r="HXX64" s="214"/>
      <c r="HXY64" s="216"/>
      <c r="HXZ64" s="216"/>
      <c r="HYA64" s="216"/>
      <c r="HYB64" s="216"/>
      <c r="HYC64" s="216"/>
      <c r="HYD64" s="216"/>
      <c r="HYE64" s="216"/>
      <c r="HYF64" s="216"/>
      <c r="HYG64" s="216"/>
      <c r="HYH64" s="216"/>
      <c r="HYI64" s="216"/>
      <c r="HYJ64" s="216"/>
      <c r="HYK64" s="216"/>
      <c r="HYL64" s="214"/>
      <c r="HYM64" s="214"/>
      <c r="HYN64" s="214"/>
      <c r="HYO64" s="214"/>
      <c r="HYP64" s="214"/>
      <c r="HYQ64" s="212"/>
      <c r="HYR64" s="213"/>
      <c r="HYS64" s="213"/>
      <c r="HYT64" s="214"/>
      <c r="HYU64" s="214"/>
      <c r="HYV64" s="216"/>
      <c r="HYW64" s="216"/>
      <c r="HYX64" s="216"/>
      <c r="HYY64" s="216"/>
      <c r="HYZ64" s="216"/>
      <c r="HZA64" s="216"/>
      <c r="HZB64" s="216"/>
      <c r="HZC64" s="216"/>
      <c r="HZD64" s="216"/>
      <c r="HZE64" s="216"/>
      <c r="HZF64" s="216"/>
      <c r="HZG64" s="216"/>
      <c r="HZH64" s="216"/>
      <c r="HZI64" s="214"/>
      <c r="HZJ64" s="214"/>
      <c r="HZK64" s="214"/>
      <c r="HZL64" s="214"/>
      <c r="HZM64" s="214"/>
      <c r="HZN64" s="212"/>
      <c r="HZO64" s="213"/>
      <c r="HZP64" s="213"/>
      <c r="HZQ64" s="214"/>
      <c r="HZR64" s="214"/>
      <c r="HZS64" s="216"/>
      <c r="HZT64" s="216"/>
      <c r="HZU64" s="216"/>
      <c r="HZV64" s="216"/>
      <c r="HZW64" s="216"/>
      <c r="HZX64" s="216"/>
      <c r="HZY64" s="216"/>
      <c r="HZZ64" s="216"/>
      <c r="IAA64" s="216"/>
      <c r="IAB64" s="216"/>
      <c r="IAC64" s="216"/>
      <c r="IAD64" s="216"/>
      <c r="IAE64" s="216"/>
      <c r="IAF64" s="214"/>
      <c r="IAG64" s="214"/>
      <c r="IAH64" s="214"/>
      <c r="IAI64" s="214"/>
      <c r="IAJ64" s="214"/>
      <c r="IAK64" s="212"/>
      <c r="IAL64" s="213"/>
      <c r="IAM64" s="213"/>
      <c r="IAN64" s="214"/>
      <c r="IAO64" s="214"/>
      <c r="IAP64" s="216"/>
      <c r="IAQ64" s="216"/>
      <c r="IAR64" s="216"/>
      <c r="IAS64" s="216"/>
      <c r="IAT64" s="216"/>
      <c r="IAU64" s="216"/>
      <c r="IAV64" s="216"/>
      <c r="IAW64" s="216"/>
      <c r="IAX64" s="216"/>
      <c r="IAY64" s="216"/>
      <c r="IAZ64" s="216"/>
      <c r="IBA64" s="216"/>
      <c r="IBB64" s="216"/>
      <c r="IBC64" s="214"/>
      <c r="IBD64" s="214"/>
      <c r="IBE64" s="214"/>
      <c r="IBF64" s="214"/>
      <c r="IBG64" s="214"/>
      <c r="IBH64" s="212"/>
      <c r="IBI64" s="213"/>
      <c r="IBJ64" s="213"/>
      <c r="IBK64" s="214"/>
      <c r="IBL64" s="214"/>
      <c r="IBM64" s="216"/>
      <c r="IBN64" s="216"/>
      <c r="IBO64" s="216"/>
      <c r="IBP64" s="216"/>
      <c r="IBQ64" s="216"/>
      <c r="IBR64" s="216"/>
      <c r="IBS64" s="216"/>
      <c r="IBT64" s="216"/>
      <c r="IBU64" s="216"/>
      <c r="IBV64" s="216"/>
      <c r="IBW64" s="216"/>
      <c r="IBX64" s="216"/>
      <c r="IBY64" s="216"/>
      <c r="IBZ64" s="214"/>
      <c r="ICA64" s="214"/>
      <c r="ICB64" s="214"/>
      <c r="ICC64" s="214"/>
      <c r="ICD64" s="214"/>
      <c r="ICE64" s="212"/>
      <c r="ICF64" s="213"/>
      <c r="ICG64" s="213"/>
      <c r="ICH64" s="214"/>
      <c r="ICI64" s="214"/>
      <c r="ICJ64" s="216"/>
      <c r="ICK64" s="216"/>
      <c r="ICL64" s="216"/>
      <c r="ICM64" s="216"/>
      <c r="ICN64" s="216"/>
      <c r="ICO64" s="216"/>
      <c r="ICP64" s="216"/>
      <c r="ICQ64" s="216"/>
      <c r="ICR64" s="216"/>
      <c r="ICS64" s="216"/>
      <c r="ICT64" s="216"/>
      <c r="ICU64" s="216"/>
      <c r="ICV64" s="216"/>
      <c r="ICW64" s="214"/>
      <c r="ICX64" s="214"/>
      <c r="ICY64" s="214"/>
      <c r="ICZ64" s="214"/>
      <c r="IDA64" s="214"/>
      <c r="IDB64" s="212"/>
      <c r="IDC64" s="213"/>
      <c r="IDD64" s="213"/>
      <c r="IDE64" s="214"/>
      <c r="IDF64" s="214"/>
      <c r="IDG64" s="216"/>
      <c r="IDH64" s="216"/>
      <c r="IDI64" s="216"/>
      <c r="IDJ64" s="216"/>
      <c r="IDK64" s="216"/>
      <c r="IDL64" s="216"/>
      <c r="IDM64" s="216"/>
      <c r="IDN64" s="216"/>
      <c r="IDO64" s="216"/>
      <c r="IDP64" s="216"/>
      <c r="IDQ64" s="216"/>
      <c r="IDR64" s="216"/>
      <c r="IDS64" s="216"/>
      <c r="IDT64" s="214"/>
      <c r="IDU64" s="214"/>
      <c r="IDV64" s="214"/>
      <c r="IDW64" s="214"/>
      <c r="IDX64" s="214"/>
      <c r="IDY64" s="212"/>
      <c r="IDZ64" s="213"/>
      <c r="IEA64" s="213"/>
      <c r="IEB64" s="214"/>
      <c r="IEC64" s="214"/>
      <c r="IED64" s="216"/>
      <c r="IEE64" s="216"/>
      <c r="IEF64" s="216"/>
      <c r="IEG64" s="216"/>
      <c r="IEH64" s="216"/>
      <c r="IEI64" s="216"/>
      <c r="IEJ64" s="216"/>
      <c r="IEK64" s="216"/>
      <c r="IEL64" s="216"/>
      <c r="IEM64" s="216"/>
      <c r="IEN64" s="216"/>
      <c r="IEO64" s="216"/>
      <c r="IEP64" s="216"/>
      <c r="IEQ64" s="214"/>
      <c r="IER64" s="214"/>
      <c r="IES64" s="214"/>
      <c r="IET64" s="214"/>
      <c r="IEU64" s="214"/>
      <c r="IEV64" s="212"/>
      <c r="IEW64" s="213"/>
      <c r="IEX64" s="213"/>
      <c r="IEY64" s="214"/>
      <c r="IEZ64" s="214"/>
      <c r="IFA64" s="216"/>
      <c r="IFB64" s="216"/>
      <c r="IFC64" s="216"/>
      <c r="IFD64" s="216"/>
      <c r="IFE64" s="216"/>
      <c r="IFF64" s="216"/>
      <c r="IFG64" s="216"/>
      <c r="IFH64" s="216"/>
      <c r="IFI64" s="216"/>
      <c r="IFJ64" s="216"/>
      <c r="IFK64" s="216"/>
      <c r="IFL64" s="216"/>
      <c r="IFM64" s="216"/>
      <c r="IFN64" s="214"/>
      <c r="IFO64" s="214"/>
      <c r="IFP64" s="214"/>
      <c r="IFQ64" s="214"/>
      <c r="IFR64" s="214"/>
      <c r="IFS64" s="212"/>
      <c r="IFT64" s="213"/>
      <c r="IFU64" s="213"/>
      <c r="IFV64" s="214"/>
      <c r="IFW64" s="214"/>
      <c r="IFX64" s="216"/>
      <c r="IFY64" s="216"/>
      <c r="IFZ64" s="216"/>
      <c r="IGA64" s="216"/>
      <c r="IGB64" s="216"/>
      <c r="IGC64" s="216"/>
      <c r="IGD64" s="216"/>
      <c r="IGE64" s="216"/>
      <c r="IGF64" s="216"/>
      <c r="IGG64" s="216"/>
      <c r="IGH64" s="216"/>
      <c r="IGI64" s="216"/>
      <c r="IGJ64" s="216"/>
      <c r="IGK64" s="214"/>
      <c r="IGL64" s="214"/>
      <c r="IGM64" s="214"/>
      <c r="IGN64" s="214"/>
      <c r="IGO64" s="214"/>
      <c r="IGP64" s="212"/>
      <c r="IGQ64" s="213"/>
      <c r="IGR64" s="213"/>
      <c r="IGS64" s="214"/>
      <c r="IGT64" s="214"/>
      <c r="IGU64" s="216"/>
      <c r="IGV64" s="216"/>
      <c r="IGW64" s="216"/>
      <c r="IGX64" s="216"/>
      <c r="IGY64" s="216"/>
      <c r="IGZ64" s="216"/>
      <c r="IHA64" s="216"/>
      <c r="IHB64" s="216"/>
      <c r="IHC64" s="216"/>
      <c r="IHD64" s="216"/>
      <c r="IHE64" s="216"/>
      <c r="IHF64" s="216"/>
      <c r="IHG64" s="216"/>
      <c r="IHH64" s="214"/>
      <c r="IHI64" s="214"/>
      <c r="IHJ64" s="214"/>
      <c r="IHK64" s="214"/>
      <c r="IHL64" s="214"/>
      <c r="IHM64" s="212"/>
      <c r="IHN64" s="213"/>
      <c r="IHO64" s="213"/>
      <c r="IHP64" s="214"/>
      <c r="IHQ64" s="214"/>
      <c r="IHR64" s="216"/>
      <c r="IHS64" s="216"/>
      <c r="IHT64" s="216"/>
      <c r="IHU64" s="216"/>
      <c r="IHV64" s="216"/>
      <c r="IHW64" s="216"/>
      <c r="IHX64" s="216"/>
      <c r="IHY64" s="216"/>
      <c r="IHZ64" s="216"/>
      <c r="IIA64" s="216"/>
      <c r="IIB64" s="216"/>
      <c r="IIC64" s="216"/>
      <c r="IID64" s="216"/>
      <c r="IIE64" s="214"/>
      <c r="IIF64" s="214"/>
      <c r="IIG64" s="214"/>
      <c r="IIH64" s="214"/>
      <c r="III64" s="214"/>
      <c r="IIJ64" s="212"/>
      <c r="IIK64" s="213"/>
      <c r="IIL64" s="213"/>
      <c r="IIM64" s="214"/>
      <c r="IIN64" s="214"/>
      <c r="IIO64" s="216"/>
      <c r="IIP64" s="216"/>
      <c r="IIQ64" s="216"/>
      <c r="IIR64" s="216"/>
      <c r="IIS64" s="216"/>
      <c r="IIT64" s="216"/>
      <c r="IIU64" s="216"/>
      <c r="IIV64" s="216"/>
      <c r="IIW64" s="216"/>
      <c r="IIX64" s="216"/>
      <c r="IIY64" s="216"/>
      <c r="IIZ64" s="216"/>
      <c r="IJA64" s="216"/>
      <c r="IJB64" s="214"/>
      <c r="IJC64" s="214"/>
      <c r="IJD64" s="214"/>
      <c r="IJE64" s="214"/>
      <c r="IJF64" s="214"/>
      <c r="IJG64" s="212"/>
      <c r="IJH64" s="213"/>
      <c r="IJI64" s="213"/>
      <c r="IJJ64" s="214"/>
      <c r="IJK64" s="214"/>
      <c r="IJL64" s="216"/>
      <c r="IJM64" s="216"/>
      <c r="IJN64" s="216"/>
      <c r="IJO64" s="216"/>
      <c r="IJP64" s="216"/>
      <c r="IJQ64" s="216"/>
      <c r="IJR64" s="216"/>
      <c r="IJS64" s="216"/>
      <c r="IJT64" s="216"/>
      <c r="IJU64" s="216"/>
      <c r="IJV64" s="216"/>
      <c r="IJW64" s="216"/>
      <c r="IJX64" s="216"/>
      <c r="IJY64" s="214"/>
      <c r="IJZ64" s="214"/>
      <c r="IKA64" s="214"/>
      <c r="IKB64" s="214"/>
      <c r="IKC64" s="214"/>
      <c r="IKD64" s="212"/>
      <c r="IKE64" s="213"/>
      <c r="IKF64" s="213"/>
      <c r="IKG64" s="214"/>
      <c r="IKH64" s="214"/>
      <c r="IKI64" s="216"/>
      <c r="IKJ64" s="216"/>
      <c r="IKK64" s="216"/>
      <c r="IKL64" s="216"/>
      <c r="IKM64" s="216"/>
      <c r="IKN64" s="216"/>
      <c r="IKO64" s="216"/>
      <c r="IKP64" s="216"/>
      <c r="IKQ64" s="216"/>
      <c r="IKR64" s="216"/>
      <c r="IKS64" s="216"/>
      <c r="IKT64" s="216"/>
      <c r="IKU64" s="216"/>
      <c r="IKV64" s="214"/>
      <c r="IKW64" s="214"/>
      <c r="IKX64" s="214"/>
      <c r="IKY64" s="214"/>
      <c r="IKZ64" s="214"/>
      <c r="ILA64" s="212"/>
      <c r="ILB64" s="213"/>
      <c r="ILC64" s="213"/>
      <c r="ILD64" s="214"/>
      <c r="ILE64" s="214"/>
      <c r="ILF64" s="216"/>
      <c r="ILG64" s="216"/>
      <c r="ILH64" s="216"/>
      <c r="ILI64" s="216"/>
      <c r="ILJ64" s="216"/>
      <c r="ILK64" s="216"/>
      <c r="ILL64" s="216"/>
      <c r="ILM64" s="216"/>
      <c r="ILN64" s="216"/>
      <c r="ILO64" s="216"/>
      <c r="ILP64" s="216"/>
      <c r="ILQ64" s="216"/>
      <c r="ILR64" s="216"/>
      <c r="ILS64" s="214"/>
      <c r="ILT64" s="214"/>
      <c r="ILU64" s="214"/>
      <c r="ILV64" s="214"/>
      <c r="ILW64" s="214"/>
      <c r="ILX64" s="212"/>
      <c r="ILY64" s="213"/>
      <c r="ILZ64" s="213"/>
      <c r="IMA64" s="214"/>
      <c r="IMB64" s="214"/>
      <c r="IMC64" s="216"/>
      <c r="IMD64" s="216"/>
      <c r="IME64" s="216"/>
      <c r="IMF64" s="216"/>
      <c r="IMG64" s="216"/>
      <c r="IMH64" s="216"/>
      <c r="IMI64" s="216"/>
      <c r="IMJ64" s="216"/>
      <c r="IMK64" s="216"/>
      <c r="IML64" s="216"/>
      <c r="IMM64" s="216"/>
      <c r="IMN64" s="216"/>
      <c r="IMO64" s="216"/>
      <c r="IMP64" s="214"/>
      <c r="IMQ64" s="214"/>
      <c r="IMR64" s="214"/>
      <c r="IMS64" s="214"/>
      <c r="IMT64" s="214"/>
      <c r="IMU64" s="212"/>
      <c r="IMV64" s="213"/>
      <c r="IMW64" s="213"/>
      <c r="IMX64" s="214"/>
      <c r="IMY64" s="214"/>
      <c r="IMZ64" s="216"/>
      <c r="INA64" s="216"/>
      <c r="INB64" s="216"/>
      <c r="INC64" s="216"/>
      <c r="IND64" s="216"/>
      <c r="INE64" s="216"/>
      <c r="INF64" s="216"/>
      <c r="ING64" s="216"/>
      <c r="INH64" s="216"/>
      <c r="INI64" s="216"/>
      <c r="INJ64" s="216"/>
      <c r="INK64" s="216"/>
      <c r="INL64" s="216"/>
      <c r="INM64" s="214"/>
      <c r="INN64" s="214"/>
      <c r="INO64" s="214"/>
      <c r="INP64" s="214"/>
      <c r="INQ64" s="214"/>
      <c r="INR64" s="212"/>
      <c r="INS64" s="213"/>
      <c r="INT64" s="213"/>
      <c r="INU64" s="214"/>
      <c r="INV64" s="214"/>
      <c r="INW64" s="216"/>
      <c r="INX64" s="216"/>
      <c r="INY64" s="216"/>
      <c r="INZ64" s="216"/>
      <c r="IOA64" s="216"/>
      <c r="IOB64" s="216"/>
      <c r="IOC64" s="216"/>
      <c r="IOD64" s="216"/>
      <c r="IOE64" s="216"/>
      <c r="IOF64" s="216"/>
      <c r="IOG64" s="216"/>
      <c r="IOH64" s="216"/>
      <c r="IOI64" s="216"/>
      <c r="IOJ64" s="214"/>
      <c r="IOK64" s="214"/>
      <c r="IOL64" s="214"/>
      <c r="IOM64" s="214"/>
      <c r="ION64" s="214"/>
      <c r="IOO64" s="212"/>
      <c r="IOP64" s="213"/>
      <c r="IOQ64" s="213"/>
      <c r="IOR64" s="214"/>
      <c r="IOS64" s="214"/>
      <c r="IOT64" s="216"/>
      <c r="IOU64" s="216"/>
      <c r="IOV64" s="216"/>
      <c r="IOW64" s="216"/>
      <c r="IOX64" s="216"/>
      <c r="IOY64" s="216"/>
      <c r="IOZ64" s="216"/>
      <c r="IPA64" s="216"/>
      <c r="IPB64" s="216"/>
      <c r="IPC64" s="216"/>
      <c r="IPD64" s="216"/>
      <c r="IPE64" s="216"/>
      <c r="IPF64" s="216"/>
      <c r="IPG64" s="214"/>
      <c r="IPH64" s="214"/>
      <c r="IPI64" s="214"/>
      <c r="IPJ64" s="214"/>
      <c r="IPK64" s="214"/>
      <c r="IPL64" s="212"/>
      <c r="IPM64" s="213"/>
      <c r="IPN64" s="213"/>
      <c r="IPO64" s="214"/>
      <c r="IPP64" s="214"/>
      <c r="IPQ64" s="216"/>
      <c r="IPR64" s="216"/>
      <c r="IPS64" s="216"/>
      <c r="IPT64" s="216"/>
      <c r="IPU64" s="216"/>
      <c r="IPV64" s="216"/>
      <c r="IPW64" s="216"/>
      <c r="IPX64" s="216"/>
      <c r="IPY64" s="216"/>
      <c r="IPZ64" s="216"/>
      <c r="IQA64" s="216"/>
      <c r="IQB64" s="216"/>
      <c r="IQC64" s="216"/>
      <c r="IQD64" s="214"/>
      <c r="IQE64" s="214"/>
      <c r="IQF64" s="214"/>
      <c r="IQG64" s="214"/>
      <c r="IQH64" s="214"/>
      <c r="IQI64" s="212"/>
      <c r="IQJ64" s="213"/>
      <c r="IQK64" s="213"/>
      <c r="IQL64" s="214"/>
      <c r="IQM64" s="214"/>
      <c r="IQN64" s="216"/>
      <c r="IQO64" s="216"/>
      <c r="IQP64" s="216"/>
      <c r="IQQ64" s="216"/>
      <c r="IQR64" s="216"/>
      <c r="IQS64" s="216"/>
      <c r="IQT64" s="216"/>
      <c r="IQU64" s="216"/>
      <c r="IQV64" s="216"/>
      <c r="IQW64" s="216"/>
      <c r="IQX64" s="216"/>
      <c r="IQY64" s="216"/>
      <c r="IQZ64" s="216"/>
      <c r="IRA64" s="214"/>
      <c r="IRB64" s="214"/>
      <c r="IRC64" s="214"/>
      <c r="IRD64" s="214"/>
      <c r="IRE64" s="214"/>
      <c r="IRF64" s="212"/>
      <c r="IRG64" s="213"/>
      <c r="IRH64" s="213"/>
      <c r="IRI64" s="214"/>
      <c r="IRJ64" s="214"/>
      <c r="IRK64" s="216"/>
      <c r="IRL64" s="216"/>
      <c r="IRM64" s="216"/>
      <c r="IRN64" s="216"/>
      <c r="IRO64" s="216"/>
      <c r="IRP64" s="216"/>
      <c r="IRQ64" s="216"/>
      <c r="IRR64" s="216"/>
      <c r="IRS64" s="216"/>
      <c r="IRT64" s="216"/>
      <c r="IRU64" s="216"/>
      <c r="IRV64" s="216"/>
      <c r="IRW64" s="216"/>
      <c r="IRX64" s="214"/>
      <c r="IRY64" s="214"/>
      <c r="IRZ64" s="214"/>
      <c r="ISA64" s="214"/>
      <c r="ISB64" s="214"/>
      <c r="ISC64" s="212"/>
      <c r="ISD64" s="213"/>
      <c r="ISE64" s="213"/>
      <c r="ISF64" s="214"/>
      <c r="ISG64" s="214"/>
      <c r="ISH64" s="216"/>
      <c r="ISI64" s="216"/>
      <c r="ISJ64" s="216"/>
      <c r="ISK64" s="216"/>
      <c r="ISL64" s="216"/>
      <c r="ISM64" s="216"/>
      <c r="ISN64" s="216"/>
      <c r="ISO64" s="216"/>
      <c r="ISP64" s="216"/>
      <c r="ISQ64" s="216"/>
      <c r="ISR64" s="216"/>
      <c r="ISS64" s="216"/>
      <c r="IST64" s="216"/>
      <c r="ISU64" s="214"/>
      <c r="ISV64" s="214"/>
      <c r="ISW64" s="214"/>
      <c r="ISX64" s="214"/>
      <c r="ISY64" s="214"/>
      <c r="ISZ64" s="212"/>
      <c r="ITA64" s="213"/>
      <c r="ITB64" s="213"/>
      <c r="ITC64" s="214"/>
      <c r="ITD64" s="214"/>
      <c r="ITE64" s="216"/>
      <c r="ITF64" s="216"/>
      <c r="ITG64" s="216"/>
      <c r="ITH64" s="216"/>
      <c r="ITI64" s="216"/>
      <c r="ITJ64" s="216"/>
      <c r="ITK64" s="216"/>
      <c r="ITL64" s="216"/>
      <c r="ITM64" s="216"/>
      <c r="ITN64" s="216"/>
      <c r="ITO64" s="216"/>
      <c r="ITP64" s="216"/>
      <c r="ITQ64" s="216"/>
      <c r="ITR64" s="214"/>
      <c r="ITS64" s="214"/>
      <c r="ITT64" s="214"/>
      <c r="ITU64" s="214"/>
      <c r="ITV64" s="214"/>
      <c r="ITW64" s="212"/>
      <c r="ITX64" s="213"/>
      <c r="ITY64" s="213"/>
      <c r="ITZ64" s="214"/>
      <c r="IUA64" s="214"/>
      <c r="IUB64" s="216"/>
      <c r="IUC64" s="216"/>
      <c r="IUD64" s="216"/>
      <c r="IUE64" s="216"/>
      <c r="IUF64" s="216"/>
      <c r="IUG64" s="216"/>
      <c r="IUH64" s="216"/>
      <c r="IUI64" s="216"/>
      <c r="IUJ64" s="216"/>
      <c r="IUK64" s="216"/>
      <c r="IUL64" s="216"/>
      <c r="IUM64" s="216"/>
      <c r="IUN64" s="216"/>
      <c r="IUO64" s="214"/>
      <c r="IUP64" s="214"/>
      <c r="IUQ64" s="214"/>
      <c r="IUR64" s="214"/>
      <c r="IUS64" s="214"/>
      <c r="IUT64" s="212"/>
      <c r="IUU64" s="213"/>
      <c r="IUV64" s="213"/>
      <c r="IUW64" s="214"/>
      <c r="IUX64" s="214"/>
      <c r="IUY64" s="216"/>
      <c r="IUZ64" s="216"/>
      <c r="IVA64" s="216"/>
      <c r="IVB64" s="216"/>
      <c r="IVC64" s="216"/>
      <c r="IVD64" s="216"/>
      <c r="IVE64" s="216"/>
      <c r="IVF64" s="216"/>
      <c r="IVG64" s="216"/>
      <c r="IVH64" s="216"/>
      <c r="IVI64" s="216"/>
      <c r="IVJ64" s="216"/>
      <c r="IVK64" s="216"/>
      <c r="IVL64" s="214"/>
      <c r="IVM64" s="214"/>
      <c r="IVN64" s="214"/>
      <c r="IVO64" s="214"/>
      <c r="IVP64" s="214"/>
      <c r="IVQ64" s="212"/>
      <c r="IVR64" s="213"/>
      <c r="IVS64" s="213"/>
      <c r="IVT64" s="214"/>
      <c r="IVU64" s="214"/>
      <c r="IVV64" s="216"/>
      <c r="IVW64" s="216"/>
      <c r="IVX64" s="216"/>
      <c r="IVY64" s="216"/>
      <c r="IVZ64" s="216"/>
      <c r="IWA64" s="216"/>
      <c r="IWB64" s="216"/>
      <c r="IWC64" s="216"/>
      <c r="IWD64" s="216"/>
      <c r="IWE64" s="216"/>
      <c r="IWF64" s="216"/>
      <c r="IWG64" s="216"/>
      <c r="IWH64" s="216"/>
      <c r="IWI64" s="214"/>
      <c r="IWJ64" s="214"/>
      <c r="IWK64" s="214"/>
      <c r="IWL64" s="214"/>
      <c r="IWM64" s="214"/>
      <c r="IWN64" s="212"/>
      <c r="IWO64" s="213"/>
      <c r="IWP64" s="213"/>
      <c r="IWQ64" s="214"/>
      <c r="IWR64" s="214"/>
      <c r="IWS64" s="216"/>
      <c r="IWT64" s="216"/>
      <c r="IWU64" s="216"/>
      <c r="IWV64" s="216"/>
      <c r="IWW64" s="216"/>
      <c r="IWX64" s="216"/>
      <c r="IWY64" s="216"/>
      <c r="IWZ64" s="216"/>
      <c r="IXA64" s="216"/>
      <c r="IXB64" s="216"/>
      <c r="IXC64" s="216"/>
      <c r="IXD64" s="216"/>
      <c r="IXE64" s="216"/>
      <c r="IXF64" s="214"/>
      <c r="IXG64" s="214"/>
      <c r="IXH64" s="214"/>
      <c r="IXI64" s="214"/>
      <c r="IXJ64" s="214"/>
      <c r="IXK64" s="212"/>
      <c r="IXL64" s="213"/>
      <c r="IXM64" s="213"/>
      <c r="IXN64" s="214"/>
      <c r="IXO64" s="214"/>
      <c r="IXP64" s="216"/>
      <c r="IXQ64" s="216"/>
      <c r="IXR64" s="216"/>
      <c r="IXS64" s="216"/>
      <c r="IXT64" s="216"/>
      <c r="IXU64" s="216"/>
      <c r="IXV64" s="216"/>
      <c r="IXW64" s="216"/>
      <c r="IXX64" s="216"/>
      <c r="IXY64" s="216"/>
      <c r="IXZ64" s="216"/>
      <c r="IYA64" s="216"/>
      <c r="IYB64" s="216"/>
      <c r="IYC64" s="214"/>
      <c r="IYD64" s="214"/>
      <c r="IYE64" s="214"/>
      <c r="IYF64" s="214"/>
      <c r="IYG64" s="214"/>
      <c r="IYH64" s="212"/>
      <c r="IYI64" s="213"/>
      <c r="IYJ64" s="213"/>
      <c r="IYK64" s="214"/>
      <c r="IYL64" s="214"/>
      <c r="IYM64" s="216"/>
      <c r="IYN64" s="216"/>
      <c r="IYO64" s="216"/>
      <c r="IYP64" s="216"/>
      <c r="IYQ64" s="216"/>
      <c r="IYR64" s="216"/>
      <c r="IYS64" s="216"/>
      <c r="IYT64" s="216"/>
      <c r="IYU64" s="216"/>
      <c r="IYV64" s="216"/>
      <c r="IYW64" s="216"/>
      <c r="IYX64" s="216"/>
      <c r="IYY64" s="216"/>
      <c r="IYZ64" s="214"/>
      <c r="IZA64" s="214"/>
      <c r="IZB64" s="214"/>
      <c r="IZC64" s="214"/>
      <c r="IZD64" s="214"/>
      <c r="IZE64" s="212"/>
      <c r="IZF64" s="213"/>
      <c r="IZG64" s="213"/>
      <c r="IZH64" s="214"/>
      <c r="IZI64" s="214"/>
      <c r="IZJ64" s="216"/>
      <c r="IZK64" s="216"/>
      <c r="IZL64" s="216"/>
      <c r="IZM64" s="216"/>
      <c r="IZN64" s="216"/>
      <c r="IZO64" s="216"/>
      <c r="IZP64" s="216"/>
      <c r="IZQ64" s="216"/>
      <c r="IZR64" s="216"/>
      <c r="IZS64" s="216"/>
      <c r="IZT64" s="216"/>
      <c r="IZU64" s="216"/>
      <c r="IZV64" s="216"/>
      <c r="IZW64" s="214"/>
      <c r="IZX64" s="214"/>
      <c r="IZY64" s="214"/>
      <c r="IZZ64" s="214"/>
      <c r="JAA64" s="214"/>
      <c r="JAB64" s="212"/>
      <c r="JAC64" s="213"/>
      <c r="JAD64" s="213"/>
      <c r="JAE64" s="214"/>
      <c r="JAF64" s="214"/>
      <c r="JAG64" s="216"/>
      <c r="JAH64" s="216"/>
      <c r="JAI64" s="216"/>
      <c r="JAJ64" s="216"/>
      <c r="JAK64" s="216"/>
      <c r="JAL64" s="216"/>
      <c r="JAM64" s="216"/>
      <c r="JAN64" s="216"/>
      <c r="JAO64" s="216"/>
      <c r="JAP64" s="216"/>
      <c r="JAQ64" s="216"/>
      <c r="JAR64" s="216"/>
      <c r="JAS64" s="216"/>
      <c r="JAT64" s="214"/>
      <c r="JAU64" s="214"/>
      <c r="JAV64" s="214"/>
      <c r="JAW64" s="214"/>
      <c r="JAX64" s="214"/>
      <c r="JAY64" s="212"/>
      <c r="JAZ64" s="213"/>
      <c r="JBA64" s="213"/>
      <c r="JBB64" s="214"/>
      <c r="JBC64" s="214"/>
      <c r="JBD64" s="216"/>
      <c r="JBE64" s="216"/>
      <c r="JBF64" s="216"/>
      <c r="JBG64" s="216"/>
      <c r="JBH64" s="216"/>
      <c r="JBI64" s="216"/>
      <c r="JBJ64" s="216"/>
      <c r="JBK64" s="216"/>
      <c r="JBL64" s="216"/>
      <c r="JBM64" s="216"/>
      <c r="JBN64" s="216"/>
      <c r="JBO64" s="216"/>
      <c r="JBP64" s="216"/>
      <c r="JBQ64" s="214"/>
      <c r="JBR64" s="214"/>
      <c r="JBS64" s="214"/>
      <c r="JBT64" s="214"/>
      <c r="JBU64" s="214"/>
      <c r="JBV64" s="212"/>
      <c r="JBW64" s="213"/>
      <c r="JBX64" s="213"/>
      <c r="JBY64" s="214"/>
      <c r="JBZ64" s="214"/>
      <c r="JCA64" s="216"/>
      <c r="JCB64" s="216"/>
      <c r="JCC64" s="216"/>
      <c r="JCD64" s="216"/>
      <c r="JCE64" s="216"/>
      <c r="JCF64" s="216"/>
      <c r="JCG64" s="216"/>
      <c r="JCH64" s="216"/>
      <c r="JCI64" s="216"/>
      <c r="JCJ64" s="216"/>
      <c r="JCK64" s="216"/>
      <c r="JCL64" s="216"/>
      <c r="JCM64" s="216"/>
      <c r="JCN64" s="214"/>
      <c r="JCO64" s="214"/>
      <c r="JCP64" s="214"/>
      <c r="JCQ64" s="214"/>
      <c r="JCR64" s="214"/>
      <c r="JCS64" s="212"/>
      <c r="JCT64" s="213"/>
      <c r="JCU64" s="213"/>
      <c r="JCV64" s="214"/>
      <c r="JCW64" s="214"/>
      <c r="JCX64" s="216"/>
      <c r="JCY64" s="216"/>
      <c r="JCZ64" s="216"/>
      <c r="JDA64" s="216"/>
      <c r="JDB64" s="216"/>
      <c r="JDC64" s="216"/>
      <c r="JDD64" s="216"/>
      <c r="JDE64" s="216"/>
      <c r="JDF64" s="216"/>
      <c r="JDG64" s="216"/>
      <c r="JDH64" s="216"/>
      <c r="JDI64" s="216"/>
      <c r="JDJ64" s="216"/>
      <c r="JDK64" s="214"/>
      <c r="JDL64" s="214"/>
      <c r="JDM64" s="214"/>
      <c r="JDN64" s="214"/>
      <c r="JDO64" s="214"/>
      <c r="JDP64" s="212"/>
      <c r="JDQ64" s="213"/>
      <c r="JDR64" s="213"/>
      <c r="JDS64" s="214"/>
      <c r="JDT64" s="214"/>
      <c r="JDU64" s="216"/>
      <c r="JDV64" s="216"/>
      <c r="JDW64" s="216"/>
      <c r="JDX64" s="216"/>
      <c r="JDY64" s="216"/>
      <c r="JDZ64" s="216"/>
      <c r="JEA64" s="216"/>
      <c r="JEB64" s="216"/>
      <c r="JEC64" s="216"/>
      <c r="JED64" s="216"/>
      <c r="JEE64" s="216"/>
      <c r="JEF64" s="216"/>
      <c r="JEG64" s="216"/>
      <c r="JEH64" s="214"/>
      <c r="JEI64" s="214"/>
      <c r="JEJ64" s="214"/>
      <c r="JEK64" s="214"/>
      <c r="JEL64" s="214"/>
      <c r="JEM64" s="212"/>
      <c r="JEN64" s="213"/>
      <c r="JEO64" s="213"/>
      <c r="JEP64" s="214"/>
      <c r="JEQ64" s="214"/>
      <c r="JER64" s="216"/>
      <c r="JES64" s="216"/>
      <c r="JET64" s="216"/>
      <c r="JEU64" s="216"/>
      <c r="JEV64" s="216"/>
      <c r="JEW64" s="216"/>
      <c r="JEX64" s="216"/>
      <c r="JEY64" s="216"/>
      <c r="JEZ64" s="216"/>
      <c r="JFA64" s="216"/>
      <c r="JFB64" s="216"/>
      <c r="JFC64" s="216"/>
      <c r="JFD64" s="216"/>
      <c r="JFE64" s="214"/>
      <c r="JFF64" s="214"/>
      <c r="JFG64" s="214"/>
      <c r="JFH64" s="214"/>
      <c r="JFI64" s="214"/>
      <c r="JFJ64" s="212"/>
      <c r="JFK64" s="213"/>
      <c r="JFL64" s="213"/>
      <c r="JFM64" s="214"/>
      <c r="JFN64" s="214"/>
      <c r="JFO64" s="216"/>
      <c r="JFP64" s="216"/>
      <c r="JFQ64" s="216"/>
      <c r="JFR64" s="216"/>
      <c r="JFS64" s="216"/>
      <c r="JFT64" s="216"/>
      <c r="JFU64" s="216"/>
      <c r="JFV64" s="216"/>
      <c r="JFW64" s="216"/>
      <c r="JFX64" s="216"/>
      <c r="JFY64" s="216"/>
      <c r="JFZ64" s="216"/>
      <c r="JGA64" s="216"/>
      <c r="JGB64" s="214"/>
      <c r="JGC64" s="214"/>
      <c r="JGD64" s="214"/>
      <c r="JGE64" s="214"/>
      <c r="JGF64" s="214"/>
      <c r="JGG64" s="212"/>
      <c r="JGH64" s="213"/>
      <c r="JGI64" s="213"/>
      <c r="JGJ64" s="214"/>
      <c r="JGK64" s="214"/>
      <c r="JGL64" s="216"/>
      <c r="JGM64" s="216"/>
      <c r="JGN64" s="216"/>
      <c r="JGO64" s="216"/>
      <c r="JGP64" s="216"/>
      <c r="JGQ64" s="216"/>
      <c r="JGR64" s="216"/>
      <c r="JGS64" s="216"/>
      <c r="JGT64" s="216"/>
      <c r="JGU64" s="216"/>
      <c r="JGV64" s="216"/>
      <c r="JGW64" s="216"/>
      <c r="JGX64" s="216"/>
      <c r="JGY64" s="214"/>
      <c r="JGZ64" s="214"/>
      <c r="JHA64" s="214"/>
      <c r="JHB64" s="214"/>
      <c r="JHC64" s="214"/>
      <c r="JHD64" s="212"/>
      <c r="JHE64" s="213"/>
      <c r="JHF64" s="213"/>
      <c r="JHG64" s="214"/>
      <c r="JHH64" s="214"/>
      <c r="JHI64" s="216"/>
      <c r="JHJ64" s="216"/>
      <c r="JHK64" s="216"/>
      <c r="JHL64" s="216"/>
      <c r="JHM64" s="216"/>
      <c r="JHN64" s="216"/>
      <c r="JHO64" s="216"/>
      <c r="JHP64" s="216"/>
      <c r="JHQ64" s="216"/>
      <c r="JHR64" s="216"/>
      <c r="JHS64" s="216"/>
      <c r="JHT64" s="216"/>
      <c r="JHU64" s="216"/>
      <c r="JHV64" s="214"/>
      <c r="JHW64" s="214"/>
      <c r="JHX64" s="214"/>
      <c r="JHY64" s="214"/>
      <c r="JHZ64" s="214"/>
      <c r="JIA64" s="212"/>
      <c r="JIB64" s="213"/>
      <c r="JIC64" s="213"/>
      <c r="JID64" s="214"/>
      <c r="JIE64" s="214"/>
      <c r="JIF64" s="216"/>
      <c r="JIG64" s="216"/>
      <c r="JIH64" s="216"/>
      <c r="JII64" s="216"/>
      <c r="JIJ64" s="216"/>
      <c r="JIK64" s="216"/>
      <c r="JIL64" s="216"/>
      <c r="JIM64" s="216"/>
      <c r="JIN64" s="216"/>
      <c r="JIO64" s="216"/>
      <c r="JIP64" s="216"/>
      <c r="JIQ64" s="216"/>
      <c r="JIR64" s="216"/>
      <c r="JIS64" s="214"/>
      <c r="JIT64" s="214"/>
      <c r="JIU64" s="214"/>
      <c r="JIV64" s="214"/>
      <c r="JIW64" s="214"/>
      <c r="JIX64" s="212"/>
      <c r="JIY64" s="213"/>
      <c r="JIZ64" s="213"/>
      <c r="JJA64" s="214"/>
      <c r="JJB64" s="214"/>
      <c r="JJC64" s="216"/>
      <c r="JJD64" s="216"/>
      <c r="JJE64" s="216"/>
      <c r="JJF64" s="216"/>
      <c r="JJG64" s="216"/>
      <c r="JJH64" s="216"/>
      <c r="JJI64" s="216"/>
      <c r="JJJ64" s="216"/>
      <c r="JJK64" s="216"/>
      <c r="JJL64" s="216"/>
      <c r="JJM64" s="216"/>
      <c r="JJN64" s="216"/>
      <c r="JJO64" s="216"/>
      <c r="JJP64" s="214"/>
      <c r="JJQ64" s="214"/>
      <c r="JJR64" s="214"/>
      <c r="JJS64" s="214"/>
      <c r="JJT64" s="214"/>
      <c r="JJU64" s="212"/>
      <c r="JJV64" s="213"/>
      <c r="JJW64" s="213"/>
      <c r="JJX64" s="214"/>
      <c r="JJY64" s="214"/>
      <c r="JJZ64" s="216"/>
      <c r="JKA64" s="216"/>
      <c r="JKB64" s="216"/>
      <c r="JKC64" s="216"/>
      <c r="JKD64" s="216"/>
      <c r="JKE64" s="216"/>
      <c r="JKF64" s="216"/>
      <c r="JKG64" s="216"/>
      <c r="JKH64" s="216"/>
      <c r="JKI64" s="216"/>
      <c r="JKJ64" s="216"/>
      <c r="JKK64" s="216"/>
      <c r="JKL64" s="216"/>
      <c r="JKM64" s="214"/>
      <c r="JKN64" s="214"/>
      <c r="JKO64" s="214"/>
      <c r="JKP64" s="214"/>
      <c r="JKQ64" s="214"/>
      <c r="JKR64" s="212"/>
      <c r="JKS64" s="213"/>
      <c r="JKT64" s="213"/>
      <c r="JKU64" s="214"/>
      <c r="JKV64" s="214"/>
      <c r="JKW64" s="216"/>
      <c r="JKX64" s="216"/>
      <c r="JKY64" s="216"/>
      <c r="JKZ64" s="216"/>
      <c r="JLA64" s="216"/>
      <c r="JLB64" s="216"/>
      <c r="JLC64" s="216"/>
      <c r="JLD64" s="216"/>
      <c r="JLE64" s="216"/>
      <c r="JLF64" s="216"/>
      <c r="JLG64" s="216"/>
      <c r="JLH64" s="216"/>
      <c r="JLI64" s="216"/>
      <c r="JLJ64" s="214"/>
      <c r="JLK64" s="214"/>
      <c r="JLL64" s="214"/>
      <c r="JLM64" s="214"/>
      <c r="JLN64" s="214"/>
      <c r="JLO64" s="212"/>
      <c r="JLP64" s="213"/>
      <c r="JLQ64" s="213"/>
      <c r="JLR64" s="214"/>
      <c r="JLS64" s="214"/>
      <c r="JLT64" s="216"/>
      <c r="JLU64" s="216"/>
      <c r="JLV64" s="216"/>
      <c r="JLW64" s="216"/>
      <c r="JLX64" s="216"/>
      <c r="JLY64" s="216"/>
      <c r="JLZ64" s="216"/>
      <c r="JMA64" s="216"/>
      <c r="JMB64" s="216"/>
      <c r="JMC64" s="216"/>
      <c r="JMD64" s="216"/>
      <c r="JME64" s="216"/>
      <c r="JMF64" s="216"/>
      <c r="JMG64" s="214"/>
      <c r="JMH64" s="214"/>
      <c r="JMI64" s="214"/>
      <c r="JMJ64" s="214"/>
      <c r="JMK64" s="214"/>
      <c r="JML64" s="212"/>
      <c r="JMM64" s="213"/>
      <c r="JMN64" s="213"/>
      <c r="JMO64" s="214"/>
      <c r="JMP64" s="214"/>
      <c r="JMQ64" s="216"/>
      <c r="JMR64" s="216"/>
      <c r="JMS64" s="216"/>
      <c r="JMT64" s="216"/>
      <c r="JMU64" s="216"/>
      <c r="JMV64" s="216"/>
      <c r="JMW64" s="216"/>
      <c r="JMX64" s="216"/>
      <c r="JMY64" s="216"/>
      <c r="JMZ64" s="216"/>
      <c r="JNA64" s="216"/>
      <c r="JNB64" s="216"/>
      <c r="JNC64" s="216"/>
      <c r="JND64" s="214"/>
      <c r="JNE64" s="214"/>
      <c r="JNF64" s="214"/>
      <c r="JNG64" s="214"/>
      <c r="JNH64" s="214"/>
      <c r="JNI64" s="212"/>
      <c r="JNJ64" s="213"/>
      <c r="JNK64" s="213"/>
      <c r="JNL64" s="214"/>
      <c r="JNM64" s="214"/>
      <c r="JNN64" s="216"/>
      <c r="JNO64" s="216"/>
      <c r="JNP64" s="216"/>
      <c r="JNQ64" s="216"/>
      <c r="JNR64" s="216"/>
      <c r="JNS64" s="216"/>
      <c r="JNT64" s="216"/>
      <c r="JNU64" s="216"/>
      <c r="JNV64" s="216"/>
      <c r="JNW64" s="216"/>
      <c r="JNX64" s="216"/>
      <c r="JNY64" s="216"/>
      <c r="JNZ64" s="216"/>
      <c r="JOA64" s="214"/>
      <c r="JOB64" s="214"/>
      <c r="JOC64" s="214"/>
      <c r="JOD64" s="214"/>
      <c r="JOE64" s="214"/>
      <c r="JOF64" s="212"/>
      <c r="JOG64" s="213"/>
      <c r="JOH64" s="213"/>
      <c r="JOI64" s="214"/>
      <c r="JOJ64" s="214"/>
      <c r="JOK64" s="216"/>
      <c r="JOL64" s="216"/>
      <c r="JOM64" s="216"/>
      <c r="JON64" s="216"/>
      <c r="JOO64" s="216"/>
      <c r="JOP64" s="216"/>
      <c r="JOQ64" s="216"/>
      <c r="JOR64" s="216"/>
      <c r="JOS64" s="216"/>
      <c r="JOT64" s="216"/>
      <c r="JOU64" s="216"/>
      <c r="JOV64" s="216"/>
      <c r="JOW64" s="216"/>
      <c r="JOX64" s="214"/>
      <c r="JOY64" s="214"/>
      <c r="JOZ64" s="214"/>
      <c r="JPA64" s="214"/>
      <c r="JPB64" s="214"/>
      <c r="JPC64" s="212"/>
      <c r="JPD64" s="213"/>
      <c r="JPE64" s="213"/>
      <c r="JPF64" s="214"/>
      <c r="JPG64" s="214"/>
      <c r="JPH64" s="216"/>
      <c r="JPI64" s="216"/>
      <c r="JPJ64" s="216"/>
      <c r="JPK64" s="216"/>
      <c r="JPL64" s="216"/>
      <c r="JPM64" s="216"/>
      <c r="JPN64" s="216"/>
      <c r="JPO64" s="216"/>
      <c r="JPP64" s="216"/>
      <c r="JPQ64" s="216"/>
      <c r="JPR64" s="216"/>
      <c r="JPS64" s="216"/>
      <c r="JPT64" s="216"/>
      <c r="JPU64" s="214"/>
      <c r="JPV64" s="214"/>
      <c r="JPW64" s="214"/>
      <c r="JPX64" s="214"/>
      <c r="JPY64" s="214"/>
      <c r="JPZ64" s="212"/>
      <c r="JQA64" s="213"/>
      <c r="JQB64" s="213"/>
      <c r="JQC64" s="214"/>
      <c r="JQD64" s="214"/>
      <c r="JQE64" s="216"/>
      <c r="JQF64" s="216"/>
      <c r="JQG64" s="216"/>
      <c r="JQH64" s="216"/>
      <c r="JQI64" s="216"/>
      <c r="JQJ64" s="216"/>
      <c r="JQK64" s="216"/>
      <c r="JQL64" s="216"/>
      <c r="JQM64" s="216"/>
      <c r="JQN64" s="216"/>
      <c r="JQO64" s="216"/>
      <c r="JQP64" s="216"/>
      <c r="JQQ64" s="216"/>
      <c r="JQR64" s="214"/>
      <c r="JQS64" s="214"/>
      <c r="JQT64" s="214"/>
      <c r="JQU64" s="214"/>
      <c r="JQV64" s="214"/>
      <c r="JQW64" s="212"/>
      <c r="JQX64" s="213"/>
      <c r="JQY64" s="213"/>
      <c r="JQZ64" s="214"/>
      <c r="JRA64" s="214"/>
      <c r="JRB64" s="216"/>
      <c r="JRC64" s="216"/>
      <c r="JRD64" s="216"/>
      <c r="JRE64" s="216"/>
      <c r="JRF64" s="216"/>
      <c r="JRG64" s="216"/>
      <c r="JRH64" s="216"/>
      <c r="JRI64" s="216"/>
      <c r="JRJ64" s="216"/>
      <c r="JRK64" s="216"/>
      <c r="JRL64" s="216"/>
      <c r="JRM64" s="216"/>
      <c r="JRN64" s="216"/>
      <c r="JRO64" s="214"/>
      <c r="JRP64" s="214"/>
      <c r="JRQ64" s="214"/>
      <c r="JRR64" s="214"/>
      <c r="JRS64" s="214"/>
      <c r="JRT64" s="212"/>
      <c r="JRU64" s="213"/>
      <c r="JRV64" s="213"/>
      <c r="JRW64" s="214"/>
      <c r="JRX64" s="214"/>
      <c r="JRY64" s="216"/>
      <c r="JRZ64" s="216"/>
      <c r="JSA64" s="216"/>
      <c r="JSB64" s="216"/>
      <c r="JSC64" s="216"/>
      <c r="JSD64" s="216"/>
      <c r="JSE64" s="216"/>
      <c r="JSF64" s="216"/>
      <c r="JSG64" s="216"/>
      <c r="JSH64" s="216"/>
      <c r="JSI64" s="216"/>
      <c r="JSJ64" s="216"/>
      <c r="JSK64" s="216"/>
      <c r="JSL64" s="214"/>
      <c r="JSM64" s="214"/>
      <c r="JSN64" s="214"/>
      <c r="JSO64" s="214"/>
      <c r="JSP64" s="214"/>
      <c r="JSQ64" s="212"/>
      <c r="JSR64" s="213"/>
      <c r="JSS64" s="213"/>
      <c r="JST64" s="214"/>
      <c r="JSU64" s="214"/>
      <c r="JSV64" s="216"/>
      <c r="JSW64" s="216"/>
      <c r="JSX64" s="216"/>
      <c r="JSY64" s="216"/>
      <c r="JSZ64" s="216"/>
      <c r="JTA64" s="216"/>
      <c r="JTB64" s="216"/>
      <c r="JTC64" s="216"/>
      <c r="JTD64" s="216"/>
      <c r="JTE64" s="216"/>
      <c r="JTF64" s="216"/>
      <c r="JTG64" s="216"/>
      <c r="JTH64" s="216"/>
      <c r="JTI64" s="214"/>
      <c r="JTJ64" s="214"/>
      <c r="JTK64" s="214"/>
      <c r="JTL64" s="214"/>
      <c r="JTM64" s="214"/>
      <c r="JTN64" s="212"/>
      <c r="JTO64" s="213"/>
      <c r="JTP64" s="213"/>
      <c r="JTQ64" s="214"/>
      <c r="JTR64" s="214"/>
      <c r="JTS64" s="216"/>
      <c r="JTT64" s="216"/>
      <c r="JTU64" s="216"/>
      <c r="JTV64" s="216"/>
      <c r="JTW64" s="216"/>
      <c r="JTX64" s="216"/>
      <c r="JTY64" s="216"/>
      <c r="JTZ64" s="216"/>
      <c r="JUA64" s="216"/>
      <c r="JUB64" s="216"/>
      <c r="JUC64" s="216"/>
      <c r="JUD64" s="216"/>
      <c r="JUE64" s="216"/>
      <c r="JUF64" s="214"/>
      <c r="JUG64" s="214"/>
      <c r="JUH64" s="214"/>
      <c r="JUI64" s="214"/>
      <c r="JUJ64" s="214"/>
      <c r="JUK64" s="212"/>
      <c r="JUL64" s="213"/>
      <c r="JUM64" s="213"/>
      <c r="JUN64" s="214"/>
      <c r="JUO64" s="214"/>
      <c r="JUP64" s="216"/>
      <c r="JUQ64" s="216"/>
      <c r="JUR64" s="216"/>
      <c r="JUS64" s="216"/>
      <c r="JUT64" s="216"/>
      <c r="JUU64" s="216"/>
      <c r="JUV64" s="216"/>
      <c r="JUW64" s="216"/>
      <c r="JUX64" s="216"/>
      <c r="JUY64" s="216"/>
      <c r="JUZ64" s="216"/>
      <c r="JVA64" s="216"/>
      <c r="JVB64" s="216"/>
      <c r="JVC64" s="214"/>
      <c r="JVD64" s="214"/>
      <c r="JVE64" s="214"/>
      <c r="JVF64" s="214"/>
      <c r="JVG64" s="214"/>
      <c r="JVH64" s="212"/>
      <c r="JVI64" s="213"/>
      <c r="JVJ64" s="213"/>
      <c r="JVK64" s="214"/>
      <c r="JVL64" s="214"/>
      <c r="JVM64" s="216"/>
      <c r="JVN64" s="216"/>
      <c r="JVO64" s="216"/>
      <c r="JVP64" s="216"/>
      <c r="JVQ64" s="216"/>
      <c r="JVR64" s="216"/>
      <c r="JVS64" s="216"/>
      <c r="JVT64" s="216"/>
      <c r="JVU64" s="216"/>
      <c r="JVV64" s="216"/>
      <c r="JVW64" s="216"/>
      <c r="JVX64" s="216"/>
      <c r="JVY64" s="216"/>
      <c r="JVZ64" s="214"/>
      <c r="JWA64" s="214"/>
      <c r="JWB64" s="214"/>
      <c r="JWC64" s="214"/>
      <c r="JWD64" s="214"/>
      <c r="JWE64" s="212"/>
      <c r="JWF64" s="213"/>
      <c r="JWG64" s="213"/>
      <c r="JWH64" s="214"/>
      <c r="JWI64" s="214"/>
      <c r="JWJ64" s="216"/>
      <c r="JWK64" s="216"/>
      <c r="JWL64" s="216"/>
      <c r="JWM64" s="216"/>
      <c r="JWN64" s="216"/>
      <c r="JWO64" s="216"/>
      <c r="JWP64" s="216"/>
      <c r="JWQ64" s="216"/>
      <c r="JWR64" s="216"/>
      <c r="JWS64" s="216"/>
      <c r="JWT64" s="216"/>
      <c r="JWU64" s="216"/>
      <c r="JWV64" s="216"/>
      <c r="JWW64" s="214"/>
      <c r="JWX64" s="214"/>
      <c r="JWY64" s="214"/>
      <c r="JWZ64" s="214"/>
      <c r="JXA64" s="214"/>
      <c r="JXB64" s="212"/>
      <c r="JXC64" s="213"/>
      <c r="JXD64" s="213"/>
      <c r="JXE64" s="214"/>
      <c r="JXF64" s="214"/>
      <c r="JXG64" s="216"/>
      <c r="JXH64" s="216"/>
      <c r="JXI64" s="216"/>
      <c r="JXJ64" s="216"/>
      <c r="JXK64" s="216"/>
      <c r="JXL64" s="216"/>
      <c r="JXM64" s="216"/>
      <c r="JXN64" s="216"/>
      <c r="JXO64" s="216"/>
      <c r="JXP64" s="216"/>
      <c r="JXQ64" s="216"/>
      <c r="JXR64" s="216"/>
      <c r="JXS64" s="216"/>
      <c r="JXT64" s="214"/>
      <c r="JXU64" s="214"/>
      <c r="JXV64" s="214"/>
      <c r="JXW64" s="214"/>
      <c r="JXX64" s="214"/>
      <c r="JXY64" s="212"/>
      <c r="JXZ64" s="213"/>
      <c r="JYA64" s="213"/>
      <c r="JYB64" s="214"/>
      <c r="JYC64" s="214"/>
      <c r="JYD64" s="216"/>
      <c r="JYE64" s="216"/>
      <c r="JYF64" s="216"/>
      <c r="JYG64" s="216"/>
      <c r="JYH64" s="216"/>
      <c r="JYI64" s="216"/>
      <c r="JYJ64" s="216"/>
      <c r="JYK64" s="216"/>
      <c r="JYL64" s="216"/>
      <c r="JYM64" s="216"/>
      <c r="JYN64" s="216"/>
      <c r="JYO64" s="216"/>
      <c r="JYP64" s="216"/>
      <c r="JYQ64" s="214"/>
      <c r="JYR64" s="214"/>
      <c r="JYS64" s="214"/>
      <c r="JYT64" s="214"/>
      <c r="JYU64" s="214"/>
      <c r="JYV64" s="212"/>
      <c r="JYW64" s="213"/>
      <c r="JYX64" s="213"/>
      <c r="JYY64" s="214"/>
      <c r="JYZ64" s="214"/>
      <c r="JZA64" s="216"/>
      <c r="JZB64" s="216"/>
      <c r="JZC64" s="216"/>
      <c r="JZD64" s="216"/>
      <c r="JZE64" s="216"/>
      <c r="JZF64" s="216"/>
      <c r="JZG64" s="216"/>
      <c r="JZH64" s="216"/>
      <c r="JZI64" s="216"/>
      <c r="JZJ64" s="216"/>
      <c r="JZK64" s="216"/>
      <c r="JZL64" s="216"/>
      <c r="JZM64" s="216"/>
      <c r="JZN64" s="214"/>
      <c r="JZO64" s="214"/>
      <c r="JZP64" s="214"/>
      <c r="JZQ64" s="214"/>
      <c r="JZR64" s="214"/>
      <c r="JZS64" s="212"/>
      <c r="JZT64" s="213"/>
      <c r="JZU64" s="213"/>
      <c r="JZV64" s="214"/>
      <c r="JZW64" s="214"/>
      <c r="JZX64" s="216"/>
      <c r="JZY64" s="216"/>
      <c r="JZZ64" s="216"/>
      <c r="KAA64" s="216"/>
      <c r="KAB64" s="216"/>
      <c r="KAC64" s="216"/>
      <c r="KAD64" s="216"/>
      <c r="KAE64" s="216"/>
      <c r="KAF64" s="216"/>
      <c r="KAG64" s="216"/>
      <c r="KAH64" s="216"/>
      <c r="KAI64" s="216"/>
      <c r="KAJ64" s="216"/>
      <c r="KAK64" s="214"/>
      <c r="KAL64" s="214"/>
      <c r="KAM64" s="214"/>
      <c r="KAN64" s="214"/>
      <c r="KAO64" s="214"/>
      <c r="KAP64" s="212"/>
      <c r="KAQ64" s="213"/>
      <c r="KAR64" s="213"/>
      <c r="KAS64" s="214"/>
      <c r="KAT64" s="214"/>
      <c r="KAU64" s="216"/>
      <c r="KAV64" s="216"/>
      <c r="KAW64" s="216"/>
      <c r="KAX64" s="216"/>
      <c r="KAY64" s="216"/>
      <c r="KAZ64" s="216"/>
      <c r="KBA64" s="216"/>
      <c r="KBB64" s="216"/>
      <c r="KBC64" s="216"/>
      <c r="KBD64" s="216"/>
      <c r="KBE64" s="216"/>
      <c r="KBF64" s="216"/>
      <c r="KBG64" s="216"/>
      <c r="KBH64" s="214"/>
      <c r="KBI64" s="214"/>
      <c r="KBJ64" s="214"/>
      <c r="KBK64" s="214"/>
      <c r="KBL64" s="214"/>
      <c r="KBM64" s="212"/>
      <c r="KBN64" s="213"/>
      <c r="KBO64" s="213"/>
      <c r="KBP64" s="214"/>
      <c r="KBQ64" s="214"/>
      <c r="KBR64" s="216"/>
      <c r="KBS64" s="216"/>
      <c r="KBT64" s="216"/>
      <c r="KBU64" s="216"/>
      <c r="KBV64" s="216"/>
      <c r="KBW64" s="216"/>
      <c r="KBX64" s="216"/>
      <c r="KBY64" s="216"/>
      <c r="KBZ64" s="216"/>
      <c r="KCA64" s="216"/>
      <c r="KCB64" s="216"/>
      <c r="KCC64" s="216"/>
      <c r="KCD64" s="216"/>
      <c r="KCE64" s="214"/>
      <c r="KCF64" s="214"/>
      <c r="KCG64" s="214"/>
      <c r="KCH64" s="214"/>
      <c r="KCI64" s="214"/>
      <c r="KCJ64" s="212"/>
      <c r="KCK64" s="213"/>
      <c r="KCL64" s="213"/>
      <c r="KCM64" s="214"/>
      <c r="KCN64" s="214"/>
      <c r="KCO64" s="216"/>
      <c r="KCP64" s="216"/>
      <c r="KCQ64" s="216"/>
      <c r="KCR64" s="216"/>
      <c r="KCS64" s="216"/>
      <c r="KCT64" s="216"/>
      <c r="KCU64" s="216"/>
      <c r="KCV64" s="216"/>
      <c r="KCW64" s="216"/>
      <c r="KCX64" s="216"/>
      <c r="KCY64" s="216"/>
      <c r="KCZ64" s="216"/>
      <c r="KDA64" s="216"/>
      <c r="KDB64" s="214"/>
      <c r="KDC64" s="214"/>
      <c r="KDD64" s="214"/>
      <c r="KDE64" s="214"/>
      <c r="KDF64" s="214"/>
      <c r="KDG64" s="212"/>
      <c r="KDH64" s="213"/>
      <c r="KDI64" s="213"/>
      <c r="KDJ64" s="214"/>
      <c r="KDK64" s="214"/>
      <c r="KDL64" s="216"/>
      <c r="KDM64" s="216"/>
      <c r="KDN64" s="216"/>
      <c r="KDO64" s="216"/>
      <c r="KDP64" s="216"/>
      <c r="KDQ64" s="216"/>
      <c r="KDR64" s="216"/>
      <c r="KDS64" s="216"/>
      <c r="KDT64" s="216"/>
      <c r="KDU64" s="216"/>
      <c r="KDV64" s="216"/>
      <c r="KDW64" s="216"/>
      <c r="KDX64" s="216"/>
      <c r="KDY64" s="214"/>
      <c r="KDZ64" s="214"/>
      <c r="KEA64" s="214"/>
      <c r="KEB64" s="214"/>
      <c r="KEC64" s="214"/>
      <c r="KED64" s="212"/>
      <c r="KEE64" s="213"/>
      <c r="KEF64" s="213"/>
      <c r="KEG64" s="214"/>
      <c r="KEH64" s="214"/>
      <c r="KEI64" s="216"/>
      <c r="KEJ64" s="216"/>
      <c r="KEK64" s="216"/>
      <c r="KEL64" s="216"/>
      <c r="KEM64" s="216"/>
      <c r="KEN64" s="216"/>
      <c r="KEO64" s="216"/>
      <c r="KEP64" s="216"/>
      <c r="KEQ64" s="216"/>
      <c r="KER64" s="216"/>
      <c r="KES64" s="216"/>
      <c r="KET64" s="216"/>
      <c r="KEU64" s="216"/>
      <c r="KEV64" s="214"/>
      <c r="KEW64" s="214"/>
      <c r="KEX64" s="214"/>
      <c r="KEY64" s="214"/>
      <c r="KEZ64" s="214"/>
      <c r="KFA64" s="212"/>
      <c r="KFB64" s="213"/>
      <c r="KFC64" s="213"/>
      <c r="KFD64" s="214"/>
      <c r="KFE64" s="214"/>
      <c r="KFF64" s="216"/>
      <c r="KFG64" s="216"/>
      <c r="KFH64" s="216"/>
      <c r="KFI64" s="216"/>
      <c r="KFJ64" s="216"/>
      <c r="KFK64" s="216"/>
      <c r="KFL64" s="216"/>
      <c r="KFM64" s="216"/>
      <c r="KFN64" s="216"/>
      <c r="KFO64" s="216"/>
      <c r="KFP64" s="216"/>
      <c r="KFQ64" s="216"/>
      <c r="KFR64" s="216"/>
      <c r="KFS64" s="214"/>
      <c r="KFT64" s="214"/>
      <c r="KFU64" s="214"/>
      <c r="KFV64" s="214"/>
      <c r="KFW64" s="214"/>
      <c r="KFX64" s="212"/>
      <c r="KFY64" s="213"/>
      <c r="KFZ64" s="213"/>
      <c r="KGA64" s="214"/>
      <c r="KGB64" s="214"/>
      <c r="KGC64" s="216"/>
      <c r="KGD64" s="216"/>
      <c r="KGE64" s="216"/>
      <c r="KGF64" s="216"/>
      <c r="KGG64" s="216"/>
      <c r="KGH64" s="216"/>
      <c r="KGI64" s="216"/>
      <c r="KGJ64" s="216"/>
      <c r="KGK64" s="216"/>
      <c r="KGL64" s="216"/>
      <c r="KGM64" s="216"/>
      <c r="KGN64" s="216"/>
      <c r="KGO64" s="216"/>
      <c r="KGP64" s="214"/>
      <c r="KGQ64" s="214"/>
      <c r="KGR64" s="214"/>
      <c r="KGS64" s="214"/>
      <c r="KGT64" s="214"/>
      <c r="KGU64" s="212"/>
      <c r="KGV64" s="213"/>
      <c r="KGW64" s="213"/>
      <c r="KGX64" s="214"/>
      <c r="KGY64" s="214"/>
      <c r="KGZ64" s="216"/>
      <c r="KHA64" s="216"/>
      <c r="KHB64" s="216"/>
      <c r="KHC64" s="216"/>
      <c r="KHD64" s="216"/>
      <c r="KHE64" s="216"/>
      <c r="KHF64" s="216"/>
      <c r="KHG64" s="216"/>
      <c r="KHH64" s="216"/>
      <c r="KHI64" s="216"/>
      <c r="KHJ64" s="216"/>
      <c r="KHK64" s="216"/>
      <c r="KHL64" s="216"/>
      <c r="KHM64" s="214"/>
      <c r="KHN64" s="214"/>
      <c r="KHO64" s="214"/>
      <c r="KHP64" s="214"/>
      <c r="KHQ64" s="214"/>
      <c r="KHR64" s="212"/>
      <c r="KHS64" s="213"/>
      <c r="KHT64" s="213"/>
      <c r="KHU64" s="214"/>
      <c r="KHV64" s="214"/>
      <c r="KHW64" s="216"/>
      <c r="KHX64" s="216"/>
      <c r="KHY64" s="216"/>
      <c r="KHZ64" s="216"/>
      <c r="KIA64" s="216"/>
      <c r="KIB64" s="216"/>
      <c r="KIC64" s="216"/>
      <c r="KID64" s="216"/>
      <c r="KIE64" s="216"/>
      <c r="KIF64" s="216"/>
      <c r="KIG64" s="216"/>
      <c r="KIH64" s="216"/>
      <c r="KII64" s="216"/>
      <c r="KIJ64" s="214"/>
      <c r="KIK64" s="214"/>
      <c r="KIL64" s="214"/>
      <c r="KIM64" s="214"/>
      <c r="KIN64" s="214"/>
      <c r="KIO64" s="212"/>
      <c r="KIP64" s="213"/>
      <c r="KIQ64" s="213"/>
      <c r="KIR64" s="214"/>
      <c r="KIS64" s="214"/>
      <c r="KIT64" s="216"/>
      <c r="KIU64" s="216"/>
      <c r="KIV64" s="216"/>
      <c r="KIW64" s="216"/>
      <c r="KIX64" s="216"/>
      <c r="KIY64" s="216"/>
      <c r="KIZ64" s="216"/>
      <c r="KJA64" s="216"/>
      <c r="KJB64" s="216"/>
      <c r="KJC64" s="216"/>
      <c r="KJD64" s="216"/>
      <c r="KJE64" s="216"/>
      <c r="KJF64" s="216"/>
      <c r="KJG64" s="214"/>
      <c r="KJH64" s="214"/>
      <c r="KJI64" s="214"/>
      <c r="KJJ64" s="214"/>
      <c r="KJK64" s="214"/>
      <c r="KJL64" s="212"/>
      <c r="KJM64" s="213"/>
      <c r="KJN64" s="213"/>
      <c r="KJO64" s="214"/>
      <c r="KJP64" s="214"/>
      <c r="KJQ64" s="216"/>
      <c r="KJR64" s="216"/>
      <c r="KJS64" s="216"/>
      <c r="KJT64" s="216"/>
      <c r="KJU64" s="216"/>
      <c r="KJV64" s="216"/>
      <c r="KJW64" s="216"/>
      <c r="KJX64" s="216"/>
      <c r="KJY64" s="216"/>
      <c r="KJZ64" s="216"/>
      <c r="KKA64" s="216"/>
      <c r="KKB64" s="216"/>
      <c r="KKC64" s="216"/>
      <c r="KKD64" s="214"/>
      <c r="KKE64" s="214"/>
      <c r="KKF64" s="214"/>
      <c r="KKG64" s="214"/>
      <c r="KKH64" s="214"/>
      <c r="KKI64" s="212"/>
      <c r="KKJ64" s="213"/>
      <c r="KKK64" s="213"/>
      <c r="KKL64" s="214"/>
      <c r="KKM64" s="214"/>
      <c r="KKN64" s="216"/>
      <c r="KKO64" s="216"/>
      <c r="KKP64" s="216"/>
      <c r="KKQ64" s="216"/>
      <c r="KKR64" s="216"/>
      <c r="KKS64" s="216"/>
      <c r="KKT64" s="216"/>
      <c r="KKU64" s="216"/>
      <c r="KKV64" s="216"/>
      <c r="KKW64" s="216"/>
      <c r="KKX64" s="216"/>
      <c r="KKY64" s="216"/>
      <c r="KKZ64" s="216"/>
      <c r="KLA64" s="214"/>
      <c r="KLB64" s="214"/>
      <c r="KLC64" s="214"/>
      <c r="KLD64" s="214"/>
      <c r="KLE64" s="214"/>
      <c r="KLF64" s="212"/>
      <c r="KLG64" s="213"/>
      <c r="KLH64" s="213"/>
      <c r="KLI64" s="214"/>
      <c r="KLJ64" s="214"/>
      <c r="KLK64" s="216"/>
      <c r="KLL64" s="216"/>
      <c r="KLM64" s="216"/>
      <c r="KLN64" s="216"/>
      <c r="KLO64" s="216"/>
      <c r="KLP64" s="216"/>
      <c r="KLQ64" s="216"/>
      <c r="KLR64" s="216"/>
      <c r="KLS64" s="216"/>
      <c r="KLT64" s="216"/>
      <c r="KLU64" s="216"/>
      <c r="KLV64" s="216"/>
      <c r="KLW64" s="216"/>
      <c r="KLX64" s="214"/>
      <c r="KLY64" s="214"/>
      <c r="KLZ64" s="214"/>
      <c r="KMA64" s="214"/>
      <c r="KMB64" s="214"/>
      <c r="KMC64" s="212"/>
      <c r="KMD64" s="213"/>
      <c r="KME64" s="213"/>
      <c r="KMF64" s="214"/>
      <c r="KMG64" s="214"/>
      <c r="KMH64" s="216"/>
      <c r="KMI64" s="216"/>
      <c r="KMJ64" s="216"/>
      <c r="KMK64" s="216"/>
      <c r="KML64" s="216"/>
      <c r="KMM64" s="216"/>
      <c r="KMN64" s="216"/>
      <c r="KMO64" s="216"/>
      <c r="KMP64" s="216"/>
      <c r="KMQ64" s="216"/>
      <c r="KMR64" s="216"/>
      <c r="KMS64" s="216"/>
      <c r="KMT64" s="216"/>
      <c r="KMU64" s="214"/>
      <c r="KMV64" s="214"/>
      <c r="KMW64" s="214"/>
      <c r="KMX64" s="214"/>
      <c r="KMY64" s="214"/>
      <c r="KMZ64" s="212"/>
      <c r="KNA64" s="213"/>
      <c r="KNB64" s="213"/>
      <c r="KNC64" s="214"/>
      <c r="KND64" s="214"/>
      <c r="KNE64" s="216"/>
      <c r="KNF64" s="216"/>
      <c r="KNG64" s="216"/>
      <c r="KNH64" s="216"/>
      <c r="KNI64" s="216"/>
      <c r="KNJ64" s="216"/>
      <c r="KNK64" s="216"/>
      <c r="KNL64" s="216"/>
      <c r="KNM64" s="216"/>
      <c r="KNN64" s="216"/>
      <c r="KNO64" s="216"/>
      <c r="KNP64" s="216"/>
      <c r="KNQ64" s="216"/>
      <c r="KNR64" s="214"/>
      <c r="KNS64" s="214"/>
      <c r="KNT64" s="214"/>
      <c r="KNU64" s="214"/>
      <c r="KNV64" s="214"/>
      <c r="KNW64" s="212"/>
      <c r="KNX64" s="213"/>
      <c r="KNY64" s="213"/>
      <c r="KNZ64" s="214"/>
      <c r="KOA64" s="214"/>
      <c r="KOB64" s="216"/>
      <c r="KOC64" s="216"/>
      <c r="KOD64" s="216"/>
      <c r="KOE64" s="216"/>
      <c r="KOF64" s="216"/>
      <c r="KOG64" s="216"/>
      <c r="KOH64" s="216"/>
      <c r="KOI64" s="216"/>
      <c r="KOJ64" s="216"/>
      <c r="KOK64" s="216"/>
      <c r="KOL64" s="216"/>
      <c r="KOM64" s="216"/>
      <c r="KON64" s="216"/>
      <c r="KOO64" s="214"/>
      <c r="KOP64" s="214"/>
      <c r="KOQ64" s="214"/>
      <c r="KOR64" s="214"/>
      <c r="KOS64" s="214"/>
      <c r="KOT64" s="212"/>
      <c r="KOU64" s="213"/>
      <c r="KOV64" s="213"/>
      <c r="KOW64" s="214"/>
      <c r="KOX64" s="214"/>
      <c r="KOY64" s="216"/>
      <c r="KOZ64" s="216"/>
      <c r="KPA64" s="216"/>
      <c r="KPB64" s="216"/>
      <c r="KPC64" s="216"/>
      <c r="KPD64" s="216"/>
      <c r="KPE64" s="216"/>
      <c r="KPF64" s="216"/>
      <c r="KPG64" s="216"/>
      <c r="KPH64" s="216"/>
      <c r="KPI64" s="216"/>
      <c r="KPJ64" s="216"/>
      <c r="KPK64" s="216"/>
      <c r="KPL64" s="214"/>
      <c r="KPM64" s="214"/>
      <c r="KPN64" s="214"/>
      <c r="KPO64" s="214"/>
      <c r="KPP64" s="214"/>
      <c r="KPQ64" s="212"/>
      <c r="KPR64" s="213"/>
      <c r="KPS64" s="213"/>
      <c r="KPT64" s="214"/>
      <c r="KPU64" s="214"/>
      <c r="KPV64" s="216"/>
      <c r="KPW64" s="216"/>
      <c r="KPX64" s="216"/>
      <c r="KPY64" s="216"/>
      <c r="KPZ64" s="216"/>
      <c r="KQA64" s="216"/>
      <c r="KQB64" s="216"/>
      <c r="KQC64" s="216"/>
      <c r="KQD64" s="216"/>
      <c r="KQE64" s="216"/>
      <c r="KQF64" s="216"/>
      <c r="KQG64" s="216"/>
      <c r="KQH64" s="216"/>
      <c r="KQI64" s="214"/>
      <c r="KQJ64" s="214"/>
      <c r="KQK64" s="214"/>
      <c r="KQL64" s="214"/>
      <c r="KQM64" s="214"/>
      <c r="KQN64" s="212"/>
      <c r="KQO64" s="213"/>
      <c r="KQP64" s="213"/>
      <c r="KQQ64" s="214"/>
      <c r="KQR64" s="214"/>
      <c r="KQS64" s="216"/>
      <c r="KQT64" s="216"/>
      <c r="KQU64" s="216"/>
      <c r="KQV64" s="216"/>
      <c r="KQW64" s="216"/>
      <c r="KQX64" s="216"/>
      <c r="KQY64" s="216"/>
      <c r="KQZ64" s="216"/>
      <c r="KRA64" s="216"/>
      <c r="KRB64" s="216"/>
      <c r="KRC64" s="216"/>
      <c r="KRD64" s="216"/>
      <c r="KRE64" s="216"/>
      <c r="KRF64" s="214"/>
      <c r="KRG64" s="214"/>
      <c r="KRH64" s="214"/>
      <c r="KRI64" s="214"/>
      <c r="KRJ64" s="214"/>
      <c r="KRK64" s="212"/>
      <c r="KRL64" s="213"/>
      <c r="KRM64" s="213"/>
      <c r="KRN64" s="214"/>
      <c r="KRO64" s="214"/>
      <c r="KRP64" s="216"/>
      <c r="KRQ64" s="216"/>
      <c r="KRR64" s="216"/>
      <c r="KRS64" s="216"/>
      <c r="KRT64" s="216"/>
      <c r="KRU64" s="216"/>
      <c r="KRV64" s="216"/>
      <c r="KRW64" s="216"/>
      <c r="KRX64" s="216"/>
      <c r="KRY64" s="216"/>
      <c r="KRZ64" s="216"/>
      <c r="KSA64" s="216"/>
      <c r="KSB64" s="216"/>
      <c r="KSC64" s="214"/>
      <c r="KSD64" s="214"/>
      <c r="KSE64" s="214"/>
      <c r="KSF64" s="214"/>
      <c r="KSG64" s="214"/>
      <c r="KSH64" s="212"/>
      <c r="KSI64" s="213"/>
      <c r="KSJ64" s="213"/>
      <c r="KSK64" s="214"/>
      <c r="KSL64" s="214"/>
      <c r="KSM64" s="216"/>
      <c r="KSN64" s="216"/>
      <c r="KSO64" s="216"/>
      <c r="KSP64" s="216"/>
      <c r="KSQ64" s="216"/>
      <c r="KSR64" s="216"/>
      <c r="KSS64" s="216"/>
      <c r="KST64" s="216"/>
      <c r="KSU64" s="216"/>
      <c r="KSV64" s="216"/>
      <c r="KSW64" s="216"/>
      <c r="KSX64" s="216"/>
      <c r="KSY64" s="216"/>
      <c r="KSZ64" s="214"/>
      <c r="KTA64" s="214"/>
      <c r="KTB64" s="214"/>
      <c r="KTC64" s="214"/>
      <c r="KTD64" s="214"/>
      <c r="KTE64" s="212"/>
      <c r="KTF64" s="213"/>
      <c r="KTG64" s="213"/>
      <c r="KTH64" s="214"/>
      <c r="KTI64" s="214"/>
      <c r="KTJ64" s="216"/>
      <c r="KTK64" s="216"/>
      <c r="KTL64" s="216"/>
      <c r="KTM64" s="216"/>
      <c r="KTN64" s="216"/>
      <c r="KTO64" s="216"/>
      <c r="KTP64" s="216"/>
      <c r="KTQ64" s="216"/>
      <c r="KTR64" s="216"/>
      <c r="KTS64" s="216"/>
      <c r="KTT64" s="216"/>
      <c r="KTU64" s="216"/>
      <c r="KTV64" s="216"/>
      <c r="KTW64" s="214"/>
      <c r="KTX64" s="214"/>
      <c r="KTY64" s="214"/>
      <c r="KTZ64" s="214"/>
      <c r="KUA64" s="214"/>
      <c r="KUB64" s="212"/>
      <c r="KUC64" s="213"/>
      <c r="KUD64" s="213"/>
      <c r="KUE64" s="214"/>
      <c r="KUF64" s="214"/>
      <c r="KUG64" s="216"/>
      <c r="KUH64" s="216"/>
      <c r="KUI64" s="216"/>
      <c r="KUJ64" s="216"/>
      <c r="KUK64" s="216"/>
      <c r="KUL64" s="216"/>
      <c r="KUM64" s="216"/>
      <c r="KUN64" s="216"/>
      <c r="KUO64" s="216"/>
      <c r="KUP64" s="216"/>
      <c r="KUQ64" s="216"/>
      <c r="KUR64" s="216"/>
      <c r="KUS64" s="216"/>
      <c r="KUT64" s="214"/>
      <c r="KUU64" s="214"/>
      <c r="KUV64" s="214"/>
      <c r="KUW64" s="214"/>
      <c r="KUX64" s="214"/>
      <c r="KUY64" s="212"/>
      <c r="KUZ64" s="213"/>
      <c r="KVA64" s="213"/>
      <c r="KVB64" s="214"/>
      <c r="KVC64" s="214"/>
      <c r="KVD64" s="216"/>
      <c r="KVE64" s="216"/>
      <c r="KVF64" s="216"/>
      <c r="KVG64" s="216"/>
      <c r="KVH64" s="216"/>
      <c r="KVI64" s="216"/>
      <c r="KVJ64" s="216"/>
      <c r="KVK64" s="216"/>
      <c r="KVL64" s="216"/>
      <c r="KVM64" s="216"/>
      <c r="KVN64" s="216"/>
      <c r="KVO64" s="216"/>
      <c r="KVP64" s="216"/>
      <c r="KVQ64" s="214"/>
      <c r="KVR64" s="214"/>
      <c r="KVS64" s="214"/>
      <c r="KVT64" s="214"/>
      <c r="KVU64" s="214"/>
      <c r="KVV64" s="212"/>
      <c r="KVW64" s="213"/>
      <c r="KVX64" s="213"/>
      <c r="KVY64" s="214"/>
      <c r="KVZ64" s="214"/>
      <c r="KWA64" s="216"/>
      <c r="KWB64" s="216"/>
      <c r="KWC64" s="216"/>
      <c r="KWD64" s="216"/>
      <c r="KWE64" s="216"/>
      <c r="KWF64" s="216"/>
      <c r="KWG64" s="216"/>
      <c r="KWH64" s="216"/>
      <c r="KWI64" s="216"/>
      <c r="KWJ64" s="216"/>
      <c r="KWK64" s="216"/>
      <c r="KWL64" s="216"/>
      <c r="KWM64" s="216"/>
      <c r="KWN64" s="214"/>
      <c r="KWO64" s="214"/>
      <c r="KWP64" s="214"/>
      <c r="KWQ64" s="214"/>
      <c r="KWR64" s="214"/>
      <c r="KWS64" s="212"/>
      <c r="KWT64" s="213"/>
      <c r="KWU64" s="213"/>
      <c r="KWV64" s="214"/>
      <c r="KWW64" s="214"/>
      <c r="KWX64" s="216"/>
      <c r="KWY64" s="216"/>
      <c r="KWZ64" s="216"/>
      <c r="KXA64" s="216"/>
      <c r="KXB64" s="216"/>
      <c r="KXC64" s="216"/>
      <c r="KXD64" s="216"/>
      <c r="KXE64" s="216"/>
      <c r="KXF64" s="216"/>
      <c r="KXG64" s="216"/>
      <c r="KXH64" s="216"/>
      <c r="KXI64" s="216"/>
      <c r="KXJ64" s="216"/>
      <c r="KXK64" s="214"/>
      <c r="KXL64" s="214"/>
      <c r="KXM64" s="214"/>
      <c r="KXN64" s="214"/>
      <c r="KXO64" s="214"/>
      <c r="KXP64" s="212"/>
      <c r="KXQ64" s="213"/>
      <c r="KXR64" s="213"/>
      <c r="KXS64" s="214"/>
      <c r="KXT64" s="214"/>
      <c r="KXU64" s="216"/>
      <c r="KXV64" s="216"/>
      <c r="KXW64" s="216"/>
      <c r="KXX64" s="216"/>
      <c r="KXY64" s="216"/>
      <c r="KXZ64" s="216"/>
      <c r="KYA64" s="216"/>
      <c r="KYB64" s="216"/>
      <c r="KYC64" s="216"/>
      <c r="KYD64" s="216"/>
      <c r="KYE64" s="216"/>
      <c r="KYF64" s="216"/>
      <c r="KYG64" s="216"/>
      <c r="KYH64" s="214"/>
      <c r="KYI64" s="214"/>
      <c r="KYJ64" s="214"/>
      <c r="KYK64" s="214"/>
      <c r="KYL64" s="214"/>
      <c r="KYM64" s="212"/>
      <c r="KYN64" s="213"/>
      <c r="KYO64" s="213"/>
      <c r="KYP64" s="214"/>
      <c r="KYQ64" s="214"/>
      <c r="KYR64" s="216"/>
      <c r="KYS64" s="216"/>
      <c r="KYT64" s="216"/>
      <c r="KYU64" s="216"/>
      <c r="KYV64" s="216"/>
      <c r="KYW64" s="216"/>
      <c r="KYX64" s="216"/>
      <c r="KYY64" s="216"/>
      <c r="KYZ64" s="216"/>
      <c r="KZA64" s="216"/>
      <c r="KZB64" s="216"/>
      <c r="KZC64" s="216"/>
      <c r="KZD64" s="216"/>
      <c r="KZE64" s="214"/>
      <c r="KZF64" s="214"/>
      <c r="KZG64" s="214"/>
      <c r="KZH64" s="214"/>
      <c r="KZI64" s="214"/>
      <c r="KZJ64" s="212"/>
      <c r="KZK64" s="213"/>
      <c r="KZL64" s="213"/>
      <c r="KZM64" s="214"/>
      <c r="KZN64" s="214"/>
      <c r="KZO64" s="216"/>
      <c r="KZP64" s="216"/>
      <c r="KZQ64" s="216"/>
      <c r="KZR64" s="216"/>
      <c r="KZS64" s="216"/>
      <c r="KZT64" s="216"/>
      <c r="KZU64" s="216"/>
      <c r="KZV64" s="216"/>
      <c r="KZW64" s="216"/>
      <c r="KZX64" s="216"/>
      <c r="KZY64" s="216"/>
      <c r="KZZ64" s="216"/>
      <c r="LAA64" s="216"/>
      <c r="LAB64" s="214"/>
      <c r="LAC64" s="214"/>
      <c r="LAD64" s="214"/>
      <c r="LAE64" s="214"/>
      <c r="LAF64" s="214"/>
      <c r="LAG64" s="212"/>
      <c r="LAH64" s="213"/>
      <c r="LAI64" s="213"/>
      <c r="LAJ64" s="214"/>
      <c r="LAK64" s="214"/>
      <c r="LAL64" s="216"/>
      <c r="LAM64" s="216"/>
      <c r="LAN64" s="216"/>
      <c r="LAO64" s="216"/>
      <c r="LAP64" s="216"/>
      <c r="LAQ64" s="216"/>
      <c r="LAR64" s="216"/>
      <c r="LAS64" s="216"/>
      <c r="LAT64" s="216"/>
      <c r="LAU64" s="216"/>
      <c r="LAV64" s="216"/>
      <c r="LAW64" s="216"/>
      <c r="LAX64" s="216"/>
      <c r="LAY64" s="214"/>
      <c r="LAZ64" s="214"/>
      <c r="LBA64" s="214"/>
      <c r="LBB64" s="214"/>
      <c r="LBC64" s="214"/>
      <c r="LBD64" s="212"/>
      <c r="LBE64" s="213"/>
      <c r="LBF64" s="213"/>
      <c r="LBG64" s="214"/>
      <c r="LBH64" s="214"/>
      <c r="LBI64" s="216"/>
      <c r="LBJ64" s="216"/>
      <c r="LBK64" s="216"/>
      <c r="LBL64" s="216"/>
      <c r="LBM64" s="216"/>
      <c r="LBN64" s="216"/>
      <c r="LBO64" s="216"/>
      <c r="LBP64" s="216"/>
      <c r="LBQ64" s="216"/>
      <c r="LBR64" s="216"/>
      <c r="LBS64" s="216"/>
      <c r="LBT64" s="216"/>
      <c r="LBU64" s="216"/>
      <c r="LBV64" s="214"/>
      <c r="LBW64" s="214"/>
      <c r="LBX64" s="214"/>
      <c r="LBY64" s="214"/>
      <c r="LBZ64" s="214"/>
      <c r="LCA64" s="212"/>
      <c r="LCB64" s="213"/>
      <c r="LCC64" s="213"/>
      <c r="LCD64" s="214"/>
      <c r="LCE64" s="214"/>
      <c r="LCF64" s="216"/>
      <c r="LCG64" s="216"/>
      <c r="LCH64" s="216"/>
      <c r="LCI64" s="216"/>
      <c r="LCJ64" s="216"/>
      <c r="LCK64" s="216"/>
      <c r="LCL64" s="216"/>
      <c r="LCM64" s="216"/>
      <c r="LCN64" s="216"/>
      <c r="LCO64" s="216"/>
      <c r="LCP64" s="216"/>
      <c r="LCQ64" s="216"/>
      <c r="LCR64" s="216"/>
      <c r="LCS64" s="214"/>
      <c r="LCT64" s="214"/>
      <c r="LCU64" s="214"/>
      <c r="LCV64" s="214"/>
      <c r="LCW64" s="214"/>
      <c r="LCX64" s="212"/>
      <c r="LCY64" s="213"/>
      <c r="LCZ64" s="213"/>
      <c r="LDA64" s="214"/>
      <c r="LDB64" s="214"/>
      <c r="LDC64" s="216"/>
      <c r="LDD64" s="216"/>
      <c r="LDE64" s="216"/>
      <c r="LDF64" s="216"/>
      <c r="LDG64" s="216"/>
      <c r="LDH64" s="216"/>
      <c r="LDI64" s="216"/>
      <c r="LDJ64" s="216"/>
      <c r="LDK64" s="216"/>
      <c r="LDL64" s="216"/>
      <c r="LDM64" s="216"/>
      <c r="LDN64" s="216"/>
      <c r="LDO64" s="216"/>
      <c r="LDP64" s="214"/>
      <c r="LDQ64" s="214"/>
      <c r="LDR64" s="214"/>
      <c r="LDS64" s="214"/>
      <c r="LDT64" s="214"/>
      <c r="LDU64" s="212"/>
      <c r="LDV64" s="213"/>
      <c r="LDW64" s="213"/>
      <c r="LDX64" s="214"/>
      <c r="LDY64" s="214"/>
      <c r="LDZ64" s="216"/>
      <c r="LEA64" s="216"/>
      <c r="LEB64" s="216"/>
      <c r="LEC64" s="216"/>
      <c r="LED64" s="216"/>
      <c r="LEE64" s="216"/>
      <c r="LEF64" s="216"/>
      <c r="LEG64" s="216"/>
      <c r="LEH64" s="216"/>
      <c r="LEI64" s="216"/>
      <c r="LEJ64" s="216"/>
      <c r="LEK64" s="216"/>
      <c r="LEL64" s="216"/>
      <c r="LEM64" s="214"/>
      <c r="LEN64" s="214"/>
      <c r="LEO64" s="214"/>
      <c r="LEP64" s="214"/>
      <c r="LEQ64" s="214"/>
      <c r="LER64" s="212"/>
      <c r="LES64" s="213"/>
      <c r="LET64" s="213"/>
      <c r="LEU64" s="214"/>
      <c r="LEV64" s="214"/>
      <c r="LEW64" s="216"/>
      <c r="LEX64" s="216"/>
      <c r="LEY64" s="216"/>
      <c r="LEZ64" s="216"/>
      <c r="LFA64" s="216"/>
      <c r="LFB64" s="216"/>
      <c r="LFC64" s="216"/>
      <c r="LFD64" s="216"/>
      <c r="LFE64" s="216"/>
      <c r="LFF64" s="216"/>
      <c r="LFG64" s="216"/>
      <c r="LFH64" s="216"/>
      <c r="LFI64" s="216"/>
      <c r="LFJ64" s="214"/>
      <c r="LFK64" s="214"/>
      <c r="LFL64" s="214"/>
      <c r="LFM64" s="214"/>
      <c r="LFN64" s="214"/>
      <c r="LFO64" s="212"/>
      <c r="LFP64" s="213"/>
      <c r="LFQ64" s="213"/>
      <c r="LFR64" s="214"/>
      <c r="LFS64" s="214"/>
      <c r="LFT64" s="216"/>
      <c r="LFU64" s="216"/>
      <c r="LFV64" s="216"/>
      <c r="LFW64" s="216"/>
      <c r="LFX64" s="216"/>
      <c r="LFY64" s="216"/>
      <c r="LFZ64" s="216"/>
      <c r="LGA64" s="216"/>
      <c r="LGB64" s="216"/>
      <c r="LGC64" s="216"/>
      <c r="LGD64" s="216"/>
      <c r="LGE64" s="216"/>
      <c r="LGF64" s="216"/>
      <c r="LGG64" s="214"/>
      <c r="LGH64" s="214"/>
      <c r="LGI64" s="214"/>
      <c r="LGJ64" s="214"/>
      <c r="LGK64" s="214"/>
      <c r="LGL64" s="212"/>
      <c r="LGM64" s="213"/>
      <c r="LGN64" s="213"/>
      <c r="LGO64" s="214"/>
      <c r="LGP64" s="214"/>
      <c r="LGQ64" s="216"/>
      <c r="LGR64" s="216"/>
      <c r="LGS64" s="216"/>
      <c r="LGT64" s="216"/>
      <c r="LGU64" s="216"/>
      <c r="LGV64" s="216"/>
      <c r="LGW64" s="216"/>
      <c r="LGX64" s="216"/>
      <c r="LGY64" s="216"/>
      <c r="LGZ64" s="216"/>
      <c r="LHA64" s="216"/>
      <c r="LHB64" s="216"/>
      <c r="LHC64" s="216"/>
      <c r="LHD64" s="214"/>
      <c r="LHE64" s="214"/>
      <c r="LHF64" s="214"/>
      <c r="LHG64" s="214"/>
      <c r="LHH64" s="214"/>
      <c r="LHI64" s="212"/>
      <c r="LHJ64" s="213"/>
      <c r="LHK64" s="213"/>
      <c r="LHL64" s="214"/>
      <c r="LHM64" s="214"/>
      <c r="LHN64" s="216"/>
      <c r="LHO64" s="216"/>
      <c r="LHP64" s="216"/>
      <c r="LHQ64" s="216"/>
      <c r="LHR64" s="216"/>
      <c r="LHS64" s="216"/>
      <c r="LHT64" s="216"/>
      <c r="LHU64" s="216"/>
      <c r="LHV64" s="216"/>
      <c r="LHW64" s="216"/>
      <c r="LHX64" s="216"/>
      <c r="LHY64" s="216"/>
      <c r="LHZ64" s="216"/>
      <c r="LIA64" s="214"/>
      <c r="LIB64" s="214"/>
      <c r="LIC64" s="214"/>
      <c r="LID64" s="214"/>
      <c r="LIE64" s="214"/>
      <c r="LIF64" s="212"/>
      <c r="LIG64" s="213"/>
      <c r="LIH64" s="213"/>
      <c r="LII64" s="214"/>
      <c r="LIJ64" s="214"/>
      <c r="LIK64" s="216"/>
      <c r="LIL64" s="216"/>
      <c r="LIM64" s="216"/>
      <c r="LIN64" s="216"/>
      <c r="LIO64" s="216"/>
      <c r="LIP64" s="216"/>
      <c r="LIQ64" s="216"/>
      <c r="LIR64" s="216"/>
      <c r="LIS64" s="216"/>
      <c r="LIT64" s="216"/>
      <c r="LIU64" s="216"/>
      <c r="LIV64" s="216"/>
      <c r="LIW64" s="216"/>
      <c r="LIX64" s="214"/>
      <c r="LIY64" s="214"/>
      <c r="LIZ64" s="214"/>
      <c r="LJA64" s="214"/>
      <c r="LJB64" s="214"/>
      <c r="LJC64" s="212"/>
      <c r="LJD64" s="213"/>
      <c r="LJE64" s="213"/>
      <c r="LJF64" s="214"/>
      <c r="LJG64" s="214"/>
      <c r="LJH64" s="216"/>
      <c r="LJI64" s="216"/>
      <c r="LJJ64" s="216"/>
      <c r="LJK64" s="216"/>
      <c r="LJL64" s="216"/>
      <c r="LJM64" s="216"/>
      <c r="LJN64" s="216"/>
      <c r="LJO64" s="216"/>
      <c r="LJP64" s="216"/>
      <c r="LJQ64" s="216"/>
      <c r="LJR64" s="216"/>
      <c r="LJS64" s="216"/>
      <c r="LJT64" s="216"/>
      <c r="LJU64" s="214"/>
      <c r="LJV64" s="214"/>
      <c r="LJW64" s="214"/>
      <c r="LJX64" s="214"/>
      <c r="LJY64" s="214"/>
      <c r="LJZ64" s="212"/>
      <c r="LKA64" s="213"/>
      <c r="LKB64" s="213"/>
      <c r="LKC64" s="214"/>
      <c r="LKD64" s="214"/>
      <c r="LKE64" s="216"/>
      <c r="LKF64" s="216"/>
      <c r="LKG64" s="216"/>
      <c r="LKH64" s="216"/>
      <c r="LKI64" s="216"/>
      <c r="LKJ64" s="216"/>
      <c r="LKK64" s="216"/>
      <c r="LKL64" s="216"/>
      <c r="LKM64" s="216"/>
      <c r="LKN64" s="216"/>
      <c r="LKO64" s="216"/>
      <c r="LKP64" s="216"/>
      <c r="LKQ64" s="216"/>
      <c r="LKR64" s="214"/>
      <c r="LKS64" s="214"/>
      <c r="LKT64" s="214"/>
      <c r="LKU64" s="214"/>
      <c r="LKV64" s="214"/>
      <c r="LKW64" s="212"/>
      <c r="LKX64" s="213"/>
      <c r="LKY64" s="213"/>
      <c r="LKZ64" s="214"/>
      <c r="LLA64" s="214"/>
      <c r="LLB64" s="216"/>
      <c r="LLC64" s="216"/>
      <c r="LLD64" s="216"/>
      <c r="LLE64" s="216"/>
      <c r="LLF64" s="216"/>
      <c r="LLG64" s="216"/>
      <c r="LLH64" s="216"/>
      <c r="LLI64" s="216"/>
      <c r="LLJ64" s="216"/>
      <c r="LLK64" s="216"/>
      <c r="LLL64" s="216"/>
      <c r="LLM64" s="216"/>
      <c r="LLN64" s="216"/>
      <c r="LLO64" s="214"/>
      <c r="LLP64" s="214"/>
      <c r="LLQ64" s="214"/>
      <c r="LLR64" s="214"/>
      <c r="LLS64" s="214"/>
      <c r="LLT64" s="212"/>
      <c r="LLU64" s="213"/>
      <c r="LLV64" s="213"/>
      <c r="LLW64" s="214"/>
      <c r="LLX64" s="214"/>
      <c r="LLY64" s="216"/>
      <c r="LLZ64" s="216"/>
      <c r="LMA64" s="216"/>
      <c r="LMB64" s="216"/>
      <c r="LMC64" s="216"/>
      <c r="LMD64" s="216"/>
      <c r="LME64" s="216"/>
      <c r="LMF64" s="216"/>
      <c r="LMG64" s="216"/>
      <c r="LMH64" s="216"/>
      <c r="LMI64" s="216"/>
      <c r="LMJ64" s="216"/>
      <c r="LMK64" s="216"/>
      <c r="LML64" s="214"/>
      <c r="LMM64" s="214"/>
      <c r="LMN64" s="214"/>
      <c r="LMO64" s="214"/>
      <c r="LMP64" s="214"/>
      <c r="LMQ64" s="212"/>
      <c r="LMR64" s="213"/>
      <c r="LMS64" s="213"/>
      <c r="LMT64" s="214"/>
      <c r="LMU64" s="214"/>
      <c r="LMV64" s="216"/>
      <c r="LMW64" s="216"/>
      <c r="LMX64" s="216"/>
      <c r="LMY64" s="216"/>
      <c r="LMZ64" s="216"/>
      <c r="LNA64" s="216"/>
      <c r="LNB64" s="216"/>
      <c r="LNC64" s="216"/>
      <c r="LND64" s="216"/>
      <c r="LNE64" s="216"/>
      <c r="LNF64" s="216"/>
      <c r="LNG64" s="216"/>
      <c r="LNH64" s="216"/>
      <c r="LNI64" s="214"/>
      <c r="LNJ64" s="214"/>
      <c r="LNK64" s="214"/>
      <c r="LNL64" s="214"/>
      <c r="LNM64" s="214"/>
      <c r="LNN64" s="212"/>
      <c r="LNO64" s="213"/>
      <c r="LNP64" s="213"/>
      <c r="LNQ64" s="214"/>
      <c r="LNR64" s="214"/>
      <c r="LNS64" s="216"/>
      <c r="LNT64" s="216"/>
      <c r="LNU64" s="216"/>
      <c r="LNV64" s="216"/>
      <c r="LNW64" s="216"/>
      <c r="LNX64" s="216"/>
      <c r="LNY64" s="216"/>
      <c r="LNZ64" s="216"/>
      <c r="LOA64" s="216"/>
      <c r="LOB64" s="216"/>
      <c r="LOC64" s="216"/>
      <c r="LOD64" s="216"/>
      <c r="LOE64" s="216"/>
      <c r="LOF64" s="214"/>
      <c r="LOG64" s="214"/>
      <c r="LOH64" s="214"/>
      <c r="LOI64" s="214"/>
      <c r="LOJ64" s="214"/>
      <c r="LOK64" s="212"/>
      <c r="LOL64" s="213"/>
      <c r="LOM64" s="213"/>
      <c r="LON64" s="214"/>
      <c r="LOO64" s="214"/>
      <c r="LOP64" s="216"/>
      <c r="LOQ64" s="216"/>
      <c r="LOR64" s="216"/>
      <c r="LOS64" s="216"/>
      <c r="LOT64" s="216"/>
      <c r="LOU64" s="216"/>
      <c r="LOV64" s="216"/>
      <c r="LOW64" s="216"/>
      <c r="LOX64" s="216"/>
      <c r="LOY64" s="216"/>
      <c r="LOZ64" s="216"/>
      <c r="LPA64" s="216"/>
      <c r="LPB64" s="216"/>
      <c r="LPC64" s="214"/>
      <c r="LPD64" s="214"/>
      <c r="LPE64" s="214"/>
      <c r="LPF64" s="214"/>
      <c r="LPG64" s="214"/>
      <c r="LPH64" s="212"/>
      <c r="LPI64" s="213"/>
      <c r="LPJ64" s="213"/>
      <c r="LPK64" s="214"/>
      <c r="LPL64" s="214"/>
      <c r="LPM64" s="216"/>
      <c r="LPN64" s="216"/>
      <c r="LPO64" s="216"/>
      <c r="LPP64" s="216"/>
      <c r="LPQ64" s="216"/>
      <c r="LPR64" s="216"/>
      <c r="LPS64" s="216"/>
      <c r="LPT64" s="216"/>
      <c r="LPU64" s="216"/>
      <c r="LPV64" s="216"/>
      <c r="LPW64" s="216"/>
      <c r="LPX64" s="216"/>
      <c r="LPY64" s="216"/>
      <c r="LPZ64" s="214"/>
      <c r="LQA64" s="214"/>
      <c r="LQB64" s="214"/>
      <c r="LQC64" s="214"/>
      <c r="LQD64" s="214"/>
      <c r="LQE64" s="212"/>
      <c r="LQF64" s="213"/>
      <c r="LQG64" s="213"/>
      <c r="LQH64" s="214"/>
      <c r="LQI64" s="214"/>
      <c r="LQJ64" s="216"/>
      <c r="LQK64" s="216"/>
      <c r="LQL64" s="216"/>
      <c r="LQM64" s="216"/>
      <c r="LQN64" s="216"/>
      <c r="LQO64" s="216"/>
      <c r="LQP64" s="216"/>
      <c r="LQQ64" s="216"/>
      <c r="LQR64" s="216"/>
      <c r="LQS64" s="216"/>
      <c r="LQT64" s="216"/>
      <c r="LQU64" s="216"/>
      <c r="LQV64" s="216"/>
      <c r="LQW64" s="214"/>
      <c r="LQX64" s="214"/>
      <c r="LQY64" s="214"/>
      <c r="LQZ64" s="214"/>
      <c r="LRA64" s="214"/>
      <c r="LRB64" s="212"/>
      <c r="LRC64" s="213"/>
      <c r="LRD64" s="213"/>
      <c r="LRE64" s="214"/>
      <c r="LRF64" s="214"/>
      <c r="LRG64" s="216"/>
      <c r="LRH64" s="216"/>
      <c r="LRI64" s="216"/>
      <c r="LRJ64" s="216"/>
      <c r="LRK64" s="216"/>
      <c r="LRL64" s="216"/>
      <c r="LRM64" s="216"/>
      <c r="LRN64" s="216"/>
      <c r="LRO64" s="216"/>
      <c r="LRP64" s="216"/>
      <c r="LRQ64" s="216"/>
      <c r="LRR64" s="216"/>
      <c r="LRS64" s="216"/>
      <c r="LRT64" s="214"/>
      <c r="LRU64" s="214"/>
      <c r="LRV64" s="214"/>
      <c r="LRW64" s="214"/>
      <c r="LRX64" s="214"/>
      <c r="LRY64" s="212"/>
      <c r="LRZ64" s="213"/>
      <c r="LSA64" s="213"/>
      <c r="LSB64" s="214"/>
      <c r="LSC64" s="214"/>
      <c r="LSD64" s="216"/>
      <c r="LSE64" s="216"/>
      <c r="LSF64" s="216"/>
      <c r="LSG64" s="216"/>
      <c r="LSH64" s="216"/>
      <c r="LSI64" s="216"/>
      <c r="LSJ64" s="216"/>
      <c r="LSK64" s="216"/>
      <c r="LSL64" s="216"/>
      <c r="LSM64" s="216"/>
      <c r="LSN64" s="216"/>
      <c r="LSO64" s="216"/>
      <c r="LSP64" s="216"/>
      <c r="LSQ64" s="214"/>
      <c r="LSR64" s="214"/>
      <c r="LSS64" s="214"/>
      <c r="LST64" s="214"/>
      <c r="LSU64" s="214"/>
      <c r="LSV64" s="212"/>
      <c r="LSW64" s="213"/>
      <c r="LSX64" s="213"/>
      <c r="LSY64" s="214"/>
      <c r="LSZ64" s="214"/>
      <c r="LTA64" s="216"/>
      <c r="LTB64" s="216"/>
      <c r="LTC64" s="216"/>
      <c r="LTD64" s="216"/>
      <c r="LTE64" s="216"/>
      <c r="LTF64" s="216"/>
      <c r="LTG64" s="216"/>
      <c r="LTH64" s="216"/>
      <c r="LTI64" s="216"/>
      <c r="LTJ64" s="216"/>
      <c r="LTK64" s="216"/>
      <c r="LTL64" s="216"/>
      <c r="LTM64" s="216"/>
      <c r="LTN64" s="214"/>
      <c r="LTO64" s="214"/>
      <c r="LTP64" s="214"/>
      <c r="LTQ64" s="214"/>
      <c r="LTR64" s="214"/>
      <c r="LTS64" s="212"/>
      <c r="LTT64" s="213"/>
      <c r="LTU64" s="213"/>
      <c r="LTV64" s="214"/>
      <c r="LTW64" s="214"/>
      <c r="LTX64" s="216"/>
      <c r="LTY64" s="216"/>
      <c r="LTZ64" s="216"/>
      <c r="LUA64" s="216"/>
      <c r="LUB64" s="216"/>
      <c r="LUC64" s="216"/>
      <c r="LUD64" s="216"/>
      <c r="LUE64" s="216"/>
      <c r="LUF64" s="216"/>
      <c r="LUG64" s="216"/>
      <c r="LUH64" s="216"/>
      <c r="LUI64" s="216"/>
      <c r="LUJ64" s="216"/>
      <c r="LUK64" s="214"/>
      <c r="LUL64" s="214"/>
      <c r="LUM64" s="214"/>
      <c r="LUN64" s="214"/>
      <c r="LUO64" s="214"/>
      <c r="LUP64" s="212"/>
      <c r="LUQ64" s="213"/>
      <c r="LUR64" s="213"/>
      <c r="LUS64" s="214"/>
      <c r="LUT64" s="214"/>
      <c r="LUU64" s="216"/>
      <c r="LUV64" s="216"/>
      <c r="LUW64" s="216"/>
      <c r="LUX64" s="216"/>
      <c r="LUY64" s="216"/>
      <c r="LUZ64" s="216"/>
      <c r="LVA64" s="216"/>
      <c r="LVB64" s="216"/>
      <c r="LVC64" s="216"/>
      <c r="LVD64" s="216"/>
      <c r="LVE64" s="216"/>
      <c r="LVF64" s="216"/>
      <c r="LVG64" s="216"/>
      <c r="LVH64" s="214"/>
      <c r="LVI64" s="214"/>
      <c r="LVJ64" s="214"/>
      <c r="LVK64" s="214"/>
      <c r="LVL64" s="214"/>
      <c r="LVM64" s="212"/>
      <c r="LVN64" s="213"/>
      <c r="LVO64" s="213"/>
      <c r="LVP64" s="214"/>
      <c r="LVQ64" s="214"/>
      <c r="LVR64" s="216"/>
      <c r="LVS64" s="216"/>
      <c r="LVT64" s="216"/>
      <c r="LVU64" s="216"/>
      <c r="LVV64" s="216"/>
      <c r="LVW64" s="216"/>
      <c r="LVX64" s="216"/>
      <c r="LVY64" s="216"/>
      <c r="LVZ64" s="216"/>
      <c r="LWA64" s="216"/>
      <c r="LWB64" s="216"/>
      <c r="LWC64" s="216"/>
      <c r="LWD64" s="216"/>
      <c r="LWE64" s="214"/>
      <c r="LWF64" s="214"/>
      <c r="LWG64" s="214"/>
      <c r="LWH64" s="214"/>
      <c r="LWI64" s="214"/>
      <c r="LWJ64" s="212"/>
      <c r="LWK64" s="213"/>
      <c r="LWL64" s="213"/>
      <c r="LWM64" s="214"/>
      <c r="LWN64" s="214"/>
      <c r="LWO64" s="216"/>
      <c r="LWP64" s="216"/>
      <c r="LWQ64" s="216"/>
      <c r="LWR64" s="216"/>
      <c r="LWS64" s="216"/>
      <c r="LWT64" s="216"/>
      <c r="LWU64" s="216"/>
      <c r="LWV64" s="216"/>
      <c r="LWW64" s="216"/>
      <c r="LWX64" s="216"/>
      <c r="LWY64" s="216"/>
      <c r="LWZ64" s="216"/>
      <c r="LXA64" s="216"/>
      <c r="LXB64" s="214"/>
      <c r="LXC64" s="214"/>
      <c r="LXD64" s="214"/>
      <c r="LXE64" s="214"/>
      <c r="LXF64" s="214"/>
      <c r="LXG64" s="212"/>
      <c r="LXH64" s="213"/>
      <c r="LXI64" s="213"/>
      <c r="LXJ64" s="214"/>
      <c r="LXK64" s="214"/>
      <c r="LXL64" s="216"/>
      <c r="LXM64" s="216"/>
      <c r="LXN64" s="216"/>
      <c r="LXO64" s="216"/>
      <c r="LXP64" s="216"/>
      <c r="LXQ64" s="216"/>
      <c r="LXR64" s="216"/>
      <c r="LXS64" s="216"/>
      <c r="LXT64" s="216"/>
      <c r="LXU64" s="216"/>
      <c r="LXV64" s="216"/>
      <c r="LXW64" s="216"/>
      <c r="LXX64" s="216"/>
      <c r="LXY64" s="214"/>
      <c r="LXZ64" s="214"/>
      <c r="LYA64" s="214"/>
      <c r="LYB64" s="214"/>
      <c r="LYC64" s="214"/>
      <c r="LYD64" s="212"/>
      <c r="LYE64" s="213"/>
      <c r="LYF64" s="213"/>
      <c r="LYG64" s="214"/>
      <c r="LYH64" s="214"/>
      <c r="LYI64" s="216"/>
      <c r="LYJ64" s="216"/>
      <c r="LYK64" s="216"/>
      <c r="LYL64" s="216"/>
      <c r="LYM64" s="216"/>
      <c r="LYN64" s="216"/>
      <c r="LYO64" s="216"/>
      <c r="LYP64" s="216"/>
      <c r="LYQ64" s="216"/>
      <c r="LYR64" s="216"/>
      <c r="LYS64" s="216"/>
      <c r="LYT64" s="216"/>
      <c r="LYU64" s="216"/>
      <c r="LYV64" s="214"/>
      <c r="LYW64" s="214"/>
      <c r="LYX64" s="214"/>
      <c r="LYY64" s="214"/>
      <c r="LYZ64" s="214"/>
      <c r="LZA64" s="212"/>
      <c r="LZB64" s="213"/>
      <c r="LZC64" s="213"/>
      <c r="LZD64" s="214"/>
      <c r="LZE64" s="214"/>
      <c r="LZF64" s="216"/>
      <c r="LZG64" s="216"/>
      <c r="LZH64" s="216"/>
      <c r="LZI64" s="216"/>
      <c r="LZJ64" s="216"/>
      <c r="LZK64" s="216"/>
      <c r="LZL64" s="216"/>
      <c r="LZM64" s="216"/>
      <c r="LZN64" s="216"/>
      <c r="LZO64" s="216"/>
      <c r="LZP64" s="216"/>
      <c r="LZQ64" s="216"/>
      <c r="LZR64" s="216"/>
      <c r="LZS64" s="214"/>
      <c r="LZT64" s="214"/>
      <c r="LZU64" s="214"/>
      <c r="LZV64" s="214"/>
      <c r="LZW64" s="214"/>
      <c r="LZX64" s="212"/>
      <c r="LZY64" s="213"/>
      <c r="LZZ64" s="213"/>
      <c r="MAA64" s="214"/>
      <c r="MAB64" s="214"/>
      <c r="MAC64" s="216"/>
      <c r="MAD64" s="216"/>
      <c r="MAE64" s="216"/>
      <c r="MAF64" s="216"/>
      <c r="MAG64" s="216"/>
      <c r="MAH64" s="216"/>
      <c r="MAI64" s="216"/>
      <c r="MAJ64" s="216"/>
      <c r="MAK64" s="216"/>
      <c r="MAL64" s="216"/>
      <c r="MAM64" s="216"/>
      <c r="MAN64" s="216"/>
      <c r="MAO64" s="216"/>
      <c r="MAP64" s="214"/>
      <c r="MAQ64" s="214"/>
      <c r="MAR64" s="214"/>
      <c r="MAS64" s="214"/>
      <c r="MAT64" s="214"/>
      <c r="MAU64" s="212"/>
      <c r="MAV64" s="213"/>
      <c r="MAW64" s="213"/>
      <c r="MAX64" s="214"/>
      <c r="MAY64" s="214"/>
      <c r="MAZ64" s="216"/>
      <c r="MBA64" s="216"/>
      <c r="MBB64" s="216"/>
      <c r="MBC64" s="216"/>
      <c r="MBD64" s="216"/>
      <c r="MBE64" s="216"/>
      <c r="MBF64" s="216"/>
      <c r="MBG64" s="216"/>
      <c r="MBH64" s="216"/>
      <c r="MBI64" s="216"/>
      <c r="MBJ64" s="216"/>
      <c r="MBK64" s="216"/>
      <c r="MBL64" s="216"/>
      <c r="MBM64" s="214"/>
      <c r="MBN64" s="214"/>
      <c r="MBO64" s="214"/>
      <c r="MBP64" s="214"/>
      <c r="MBQ64" s="214"/>
      <c r="MBR64" s="212"/>
      <c r="MBS64" s="213"/>
      <c r="MBT64" s="213"/>
      <c r="MBU64" s="214"/>
      <c r="MBV64" s="214"/>
      <c r="MBW64" s="216"/>
      <c r="MBX64" s="216"/>
      <c r="MBY64" s="216"/>
      <c r="MBZ64" s="216"/>
      <c r="MCA64" s="216"/>
      <c r="MCB64" s="216"/>
      <c r="MCC64" s="216"/>
      <c r="MCD64" s="216"/>
      <c r="MCE64" s="216"/>
      <c r="MCF64" s="216"/>
      <c r="MCG64" s="216"/>
      <c r="MCH64" s="216"/>
      <c r="MCI64" s="216"/>
      <c r="MCJ64" s="214"/>
      <c r="MCK64" s="214"/>
      <c r="MCL64" s="214"/>
      <c r="MCM64" s="214"/>
      <c r="MCN64" s="214"/>
      <c r="MCO64" s="212"/>
      <c r="MCP64" s="213"/>
      <c r="MCQ64" s="213"/>
      <c r="MCR64" s="214"/>
      <c r="MCS64" s="214"/>
      <c r="MCT64" s="216"/>
      <c r="MCU64" s="216"/>
      <c r="MCV64" s="216"/>
      <c r="MCW64" s="216"/>
      <c r="MCX64" s="216"/>
      <c r="MCY64" s="216"/>
      <c r="MCZ64" s="216"/>
      <c r="MDA64" s="216"/>
      <c r="MDB64" s="216"/>
      <c r="MDC64" s="216"/>
      <c r="MDD64" s="216"/>
      <c r="MDE64" s="216"/>
      <c r="MDF64" s="216"/>
      <c r="MDG64" s="214"/>
      <c r="MDH64" s="214"/>
      <c r="MDI64" s="214"/>
      <c r="MDJ64" s="214"/>
      <c r="MDK64" s="214"/>
      <c r="MDL64" s="212"/>
      <c r="MDM64" s="213"/>
      <c r="MDN64" s="213"/>
      <c r="MDO64" s="214"/>
      <c r="MDP64" s="214"/>
      <c r="MDQ64" s="216"/>
      <c r="MDR64" s="216"/>
      <c r="MDS64" s="216"/>
      <c r="MDT64" s="216"/>
      <c r="MDU64" s="216"/>
      <c r="MDV64" s="216"/>
      <c r="MDW64" s="216"/>
      <c r="MDX64" s="216"/>
      <c r="MDY64" s="216"/>
      <c r="MDZ64" s="216"/>
      <c r="MEA64" s="216"/>
      <c r="MEB64" s="216"/>
      <c r="MEC64" s="216"/>
      <c r="MED64" s="214"/>
      <c r="MEE64" s="214"/>
      <c r="MEF64" s="214"/>
      <c r="MEG64" s="214"/>
      <c r="MEH64" s="214"/>
      <c r="MEI64" s="212"/>
      <c r="MEJ64" s="213"/>
      <c r="MEK64" s="213"/>
      <c r="MEL64" s="214"/>
      <c r="MEM64" s="214"/>
      <c r="MEN64" s="216"/>
      <c r="MEO64" s="216"/>
      <c r="MEP64" s="216"/>
      <c r="MEQ64" s="216"/>
      <c r="MER64" s="216"/>
      <c r="MES64" s="216"/>
      <c r="MET64" s="216"/>
      <c r="MEU64" s="216"/>
      <c r="MEV64" s="216"/>
      <c r="MEW64" s="216"/>
      <c r="MEX64" s="216"/>
      <c r="MEY64" s="216"/>
      <c r="MEZ64" s="216"/>
      <c r="MFA64" s="214"/>
      <c r="MFB64" s="214"/>
      <c r="MFC64" s="214"/>
      <c r="MFD64" s="214"/>
      <c r="MFE64" s="214"/>
      <c r="MFF64" s="212"/>
      <c r="MFG64" s="213"/>
      <c r="MFH64" s="213"/>
      <c r="MFI64" s="214"/>
      <c r="MFJ64" s="214"/>
      <c r="MFK64" s="216"/>
      <c r="MFL64" s="216"/>
      <c r="MFM64" s="216"/>
      <c r="MFN64" s="216"/>
      <c r="MFO64" s="216"/>
      <c r="MFP64" s="216"/>
      <c r="MFQ64" s="216"/>
      <c r="MFR64" s="216"/>
      <c r="MFS64" s="216"/>
      <c r="MFT64" s="216"/>
      <c r="MFU64" s="216"/>
      <c r="MFV64" s="216"/>
      <c r="MFW64" s="216"/>
      <c r="MFX64" s="214"/>
      <c r="MFY64" s="214"/>
      <c r="MFZ64" s="214"/>
      <c r="MGA64" s="214"/>
      <c r="MGB64" s="214"/>
      <c r="MGC64" s="212"/>
      <c r="MGD64" s="213"/>
      <c r="MGE64" s="213"/>
      <c r="MGF64" s="214"/>
      <c r="MGG64" s="214"/>
      <c r="MGH64" s="216"/>
      <c r="MGI64" s="216"/>
      <c r="MGJ64" s="216"/>
      <c r="MGK64" s="216"/>
      <c r="MGL64" s="216"/>
      <c r="MGM64" s="216"/>
      <c r="MGN64" s="216"/>
      <c r="MGO64" s="216"/>
      <c r="MGP64" s="216"/>
      <c r="MGQ64" s="216"/>
      <c r="MGR64" s="216"/>
      <c r="MGS64" s="216"/>
      <c r="MGT64" s="216"/>
      <c r="MGU64" s="214"/>
      <c r="MGV64" s="214"/>
      <c r="MGW64" s="214"/>
      <c r="MGX64" s="214"/>
      <c r="MGY64" s="214"/>
      <c r="MGZ64" s="212"/>
      <c r="MHA64" s="213"/>
      <c r="MHB64" s="213"/>
      <c r="MHC64" s="214"/>
      <c r="MHD64" s="214"/>
      <c r="MHE64" s="216"/>
      <c r="MHF64" s="216"/>
      <c r="MHG64" s="216"/>
      <c r="MHH64" s="216"/>
      <c r="MHI64" s="216"/>
      <c r="MHJ64" s="216"/>
      <c r="MHK64" s="216"/>
      <c r="MHL64" s="216"/>
      <c r="MHM64" s="216"/>
      <c r="MHN64" s="216"/>
      <c r="MHO64" s="216"/>
      <c r="MHP64" s="216"/>
      <c r="MHQ64" s="216"/>
      <c r="MHR64" s="214"/>
      <c r="MHS64" s="214"/>
      <c r="MHT64" s="214"/>
      <c r="MHU64" s="214"/>
      <c r="MHV64" s="214"/>
      <c r="MHW64" s="212"/>
      <c r="MHX64" s="213"/>
      <c r="MHY64" s="213"/>
      <c r="MHZ64" s="214"/>
      <c r="MIA64" s="214"/>
      <c r="MIB64" s="216"/>
      <c r="MIC64" s="216"/>
      <c r="MID64" s="216"/>
      <c r="MIE64" s="216"/>
      <c r="MIF64" s="216"/>
      <c r="MIG64" s="216"/>
      <c r="MIH64" s="216"/>
      <c r="MII64" s="216"/>
      <c r="MIJ64" s="216"/>
      <c r="MIK64" s="216"/>
      <c r="MIL64" s="216"/>
      <c r="MIM64" s="216"/>
      <c r="MIN64" s="216"/>
      <c r="MIO64" s="214"/>
      <c r="MIP64" s="214"/>
      <c r="MIQ64" s="214"/>
      <c r="MIR64" s="214"/>
      <c r="MIS64" s="214"/>
      <c r="MIT64" s="212"/>
      <c r="MIU64" s="213"/>
      <c r="MIV64" s="213"/>
      <c r="MIW64" s="214"/>
      <c r="MIX64" s="214"/>
      <c r="MIY64" s="216"/>
      <c r="MIZ64" s="216"/>
      <c r="MJA64" s="216"/>
      <c r="MJB64" s="216"/>
      <c r="MJC64" s="216"/>
      <c r="MJD64" s="216"/>
      <c r="MJE64" s="216"/>
      <c r="MJF64" s="216"/>
      <c r="MJG64" s="216"/>
      <c r="MJH64" s="216"/>
      <c r="MJI64" s="216"/>
      <c r="MJJ64" s="216"/>
      <c r="MJK64" s="216"/>
      <c r="MJL64" s="214"/>
      <c r="MJM64" s="214"/>
      <c r="MJN64" s="214"/>
      <c r="MJO64" s="214"/>
      <c r="MJP64" s="214"/>
      <c r="MJQ64" s="212"/>
      <c r="MJR64" s="213"/>
      <c r="MJS64" s="213"/>
      <c r="MJT64" s="214"/>
      <c r="MJU64" s="214"/>
      <c r="MJV64" s="216"/>
      <c r="MJW64" s="216"/>
      <c r="MJX64" s="216"/>
      <c r="MJY64" s="216"/>
      <c r="MJZ64" s="216"/>
      <c r="MKA64" s="216"/>
      <c r="MKB64" s="216"/>
      <c r="MKC64" s="216"/>
      <c r="MKD64" s="216"/>
      <c r="MKE64" s="216"/>
      <c r="MKF64" s="216"/>
      <c r="MKG64" s="216"/>
      <c r="MKH64" s="216"/>
      <c r="MKI64" s="214"/>
      <c r="MKJ64" s="214"/>
      <c r="MKK64" s="214"/>
      <c r="MKL64" s="214"/>
      <c r="MKM64" s="214"/>
      <c r="MKN64" s="212"/>
      <c r="MKO64" s="213"/>
      <c r="MKP64" s="213"/>
      <c r="MKQ64" s="214"/>
      <c r="MKR64" s="214"/>
      <c r="MKS64" s="216"/>
      <c r="MKT64" s="216"/>
      <c r="MKU64" s="216"/>
      <c r="MKV64" s="216"/>
      <c r="MKW64" s="216"/>
      <c r="MKX64" s="216"/>
      <c r="MKY64" s="216"/>
      <c r="MKZ64" s="216"/>
      <c r="MLA64" s="216"/>
      <c r="MLB64" s="216"/>
      <c r="MLC64" s="216"/>
      <c r="MLD64" s="216"/>
      <c r="MLE64" s="216"/>
      <c r="MLF64" s="214"/>
      <c r="MLG64" s="214"/>
      <c r="MLH64" s="214"/>
      <c r="MLI64" s="214"/>
      <c r="MLJ64" s="214"/>
      <c r="MLK64" s="212"/>
      <c r="MLL64" s="213"/>
      <c r="MLM64" s="213"/>
      <c r="MLN64" s="214"/>
      <c r="MLO64" s="214"/>
      <c r="MLP64" s="216"/>
      <c r="MLQ64" s="216"/>
      <c r="MLR64" s="216"/>
      <c r="MLS64" s="216"/>
      <c r="MLT64" s="216"/>
      <c r="MLU64" s="216"/>
      <c r="MLV64" s="216"/>
      <c r="MLW64" s="216"/>
      <c r="MLX64" s="216"/>
      <c r="MLY64" s="216"/>
      <c r="MLZ64" s="216"/>
      <c r="MMA64" s="216"/>
      <c r="MMB64" s="216"/>
      <c r="MMC64" s="214"/>
      <c r="MMD64" s="214"/>
      <c r="MME64" s="214"/>
      <c r="MMF64" s="214"/>
      <c r="MMG64" s="214"/>
      <c r="MMH64" s="212"/>
      <c r="MMI64" s="213"/>
      <c r="MMJ64" s="213"/>
      <c r="MMK64" s="214"/>
      <c r="MML64" s="214"/>
      <c r="MMM64" s="216"/>
      <c r="MMN64" s="216"/>
      <c r="MMO64" s="216"/>
      <c r="MMP64" s="216"/>
      <c r="MMQ64" s="216"/>
      <c r="MMR64" s="216"/>
      <c r="MMS64" s="216"/>
      <c r="MMT64" s="216"/>
      <c r="MMU64" s="216"/>
      <c r="MMV64" s="216"/>
      <c r="MMW64" s="216"/>
      <c r="MMX64" s="216"/>
      <c r="MMY64" s="216"/>
      <c r="MMZ64" s="214"/>
      <c r="MNA64" s="214"/>
      <c r="MNB64" s="214"/>
      <c r="MNC64" s="214"/>
      <c r="MND64" s="214"/>
      <c r="MNE64" s="212"/>
      <c r="MNF64" s="213"/>
      <c r="MNG64" s="213"/>
      <c r="MNH64" s="214"/>
      <c r="MNI64" s="214"/>
      <c r="MNJ64" s="216"/>
      <c r="MNK64" s="216"/>
      <c r="MNL64" s="216"/>
      <c r="MNM64" s="216"/>
      <c r="MNN64" s="216"/>
      <c r="MNO64" s="216"/>
      <c r="MNP64" s="216"/>
      <c r="MNQ64" s="216"/>
      <c r="MNR64" s="216"/>
      <c r="MNS64" s="216"/>
      <c r="MNT64" s="216"/>
      <c r="MNU64" s="216"/>
      <c r="MNV64" s="216"/>
      <c r="MNW64" s="214"/>
      <c r="MNX64" s="214"/>
      <c r="MNY64" s="214"/>
      <c r="MNZ64" s="214"/>
      <c r="MOA64" s="214"/>
      <c r="MOB64" s="212"/>
      <c r="MOC64" s="213"/>
      <c r="MOD64" s="213"/>
      <c r="MOE64" s="214"/>
      <c r="MOF64" s="214"/>
      <c r="MOG64" s="216"/>
      <c r="MOH64" s="216"/>
      <c r="MOI64" s="216"/>
      <c r="MOJ64" s="216"/>
      <c r="MOK64" s="216"/>
      <c r="MOL64" s="216"/>
      <c r="MOM64" s="216"/>
      <c r="MON64" s="216"/>
      <c r="MOO64" s="216"/>
      <c r="MOP64" s="216"/>
      <c r="MOQ64" s="216"/>
      <c r="MOR64" s="216"/>
      <c r="MOS64" s="216"/>
      <c r="MOT64" s="214"/>
      <c r="MOU64" s="214"/>
      <c r="MOV64" s="214"/>
      <c r="MOW64" s="214"/>
      <c r="MOX64" s="214"/>
      <c r="MOY64" s="212"/>
      <c r="MOZ64" s="213"/>
      <c r="MPA64" s="213"/>
      <c r="MPB64" s="214"/>
      <c r="MPC64" s="214"/>
      <c r="MPD64" s="216"/>
      <c r="MPE64" s="216"/>
      <c r="MPF64" s="216"/>
      <c r="MPG64" s="216"/>
      <c r="MPH64" s="216"/>
      <c r="MPI64" s="216"/>
      <c r="MPJ64" s="216"/>
      <c r="MPK64" s="216"/>
      <c r="MPL64" s="216"/>
      <c r="MPM64" s="216"/>
      <c r="MPN64" s="216"/>
      <c r="MPO64" s="216"/>
      <c r="MPP64" s="216"/>
      <c r="MPQ64" s="214"/>
      <c r="MPR64" s="214"/>
      <c r="MPS64" s="214"/>
      <c r="MPT64" s="214"/>
      <c r="MPU64" s="214"/>
      <c r="MPV64" s="212"/>
      <c r="MPW64" s="213"/>
      <c r="MPX64" s="213"/>
      <c r="MPY64" s="214"/>
      <c r="MPZ64" s="214"/>
      <c r="MQA64" s="216"/>
      <c r="MQB64" s="216"/>
      <c r="MQC64" s="216"/>
      <c r="MQD64" s="216"/>
      <c r="MQE64" s="216"/>
      <c r="MQF64" s="216"/>
      <c r="MQG64" s="216"/>
      <c r="MQH64" s="216"/>
      <c r="MQI64" s="216"/>
      <c r="MQJ64" s="216"/>
      <c r="MQK64" s="216"/>
      <c r="MQL64" s="216"/>
      <c r="MQM64" s="216"/>
      <c r="MQN64" s="214"/>
      <c r="MQO64" s="214"/>
      <c r="MQP64" s="214"/>
      <c r="MQQ64" s="214"/>
      <c r="MQR64" s="214"/>
      <c r="MQS64" s="212"/>
      <c r="MQT64" s="213"/>
      <c r="MQU64" s="213"/>
      <c r="MQV64" s="214"/>
      <c r="MQW64" s="214"/>
      <c r="MQX64" s="216"/>
      <c r="MQY64" s="216"/>
      <c r="MQZ64" s="216"/>
      <c r="MRA64" s="216"/>
      <c r="MRB64" s="216"/>
      <c r="MRC64" s="216"/>
      <c r="MRD64" s="216"/>
      <c r="MRE64" s="216"/>
      <c r="MRF64" s="216"/>
      <c r="MRG64" s="216"/>
      <c r="MRH64" s="216"/>
      <c r="MRI64" s="216"/>
      <c r="MRJ64" s="216"/>
      <c r="MRK64" s="214"/>
      <c r="MRL64" s="214"/>
      <c r="MRM64" s="214"/>
      <c r="MRN64" s="214"/>
      <c r="MRO64" s="214"/>
      <c r="MRP64" s="212"/>
      <c r="MRQ64" s="213"/>
      <c r="MRR64" s="213"/>
      <c r="MRS64" s="214"/>
      <c r="MRT64" s="214"/>
      <c r="MRU64" s="216"/>
      <c r="MRV64" s="216"/>
      <c r="MRW64" s="216"/>
      <c r="MRX64" s="216"/>
      <c r="MRY64" s="216"/>
      <c r="MRZ64" s="216"/>
      <c r="MSA64" s="216"/>
      <c r="MSB64" s="216"/>
      <c r="MSC64" s="216"/>
      <c r="MSD64" s="216"/>
      <c r="MSE64" s="216"/>
      <c r="MSF64" s="216"/>
      <c r="MSG64" s="216"/>
      <c r="MSH64" s="214"/>
      <c r="MSI64" s="214"/>
      <c r="MSJ64" s="214"/>
      <c r="MSK64" s="214"/>
      <c r="MSL64" s="214"/>
      <c r="MSM64" s="212"/>
      <c r="MSN64" s="213"/>
      <c r="MSO64" s="213"/>
      <c r="MSP64" s="214"/>
      <c r="MSQ64" s="214"/>
      <c r="MSR64" s="216"/>
      <c r="MSS64" s="216"/>
      <c r="MST64" s="216"/>
      <c r="MSU64" s="216"/>
      <c r="MSV64" s="216"/>
      <c r="MSW64" s="216"/>
      <c r="MSX64" s="216"/>
      <c r="MSY64" s="216"/>
      <c r="MSZ64" s="216"/>
      <c r="MTA64" s="216"/>
      <c r="MTB64" s="216"/>
      <c r="MTC64" s="216"/>
      <c r="MTD64" s="216"/>
      <c r="MTE64" s="214"/>
      <c r="MTF64" s="214"/>
      <c r="MTG64" s="214"/>
      <c r="MTH64" s="214"/>
      <c r="MTI64" s="214"/>
      <c r="MTJ64" s="212"/>
      <c r="MTK64" s="213"/>
      <c r="MTL64" s="213"/>
      <c r="MTM64" s="214"/>
      <c r="MTN64" s="214"/>
      <c r="MTO64" s="216"/>
      <c r="MTP64" s="216"/>
      <c r="MTQ64" s="216"/>
      <c r="MTR64" s="216"/>
      <c r="MTS64" s="216"/>
      <c r="MTT64" s="216"/>
      <c r="MTU64" s="216"/>
      <c r="MTV64" s="216"/>
      <c r="MTW64" s="216"/>
      <c r="MTX64" s="216"/>
      <c r="MTY64" s="216"/>
      <c r="MTZ64" s="216"/>
      <c r="MUA64" s="216"/>
      <c r="MUB64" s="214"/>
      <c r="MUC64" s="214"/>
      <c r="MUD64" s="214"/>
      <c r="MUE64" s="214"/>
      <c r="MUF64" s="214"/>
      <c r="MUG64" s="212"/>
      <c r="MUH64" s="213"/>
      <c r="MUI64" s="213"/>
      <c r="MUJ64" s="214"/>
      <c r="MUK64" s="214"/>
      <c r="MUL64" s="216"/>
      <c r="MUM64" s="216"/>
      <c r="MUN64" s="216"/>
      <c r="MUO64" s="216"/>
      <c r="MUP64" s="216"/>
      <c r="MUQ64" s="216"/>
      <c r="MUR64" s="216"/>
      <c r="MUS64" s="216"/>
      <c r="MUT64" s="216"/>
      <c r="MUU64" s="216"/>
      <c r="MUV64" s="216"/>
      <c r="MUW64" s="216"/>
      <c r="MUX64" s="216"/>
      <c r="MUY64" s="214"/>
      <c r="MUZ64" s="214"/>
      <c r="MVA64" s="214"/>
      <c r="MVB64" s="214"/>
      <c r="MVC64" s="214"/>
      <c r="MVD64" s="212"/>
      <c r="MVE64" s="213"/>
      <c r="MVF64" s="213"/>
      <c r="MVG64" s="214"/>
      <c r="MVH64" s="214"/>
      <c r="MVI64" s="216"/>
      <c r="MVJ64" s="216"/>
      <c r="MVK64" s="216"/>
      <c r="MVL64" s="216"/>
      <c r="MVM64" s="216"/>
      <c r="MVN64" s="216"/>
      <c r="MVO64" s="216"/>
      <c r="MVP64" s="216"/>
      <c r="MVQ64" s="216"/>
      <c r="MVR64" s="216"/>
      <c r="MVS64" s="216"/>
      <c r="MVT64" s="216"/>
      <c r="MVU64" s="216"/>
      <c r="MVV64" s="214"/>
      <c r="MVW64" s="214"/>
      <c r="MVX64" s="214"/>
      <c r="MVY64" s="214"/>
      <c r="MVZ64" s="214"/>
      <c r="MWA64" s="212"/>
      <c r="MWB64" s="213"/>
      <c r="MWC64" s="213"/>
      <c r="MWD64" s="214"/>
      <c r="MWE64" s="214"/>
      <c r="MWF64" s="216"/>
      <c r="MWG64" s="216"/>
      <c r="MWH64" s="216"/>
      <c r="MWI64" s="216"/>
      <c r="MWJ64" s="216"/>
      <c r="MWK64" s="216"/>
      <c r="MWL64" s="216"/>
      <c r="MWM64" s="216"/>
      <c r="MWN64" s="216"/>
      <c r="MWO64" s="216"/>
      <c r="MWP64" s="216"/>
      <c r="MWQ64" s="216"/>
      <c r="MWR64" s="216"/>
      <c r="MWS64" s="214"/>
      <c r="MWT64" s="214"/>
      <c r="MWU64" s="214"/>
      <c r="MWV64" s="214"/>
      <c r="MWW64" s="214"/>
      <c r="MWX64" s="212"/>
      <c r="MWY64" s="213"/>
      <c r="MWZ64" s="213"/>
      <c r="MXA64" s="214"/>
      <c r="MXB64" s="214"/>
      <c r="MXC64" s="216"/>
      <c r="MXD64" s="216"/>
      <c r="MXE64" s="216"/>
      <c r="MXF64" s="216"/>
      <c r="MXG64" s="216"/>
      <c r="MXH64" s="216"/>
      <c r="MXI64" s="216"/>
      <c r="MXJ64" s="216"/>
      <c r="MXK64" s="216"/>
      <c r="MXL64" s="216"/>
      <c r="MXM64" s="216"/>
      <c r="MXN64" s="216"/>
      <c r="MXO64" s="216"/>
      <c r="MXP64" s="214"/>
      <c r="MXQ64" s="214"/>
      <c r="MXR64" s="214"/>
      <c r="MXS64" s="214"/>
      <c r="MXT64" s="214"/>
      <c r="MXU64" s="212"/>
      <c r="MXV64" s="213"/>
      <c r="MXW64" s="213"/>
      <c r="MXX64" s="214"/>
      <c r="MXY64" s="214"/>
      <c r="MXZ64" s="216"/>
      <c r="MYA64" s="216"/>
      <c r="MYB64" s="216"/>
      <c r="MYC64" s="216"/>
      <c r="MYD64" s="216"/>
      <c r="MYE64" s="216"/>
      <c r="MYF64" s="216"/>
      <c r="MYG64" s="216"/>
      <c r="MYH64" s="216"/>
      <c r="MYI64" s="216"/>
      <c r="MYJ64" s="216"/>
      <c r="MYK64" s="216"/>
      <c r="MYL64" s="216"/>
      <c r="MYM64" s="214"/>
      <c r="MYN64" s="214"/>
      <c r="MYO64" s="214"/>
      <c r="MYP64" s="214"/>
      <c r="MYQ64" s="214"/>
      <c r="MYR64" s="212"/>
      <c r="MYS64" s="213"/>
      <c r="MYT64" s="213"/>
      <c r="MYU64" s="214"/>
      <c r="MYV64" s="214"/>
      <c r="MYW64" s="216"/>
      <c r="MYX64" s="216"/>
      <c r="MYY64" s="216"/>
      <c r="MYZ64" s="216"/>
      <c r="MZA64" s="216"/>
      <c r="MZB64" s="216"/>
      <c r="MZC64" s="216"/>
      <c r="MZD64" s="216"/>
      <c r="MZE64" s="216"/>
      <c r="MZF64" s="216"/>
      <c r="MZG64" s="216"/>
      <c r="MZH64" s="216"/>
      <c r="MZI64" s="216"/>
      <c r="MZJ64" s="214"/>
      <c r="MZK64" s="214"/>
      <c r="MZL64" s="214"/>
      <c r="MZM64" s="214"/>
      <c r="MZN64" s="214"/>
      <c r="MZO64" s="212"/>
      <c r="MZP64" s="213"/>
      <c r="MZQ64" s="213"/>
      <c r="MZR64" s="214"/>
      <c r="MZS64" s="214"/>
      <c r="MZT64" s="216"/>
      <c r="MZU64" s="216"/>
      <c r="MZV64" s="216"/>
      <c r="MZW64" s="216"/>
      <c r="MZX64" s="216"/>
      <c r="MZY64" s="216"/>
      <c r="MZZ64" s="216"/>
      <c r="NAA64" s="216"/>
      <c r="NAB64" s="216"/>
      <c r="NAC64" s="216"/>
      <c r="NAD64" s="216"/>
      <c r="NAE64" s="216"/>
      <c r="NAF64" s="216"/>
      <c r="NAG64" s="214"/>
      <c r="NAH64" s="214"/>
      <c r="NAI64" s="214"/>
      <c r="NAJ64" s="214"/>
      <c r="NAK64" s="214"/>
      <c r="NAL64" s="212"/>
      <c r="NAM64" s="213"/>
      <c r="NAN64" s="213"/>
      <c r="NAO64" s="214"/>
      <c r="NAP64" s="214"/>
      <c r="NAQ64" s="216"/>
      <c r="NAR64" s="216"/>
      <c r="NAS64" s="216"/>
      <c r="NAT64" s="216"/>
      <c r="NAU64" s="216"/>
      <c r="NAV64" s="216"/>
      <c r="NAW64" s="216"/>
      <c r="NAX64" s="216"/>
      <c r="NAY64" s="216"/>
      <c r="NAZ64" s="216"/>
      <c r="NBA64" s="216"/>
      <c r="NBB64" s="216"/>
      <c r="NBC64" s="216"/>
      <c r="NBD64" s="214"/>
      <c r="NBE64" s="214"/>
      <c r="NBF64" s="214"/>
      <c r="NBG64" s="214"/>
      <c r="NBH64" s="214"/>
      <c r="NBI64" s="212"/>
      <c r="NBJ64" s="213"/>
      <c r="NBK64" s="213"/>
      <c r="NBL64" s="214"/>
      <c r="NBM64" s="214"/>
      <c r="NBN64" s="216"/>
      <c r="NBO64" s="216"/>
      <c r="NBP64" s="216"/>
      <c r="NBQ64" s="216"/>
      <c r="NBR64" s="216"/>
      <c r="NBS64" s="216"/>
      <c r="NBT64" s="216"/>
      <c r="NBU64" s="216"/>
      <c r="NBV64" s="216"/>
      <c r="NBW64" s="216"/>
      <c r="NBX64" s="216"/>
      <c r="NBY64" s="216"/>
      <c r="NBZ64" s="216"/>
      <c r="NCA64" s="214"/>
      <c r="NCB64" s="214"/>
      <c r="NCC64" s="214"/>
      <c r="NCD64" s="214"/>
      <c r="NCE64" s="214"/>
      <c r="NCF64" s="212"/>
      <c r="NCG64" s="213"/>
      <c r="NCH64" s="213"/>
      <c r="NCI64" s="214"/>
      <c r="NCJ64" s="214"/>
      <c r="NCK64" s="216"/>
      <c r="NCL64" s="216"/>
      <c r="NCM64" s="216"/>
      <c r="NCN64" s="216"/>
      <c r="NCO64" s="216"/>
      <c r="NCP64" s="216"/>
      <c r="NCQ64" s="216"/>
      <c r="NCR64" s="216"/>
      <c r="NCS64" s="216"/>
      <c r="NCT64" s="216"/>
      <c r="NCU64" s="216"/>
      <c r="NCV64" s="216"/>
      <c r="NCW64" s="216"/>
      <c r="NCX64" s="214"/>
      <c r="NCY64" s="214"/>
      <c r="NCZ64" s="214"/>
      <c r="NDA64" s="214"/>
      <c r="NDB64" s="214"/>
      <c r="NDC64" s="212"/>
      <c r="NDD64" s="213"/>
      <c r="NDE64" s="213"/>
      <c r="NDF64" s="214"/>
      <c r="NDG64" s="214"/>
      <c r="NDH64" s="216"/>
      <c r="NDI64" s="216"/>
      <c r="NDJ64" s="216"/>
      <c r="NDK64" s="216"/>
      <c r="NDL64" s="216"/>
      <c r="NDM64" s="216"/>
      <c r="NDN64" s="216"/>
      <c r="NDO64" s="216"/>
      <c r="NDP64" s="216"/>
      <c r="NDQ64" s="216"/>
      <c r="NDR64" s="216"/>
      <c r="NDS64" s="216"/>
      <c r="NDT64" s="216"/>
      <c r="NDU64" s="214"/>
      <c r="NDV64" s="214"/>
      <c r="NDW64" s="214"/>
      <c r="NDX64" s="214"/>
      <c r="NDY64" s="214"/>
      <c r="NDZ64" s="212"/>
      <c r="NEA64" s="213"/>
      <c r="NEB64" s="213"/>
      <c r="NEC64" s="214"/>
      <c r="NED64" s="214"/>
      <c r="NEE64" s="216"/>
      <c r="NEF64" s="216"/>
      <c r="NEG64" s="216"/>
      <c r="NEH64" s="216"/>
      <c r="NEI64" s="216"/>
      <c r="NEJ64" s="216"/>
      <c r="NEK64" s="216"/>
      <c r="NEL64" s="216"/>
      <c r="NEM64" s="216"/>
      <c r="NEN64" s="216"/>
      <c r="NEO64" s="216"/>
      <c r="NEP64" s="216"/>
      <c r="NEQ64" s="216"/>
      <c r="NER64" s="214"/>
      <c r="NES64" s="214"/>
      <c r="NET64" s="214"/>
      <c r="NEU64" s="214"/>
      <c r="NEV64" s="214"/>
      <c r="NEW64" s="212"/>
      <c r="NEX64" s="213"/>
      <c r="NEY64" s="213"/>
      <c r="NEZ64" s="214"/>
      <c r="NFA64" s="214"/>
      <c r="NFB64" s="216"/>
      <c r="NFC64" s="216"/>
      <c r="NFD64" s="216"/>
      <c r="NFE64" s="216"/>
      <c r="NFF64" s="216"/>
      <c r="NFG64" s="216"/>
      <c r="NFH64" s="216"/>
      <c r="NFI64" s="216"/>
      <c r="NFJ64" s="216"/>
      <c r="NFK64" s="216"/>
      <c r="NFL64" s="216"/>
      <c r="NFM64" s="216"/>
      <c r="NFN64" s="216"/>
      <c r="NFO64" s="214"/>
      <c r="NFP64" s="214"/>
      <c r="NFQ64" s="214"/>
      <c r="NFR64" s="214"/>
      <c r="NFS64" s="214"/>
      <c r="NFT64" s="212"/>
      <c r="NFU64" s="213"/>
      <c r="NFV64" s="213"/>
      <c r="NFW64" s="214"/>
      <c r="NFX64" s="214"/>
      <c r="NFY64" s="216"/>
      <c r="NFZ64" s="216"/>
      <c r="NGA64" s="216"/>
      <c r="NGB64" s="216"/>
      <c r="NGC64" s="216"/>
      <c r="NGD64" s="216"/>
      <c r="NGE64" s="216"/>
      <c r="NGF64" s="216"/>
      <c r="NGG64" s="216"/>
      <c r="NGH64" s="216"/>
      <c r="NGI64" s="216"/>
      <c r="NGJ64" s="216"/>
      <c r="NGK64" s="216"/>
      <c r="NGL64" s="214"/>
      <c r="NGM64" s="214"/>
      <c r="NGN64" s="214"/>
      <c r="NGO64" s="214"/>
      <c r="NGP64" s="214"/>
      <c r="NGQ64" s="212"/>
      <c r="NGR64" s="213"/>
      <c r="NGS64" s="213"/>
      <c r="NGT64" s="214"/>
      <c r="NGU64" s="214"/>
      <c r="NGV64" s="216"/>
      <c r="NGW64" s="216"/>
      <c r="NGX64" s="216"/>
      <c r="NGY64" s="216"/>
      <c r="NGZ64" s="216"/>
      <c r="NHA64" s="216"/>
      <c r="NHB64" s="216"/>
      <c r="NHC64" s="216"/>
      <c r="NHD64" s="216"/>
      <c r="NHE64" s="216"/>
      <c r="NHF64" s="216"/>
      <c r="NHG64" s="216"/>
      <c r="NHH64" s="216"/>
      <c r="NHI64" s="214"/>
      <c r="NHJ64" s="214"/>
      <c r="NHK64" s="214"/>
      <c r="NHL64" s="214"/>
      <c r="NHM64" s="214"/>
      <c r="NHN64" s="212"/>
      <c r="NHO64" s="213"/>
      <c r="NHP64" s="213"/>
      <c r="NHQ64" s="214"/>
      <c r="NHR64" s="214"/>
      <c r="NHS64" s="216"/>
      <c r="NHT64" s="216"/>
      <c r="NHU64" s="216"/>
      <c r="NHV64" s="216"/>
      <c r="NHW64" s="216"/>
      <c r="NHX64" s="216"/>
      <c r="NHY64" s="216"/>
      <c r="NHZ64" s="216"/>
      <c r="NIA64" s="216"/>
      <c r="NIB64" s="216"/>
      <c r="NIC64" s="216"/>
      <c r="NID64" s="216"/>
      <c r="NIE64" s="216"/>
      <c r="NIF64" s="214"/>
      <c r="NIG64" s="214"/>
      <c r="NIH64" s="214"/>
      <c r="NII64" s="214"/>
      <c r="NIJ64" s="214"/>
      <c r="NIK64" s="212"/>
      <c r="NIL64" s="213"/>
      <c r="NIM64" s="213"/>
      <c r="NIN64" s="214"/>
      <c r="NIO64" s="214"/>
      <c r="NIP64" s="216"/>
      <c r="NIQ64" s="216"/>
      <c r="NIR64" s="216"/>
      <c r="NIS64" s="216"/>
      <c r="NIT64" s="216"/>
      <c r="NIU64" s="216"/>
      <c r="NIV64" s="216"/>
      <c r="NIW64" s="216"/>
      <c r="NIX64" s="216"/>
      <c r="NIY64" s="216"/>
      <c r="NIZ64" s="216"/>
      <c r="NJA64" s="216"/>
      <c r="NJB64" s="216"/>
      <c r="NJC64" s="214"/>
      <c r="NJD64" s="214"/>
      <c r="NJE64" s="214"/>
      <c r="NJF64" s="214"/>
      <c r="NJG64" s="214"/>
      <c r="NJH64" s="212"/>
      <c r="NJI64" s="213"/>
      <c r="NJJ64" s="213"/>
      <c r="NJK64" s="214"/>
      <c r="NJL64" s="214"/>
      <c r="NJM64" s="216"/>
      <c r="NJN64" s="216"/>
      <c r="NJO64" s="216"/>
      <c r="NJP64" s="216"/>
      <c r="NJQ64" s="216"/>
      <c r="NJR64" s="216"/>
      <c r="NJS64" s="216"/>
      <c r="NJT64" s="216"/>
      <c r="NJU64" s="216"/>
      <c r="NJV64" s="216"/>
      <c r="NJW64" s="216"/>
      <c r="NJX64" s="216"/>
      <c r="NJY64" s="216"/>
      <c r="NJZ64" s="214"/>
      <c r="NKA64" s="214"/>
      <c r="NKB64" s="214"/>
      <c r="NKC64" s="214"/>
      <c r="NKD64" s="214"/>
      <c r="NKE64" s="212"/>
      <c r="NKF64" s="213"/>
      <c r="NKG64" s="213"/>
      <c r="NKH64" s="214"/>
      <c r="NKI64" s="214"/>
      <c r="NKJ64" s="216"/>
      <c r="NKK64" s="216"/>
      <c r="NKL64" s="216"/>
      <c r="NKM64" s="216"/>
      <c r="NKN64" s="216"/>
      <c r="NKO64" s="216"/>
      <c r="NKP64" s="216"/>
      <c r="NKQ64" s="216"/>
      <c r="NKR64" s="216"/>
      <c r="NKS64" s="216"/>
      <c r="NKT64" s="216"/>
      <c r="NKU64" s="216"/>
      <c r="NKV64" s="216"/>
      <c r="NKW64" s="214"/>
      <c r="NKX64" s="214"/>
      <c r="NKY64" s="214"/>
      <c r="NKZ64" s="214"/>
      <c r="NLA64" s="214"/>
      <c r="NLB64" s="212"/>
      <c r="NLC64" s="213"/>
      <c r="NLD64" s="213"/>
      <c r="NLE64" s="214"/>
      <c r="NLF64" s="214"/>
      <c r="NLG64" s="216"/>
      <c r="NLH64" s="216"/>
      <c r="NLI64" s="216"/>
      <c r="NLJ64" s="216"/>
      <c r="NLK64" s="216"/>
      <c r="NLL64" s="216"/>
      <c r="NLM64" s="216"/>
      <c r="NLN64" s="216"/>
      <c r="NLO64" s="216"/>
      <c r="NLP64" s="216"/>
      <c r="NLQ64" s="216"/>
      <c r="NLR64" s="216"/>
      <c r="NLS64" s="216"/>
      <c r="NLT64" s="214"/>
      <c r="NLU64" s="214"/>
      <c r="NLV64" s="214"/>
      <c r="NLW64" s="214"/>
      <c r="NLX64" s="214"/>
      <c r="NLY64" s="212"/>
      <c r="NLZ64" s="213"/>
      <c r="NMA64" s="213"/>
      <c r="NMB64" s="214"/>
      <c r="NMC64" s="214"/>
      <c r="NMD64" s="216"/>
      <c r="NME64" s="216"/>
      <c r="NMF64" s="216"/>
      <c r="NMG64" s="216"/>
      <c r="NMH64" s="216"/>
      <c r="NMI64" s="216"/>
      <c r="NMJ64" s="216"/>
      <c r="NMK64" s="216"/>
      <c r="NML64" s="216"/>
      <c r="NMM64" s="216"/>
      <c r="NMN64" s="216"/>
      <c r="NMO64" s="216"/>
      <c r="NMP64" s="216"/>
      <c r="NMQ64" s="214"/>
      <c r="NMR64" s="214"/>
      <c r="NMS64" s="214"/>
      <c r="NMT64" s="214"/>
      <c r="NMU64" s="214"/>
      <c r="NMV64" s="212"/>
      <c r="NMW64" s="213"/>
      <c r="NMX64" s="213"/>
      <c r="NMY64" s="214"/>
      <c r="NMZ64" s="214"/>
      <c r="NNA64" s="216"/>
      <c r="NNB64" s="216"/>
      <c r="NNC64" s="216"/>
      <c r="NND64" s="216"/>
      <c r="NNE64" s="216"/>
      <c r="NNF64" s="216"/>
      <c r="NNG64" s="216"/>
      <c r="NNH64" s="216"/>
      <c r="NNI64" s="216"/>
      <c r="NNJ64" s="216"/>
      <c r="NNK64" s="216"/>
      <c r="NNL64" s="216"/>
      <c r="NNM64" s="216"/>
      <c r="NNN64" s="214"/>
      <c r="NNO64" s="214"/>
      <c r="NNP64" s="214"/>
      <c r="NNQ64" s="214"/>
      <c r="NNR64" s="214"/>
      <c r="NNS64" s="212"/>
      <c r="NNT64" s="213"/>
      <c r="NNU64" s="213"/>
      <c r="NNV64" s="214"/>
      <c r="NNW64" s="214"/>
      <c r="NNX64" s="216"/>
      <c r="NNY64" s="216"/>
      <c r="NNZ64" s="216"/>
      <c r="NOA64" s="216"/>
      <c r="NOB64" s="216"/>
      <c r="NOC64" s="216"/>
      <c r="NOD64" s="216"/>
      <c r="NOE64" s="216"/>
      <c r="NOF64" s="216"/>
      <c r="NOG64" s="216"/>
      <c r="NOH64" s="216"/>
      <c r="NOI64" s="216"/>
      <c r="NOJ64" s="216"/>
      <c r="NOK64" s="214"/>
      <c r="NOL64" s="214"/>
      <c r="NOM64" s="214"/>
      <c r="NON64" s="214"/>
      <c r="NOO64" s="214"/>
      <c r="NOP64" s="212"/>
      <c r="NOQ64" s="213"/>
      <c r="NOR64" s="213"/>
      <c r="NOS64" s="214"/>
      <c r="NOT64" s="214"/>
      <c r="NOU64" s="216"/>
      <c r="NOV64" s="216"/>
      <c r="NOW64" s="216"/>
      <c r="NOX64" s="216"/>
      <c r="NOY64" s="216"/>
      <c r="NOZ64" s="216"/>
      <c r="NPA64" s="216"/>
      <c r="NPB64" s="216"/>
      <c r="NPC64" s="216"/>
      <c r="NPD64" s="216"/>
      <c r="NPE64" s="216"/>
      <c r="NPF64" s="216"/>
      <c r="NPG64" s="216"/>
      <c r="NPH64" s="214"/>
      <c r="NPI64" s="214"/>
      <c r="NPJ64" s="214"/>
      <c r="NPK64" s="214"/>
      <c r="NPL64" s="214"/>
      <c r="NPM64" s="212"/>
      <c r="NPN64" s="213"/>
      <c r="NPO64" s="213"/>
      <c r="NPP64" s="214"/>
      <c r="NPQ64" s="214"/>
      <c r="NPR64" s="216"/>
      <c r="NPS64" s="216"/>
      <c r="NPT64" s="216"/>
      <c r="NPU64" s="216"/>
      <c r="NPV64" s="216"/>
      <c r="NPW64" s="216"/>
      <c r="NPX64" s="216"/>
      <c r="NPY64" s="216"/>
      <c r="NPZ64" s="216"/>
      <c r="NQA64" s="216"/>
      <c r="NQB64" s="216"/>
      <c r="NQC64" s="216"/>
      <c r="NQD64" s="216"/>
      <c r="NQE64" s="214"/>
      <c r="NQF64" s="214"/>
      <c r="NQG64" s="214"/>
      <c r="NQH64" s="214"/>
      <c r="NQI64" s="214"/>
      <c r="NQJ64" s="212"/>
      <c r="NQK64" s="213"/>
      <c r="NQL64" s="213"/>
      <c r="NQM64" s="214"/>
      <c r="NQN64" s="214"/>
      <c r="NQO64" s="216"/>
      <c r="NQP64" s="216"/>
      <c r="NQQ64" s="216"/>
      <c r="NQR64" s="216"/>
      <c r="NQS64" s="216"/>
      <c r="NQT64" s="216"/>
      <c r="NQU64" s="216"/>
      <c r="NQV64" s="216"/>
      <c r="NQW64" s="216"/>
      <c r="NQX64" s="216"/>
      <c r="NQY64" s="216"/>
      <c r="NQZ64" s="216"/>
      <c r="NRA64" s="216"/>
      <c r="NRB64" s="214"/>
      <c r="NRC64" s="214"/>
      <c r="NRD64" s="214"/>
      <c r="NRE64" s="214"/>
      <c r="NRF64" s="214"/>
      <c r="NRG64" s="212"/>
      <c r="NRH64" s="213"/>
      <c r="NRI64" s="213"/>
      <c r="NRJ64" s="214"/>
      <c r="NRK64" s="214"/>
      <c r="NRL64" s="216"/>
      <c r="NRM64" s="216"/>
      <c r="NRN64" s="216"/>
      <c r="NRO64" s="216"/>
      <c r="NRP64" s="216"/>
      <c r="NRQ64" s="216"/>
      <c r="NRR64" s="216"/>
      <c r="NRS64" s="216"/>
      <c r="NRT64" s="216"/>
      <c r="NRU64" s="216"/>
      <c r="NRV64" s="216"/>
      <c r="NRW64" s="216"/>
      <c r="NRX64" s="216"/>
      <c r="NRY64" s="214"/>
      <c r="NRZ64" s="214"/>
      <c r="NSA64" s="214"/>
      <c r="NSB64" s="214"/>
      <c r="NSC64" s="214"/>
      <c r="NSD64" s="212"/>
      <c r="NSE64" s="213"/>
      <c r="NSF64" s="213"/>
      <c r="NSG64" s="214"/>
      <c r="NSH64" s="214"/>
      <c r="NSI64" s="216"/>
      <c r="NSJ64" s="216"/>
      <c r="NSK64" s="216"/>
      <c r="NSL64" s="216"/>
      <c r="NSM64" s="216"/>
      <c r="NSN64" s="216"/>
      <c r="NSO64" s="216"/>
      <c r="NSP64" s="216"/>
      <c r="NSQ64" s="216"/>
      <c r="NSR64" s="216"/>
      <c r="NSS64" s="216"/>
      <c r="NST64" s="216"/>
      <c r="NSU64" s="216"/>
      <c r="NSV64" s="214"/>
      <c r="NSW64" s="214"/>
      <c r="NSX64" s="214"/>
      <c r="NSY64" s="214"/>
      <c r="NSZ64" s="214"/>
      <c r="NTA64" s="212"/>
      <c r="NTB64" s="213"/>
      <c r="NTC64" s="213"/>
      <c r="NTD64" s="214"/>
      <c r="NTE64" s="214"/>
      <c r="NTF64" s="216"/>
      <c r="NTG64" s="216"/>
      <c r="NTH64" s="216"/>
      <c r="NTI64" s="216"/>
      <c r="NTJ64" s="216"/>
      <c r="NTK64" s="216"/>
      <c r="NTL64" s="216"/>
      <c r="NTM64" s="216"/>
      <c r="NTN64" s="216"/>
      <c r="NTO64" s="216"/>
      <c r="NTP64" s="216"/>
      <c r="NTQ64" s="216"/>
      <c r="NTR64" s="216"/>
      <c r="NTS64" s="214"/>
      <c r="NTT64" s="214"/>
      <c r="NTU64" s="214"/>
      <c r="NTV64" s="214"/>
      <c r="NTW64" s="214"/>
      <c r="NTX64" s="212"/>
      <c r="NTY64" s="213"/>
      <c r="NTZ64" s="213"/>
      <c r="NUA64" s="214"/>
      <c r="NUB64" s="214"/>
      <c r="NUC64" s="216"/>
      <c r="NUD64" s="216"/>
      <c r="NUE64" s="216"/>
      <c r="NUF64" s="216"/>
      <c r="NUG64" s="216"/>
      <c r="NUH64" s="216"/>
      <c r="NUI64" s="216"/>
      <c r="NUJ64" s="216"/>
      <c r="NUK64" s="216"/>
      <c r="NUL64" s="216"/>
      <c r="NUM64" s="216"/>
      <c r="NUN64" s="216"/>
      <c r="NUO64" s="216"/>
      <c r="NUP64" s="214"/>
      <c r="NUQ64" s="214"/>
      <c r="NUR64" s="214"/>
      <c r="NUS64" s="214"/>
      <c r="NUT64" s="214"/>
      <c r="NUU64" s="212"/>
      <c r="NUV64" s="213"/>
      <c r="NUW64" s="213"/>
      <c r="NUX64" s="214"/>
      <c r="NUY64" s="214"/>
      <c r="NUZ64" s="216"/>
      <c r="NVA64" s="216"/>
      <c r="NVB64" s="216"/>
      <c r="NVC64" s="216"/>
      <c r="NVD64" s="216"/>
      <c r="NVE64" s="216"/>
      <c r="NVF64" s="216"/>
      <c r="NVG64" s="216"/>
      <c r="NVH64" s="216"/>
      <c r="NVI64" s="216"/>
      <c r="NVJ64" s="216"/>
      <c r="NVK64" s="216"/>
      <c r="NVL64" s="216"/>
      <c r="NVM64" s="214"/>
      <c r="NVN64" s="214"/>
      <c r="NVO64" s="214"/>
      <c r="NVP64" s="214"/>
      <c r="NVQ64" s="214"/>
      <c r="NVR64" s="212"/>
      <c r="NVS64" s="213"/>
      <c r="NVT64" s="213"/>
      <c r="NVU64" s="214"/>
      <c r="NVV64" s="214"/>
      <c r="NVW64" s="216"/>
      <c r="NVX64" s="216"/>
      <c r="NVY64" s="216"/>
      <c r="NVZ64" s="216"/>
      <c r="NWA64" s="216"/>
      <c r="NWB64" s="216"/>
      <c r="NWC64" s="216"/>
      <c r="NWD64" s="216"/>
      <c r="NWE64" s="216"/>
      <c r="NWF64" s="216"/>
      <c r="NWG64" s="216"/>
      <c r="NWH64" s="216"/>
      <c r="NWI64" s="216"/>
      <c r="NWJ64" s="214"/>
      <c r="NWK64" s="214"/>
      <c r="NWL64" s="214"/>
      <c r="NWM64" s="214"/>
      <c r="NWN64" s="214"/>
      <c r="NWO64" s="212"/>
      <c r="NWP64" s="213"/>
      <c r="NWQ64" s="213"/>
      <c r="NWR64" s="214"/>
      <c r="NWS64" s="214"/>
      <c r="NWT64" s="216"/>
      <c r="NWU64" s="216"/>
      <c r="NWV64" s="216"/>
      <c r="NWW64" s="216"/>
      <c r="NWX64" s="216"/>
      <c r="NWY64" s="216"/>
      <c r="NWZ64" s="216"/>
      <c r="NXA64" s="216"/>
      <c r="NXB64" s="216"/>
      <c r="NXC64" s="216"/>
      <c r="NXD64" s="216"/>
      <c r="NXE64" s="216"/>
      <c r="NXF64" s="216"/>
      <c r="NXG64" s="214"/>
      <c r="NXH64" s="214"/>
      <c r="NXI64" s="214"/>
      <c r="NXJ64" s="214"/>
      <c r="NXK64" s="214"/>
      <c r="NXL64" s="212"/>
      <c r="NXM64" s="213"/>
      <c r="NXN64" s="213"/>
      <c r="NXO64" s="214"/>
      <c r="NXP64" s="214"/>
      <c r="NXQ64" s="216"/>
      <c r="NXR64" s="216"/>
      <c r="NXS64" s="216"/>
      <c r="NXT64" s="216"/>
      <c r="NXU64" s="216"/>
      <c r="NXV64" s="216"/>
      <c r="NXW64" s="216"/>
      <c r="NXX64" s="216"/>
      <c r="NXY64" s="216"/>
      <c r="NXZ64" s="216"/>
      <c r="NYA64" s="216"/>
      <c r="NYB64" s="216"/>
      <c r="NYC64" s="216"/>
      <c r="NYD64" s="214"/>
      <c r="NYE64" s="214"/>
      <c r="NYF64" s="214"/>
      <c r="NYG64" s="214"/>
      <c r="NYH64" s="214"/>
      <c r="NYI64" s="212"/>
      <c r="NYJ64" s="213"/>
      <c r="NYK64" s="213"/>
      <c r="NYL64" s="214"/>
      <c r="NYM64" s="214"/>
      <c r="NYN64" s="216"/>
      <c r="NYO64" s="216"/>
      <c r="NYP64" s="216"/>
      <c r="NYQ64" s="216"/>
      <c r="NYR64" s="216"/>
      <c r="NYS64" s="216"/>
      <c r="NYT64" s="216"/>
      <c r="NYU64" s="216"/>
      <c r="NYV64" s="216"/>
      <c r="NYW64" s="216"/>
      <c r="NYX64" s="216"/>
      <c r="NYY64" s="216"/>
      <c r="NYZ64" s="216"/>
      <c r="NZA64" s="214"/>
      <c r="NZB64" s="214"/>
      <c r="NZC64" s="214"/>
      <c r="NZD64" s="214"/>
      <c r="NZE64" s="214"/>
      <c r="NZF64" s="212"/>
      <c r="NZG64" s="213"/>
      <c r="NZH64" s="213"/>
      <c r="NZI64" s="214"/>
      <c r="NZJ64" s="214"/>
      <c r="NZK64" s="216"/>
      <c r="NZL64" s="216"/>
      <c r="NZM64" s="216"/>
      <c r="NZN64" s="216"/>
      <c r="NZO64" s="216"/>
      <c r="NZP64" s="216"/>
      <c r="NZQ64" s="216"/>
      <c r="NZR64" s="216"/>
      <c r="NZS64" s="216"/>
      <c r="NZT64" s="216"/>
      <c r="NZU64" s="216"/>
      <c r="NZV64" s="216"/>
      <c r="NZW64" s="216"/>
      <c r="NZX64" s="214"/>
      <c r="NZY64" s="214"/>
      <c r="NZZ64" s="214"/>
      <c r="OAA64" s="214"/>
      <c r="OAB64" s="214"/>
      <c r="OAC64" s="212"/>
      <c r="OAD64" s="213"/>
      <c r="OAE64" s="213"/>
      <c r="OAF64" s="214"/>
      <c r="OAG64" s="214"/>
      <c r="OAH64" s="216"/>
      <c r="OAI64" s="216"/>
      <c r="OAJ64" s="216"/>
      <c r="OAK64" s="216"/>
      <c r="OAL64" s="216"/>
      <c r="OAM64" s="216"/>
      <c r="OAN64" s="216"/>
      <c r="OAO64" s="216"/>
      <c r="OAP64" s="216"/>
      <c r="OAQ64" s="216"/>
      <c r="OAR64" s="216"/>
      <c r="OAS64" s="216"/>
      <c r="OAT64" s="216"/>
      <c r="OAU64" s="214"/>
      <c r="OAV64" s="214"/>
      <c r="OAW64" s="214"/>
      <c r="OAX64" s="214"/>
      <c r="OAY64" s="214"/>
      <c r="OAZ64" s="212"/>
      <c r="OBA64" s="213"/>
      <c r="OBB64" s="213"/>
      <c r="OBC64" s="214"/>
      <c r="OBD64" s="214"/>
      <c r="OBE64" s="216"/>
      <c r="OBF64" s="216"/>
      <c r="OBG64" s="216"/>
      <c r="OBH64" s="216"/>
      <c r="OBI64" s="216"/>
      <c r="OBJ64" s="216"/>
      <c r="OBK64" s="216"/>
      <c r="OBL64" s="216"/>
      <c r="OBM64" s="216"/>
      <c r="OBN64" s="216"/>
      <c r="OBO64" s="216"/>
      <c r="OBP64" s="216"/>
      <c r="OBQ64" s="216"/>
      <c r="OBR64" s="214"/>
      <c r="OBS64" s="214"/>
      <c r="OBT64" s="214"/>
      <c r="OBU64" s="214"/>
      <c r="OBV64" s="214"/>
      <c r="OBW64" s="212"/>
      <c r="OBX64" s="213"/>
      <c r="OBY64" s="213"/>
      <c r="OBZ64" s="214"/>
      <c r="OCA64" s="214"/>
      <c r="OCB64" s="216"/>
      <c r="OCC64" s="216"/>
      <c r="OCD64" s="216"/>
      <c r="OCE64" s="216"/>
      <c r="OCF64" s="216"/>
      <c r="OCG64" s="216"/>
      <c r="OCH64" s="216"/>
      <c r="OCI64" s="216"/>
      <c r="OCJ64" s="216"/>
      <c r="OCK64" s="216"/>
      <c r="OCL64" s="216"/>
      <c r="OCM64" s="216"/>
      <c r="OCN64" s="216"/>
      <c r="OCO64" s="214"/>
      <c r="OCP64" s="214"/>
      <c r="OCQ64" s="214"/>
      <c r="OCR64" s="214"/>
      <c r="OCS64" s="214"/>
      <c r="OCT64" s="212"/>
      <c r="OCU64" s="213"/>
      <c r="OCV64" s="213"/>
      <c r="OCW64" s="214"/>
      <c r="OCX64" s="214"/>
      <c r="OCY64" s="216"/>
      <c r="OCZ64" s="216"/>
      <c r="ODA64" s="216"/>
      <c r="ODB64" s="216"/>
      <c r="ODC64" s="216"/>
      <c r="ODD64" s="216"/>
      <c r="ODE64" s="216"/>
      <c r="ODF64" s="216"/>
      <c r="ODG64" s="216"/>
      <c r="ODH64" s="216"/>
      <c r="ODI64" s="216"/>
      <c r="ODJ64" s="216"/>
      <c r="ODK64" s="216"/>
      <c r="ODL64" s="214"/>
      <c r="ODM64" s="214"/>
      <c r="ODN64" s="214"/>
      <c r="ODO64" s="214"/>
      <c r="ODP64" s="214"/>
      <c r="ODQ64" s="212"/>
      <c r="ODR64" s="213"/>
      <c r="ODS64" s="213"/>
      <c r="ODT64" s="214"/>
      <c r="ODU64" s="214"/>
      <c r="ODV64" s="216"/>
      <c r="ODW64" s="216"/>
      <c r="ODX64" s="216"/>
      <c r="ODY64" s="216"/>
      <c r="ODZ64" s="216"/>
      <c r="OEA64" s="216"/>
      <c r="OEB64" s="216"/>
      <c r="OEC64" s="216"/>
      <c r="OED64" s="216"/>
      <c r="OEE64" s="216"/>
      <c r="OEF64" s="216"/>
      <c r="OEG64" s="216"/>
      <c r="OEH64" s="216"/>
      <c r="OEI64" s="214"/>
      <c r="OEJ64" s="214"/>
      <c r="OEK64" s="214"/>
      <c r="OEL64" s="214"/>
      <c r="OEM64" s="214"/>
      <c r="OEN64" s="212"/>
      <c r="OEO64" s="213"/>
      <c r="OEP64" s="213"/>
      <c r="OEQ64" s="214"/>
      <c r="OER64" s="214"/>
      <c r="OES64" s="216"/>
      <c r="OET64" s="216"/>
      <c r="OEU64" s="216"/>
      <c r="OEV64" s="216"/>
      <c r="OEW64" s="216"/>
      <c r="OEX64" s="216"/>
      <c r="OEY64" s="216"/>
      <c r="OEZ64" s="216"/>
      <c r="OFA64" s="216"/>
      <c r="OFB64" s="216"/>
      <c r="OFC64" s="216"/>
      <c r="OFD64" s="216"/>
      <c r="OFE64" s="216"/>
      <c r="OFF64" s="214"/>
      <c r="OFG64" s="214"/>
      <c r="OFH64" s="214"/>
      <c r="OFI64" s="214"/>
      <c r="OFJ64" s="214"/>
      <c r="OFK64" s="212"/>
      <c r="OFL64" s="213"/>
      <c r="OFM64" s="213"/>
      <c r="OFN64" s="214"/>
      <c r="OFO64" s="214"/>
      <c r="OFP64" s="216"/>
      <c r="OFQ64" s="216"/>
      <c r="OFR64" s="216"/>
      <c r="OFS64" s="216"/>
      <c r="OFT64" s="216"/>
      <c r="OFU64" s="216"/>
      <c r="OFV64" s="216"/>
      <c r="OFW64" s="216"/>
      <c r="OFX64" s="216"/>
      <c r="OFY64" s="216"/>
      <c r="OFZ64" s="216"/>
      <c r="OGA64" s="216"/>
      <c r="OGB64" s="216"/>
      <c r="OGC64" s="214"/>
      <c r="OGD64" s="214"/>
      <c r="OGE64" s="214"/>
      <c r="OGF64" s="214"/>
      <c r="OGG64" s="214"/>
      <c r="OGH64" s="212"/>
      <c r="OGI64" s="213"/>
      <c r="OGJ64" s="213"/>
      <c r="OGK64" s="214"/>
      <c r="OGL64" s="214"/>
      <c r="OGM64" s="216"/>
      <c r="OGN64" s="216"/>
      <c r="OGO64" s="216"/>
      <c r="OGP64" s="216"/>
      <c r="OGQ64" s="216"/>
      <c r="OGR64" s="216"/>
      <c r="OGS64" s="216"/>
      <c r="OGT64" s="216"/>
      <c r="OGU64" s="216"/>
      <c r="OGV64" s="216"/>
      <c r="OGW64" s="216"/>
      <c r="OGX64" s="216"/>
      <c r="OGY64" s="216"/>
      <c r="OGZ64" s="214"/>
      <c r="OHA64" s="214"/>
      <c r="OHB64" s="214"/>
      <c r="OHC64" s="214"/>
      <c r="OHD64" s="214"/>
      <c r="OHE64" s="212"/>
      <c r="OHF64" s="213"/>
      <c r="OHG64" s="213"/>
      <c r="OHH64" s="214"/>
      <c r="OHI64" s="214"/>
      <c r="OHJ64" s="216"/>
      <c r="OHK64" s="216"/>
      <c r="OHL64" s="216"/>
      <c r="OHM64" s="216"/>
      <c r="OHN64" s="216"/>
      <c r="OHO64" s="216"/>
      <c r="OHP64" s="216"/>
      <c r="OHQ64" s="216"/>
      <c r="OHR64" s="216"/>
      <c r="OHS64" s="216"/>
      <c r="OHT64" s="216"/>
      <c r="OHU64" s="216"/>
      <c r="OHV64" s="216"/>
      <c r="OHW64" s="214"/>
      <c r="OHX64" s="214"/>
      <c r="OHY64" s="214"/>
      <c r="OHZ64" s="214"/>
      <c r="OIA64" s="214"/>
      <c r="OIB64" s="212"/>
      <c r="OIC64" s="213"/>
      <c r="OID64" s="213"/>
      <c r="OIE64" s="214"/>
      <c r="OIF64" s="214"/>
      <c r="OIG64" s="216"/>
      <c r="OIH64" s="216"/>
      <c r="OII64" s="216"/>
      <c r="OIJ64" s="216"/>
      <c r="OIK64" s="216"/>
      <c r="OIL64" s="216"/>
      <c r="OIM64" s="216"/>
      <c r="OIN64" s="216"/>
      <c r="OIO64" s="216"/>
      <c r="OIP64" s="216"/>
      <c r="OIQ64" s="216"/>
      <c r="OIR64" s="216"/>
      <c r="OIS64" s="216"/>
      <c r="OIT64" s="214"/>
      <c r="OIU64" s="214"/>
      <c r="OIV64" s="214"/>
      <c r="OIW64" s="214"/>
      <c r="OIX64" s="214"/>
      <c r="OIY64" s="212"/>
      <c r="OIZ64" s="213"/>
      <c r="OJA64" s="213"/>
      <c r="OJB64" s="214"/>
      <c r="OJC64" s="214"/>
      <c r="OJD64" s="216"/>
      <c r="OJE64" s="216"/>
      <c r="OJF64" s="216"/>
      <c r="OJG64" s="216"/>
      <c r="OJH64" s="216"/>
      <c r="OJI64" s="216"/>
      <c r="OJJ64" s="216"/>
      <c r="OJK64" s="216"/>
      <c r="OJL64" s="216"/>
      <c r="OJM64" s="216"/>
      <c r="OJN64" s="216"/>
      <c r="OJO64" s="216"/>
      <c r="OJP64" s="216"/>
      <c r="OJQ64" s="214"/>
      <c r="OJR64" s="214"/>
      <c r="OJS64" s="214"/>
      <c r="OJT64" s="214"/>
      <c r="OJU64" s="214"/>
      <c r="OJV64" s="212"/>
      <c r="OJW64" s="213"/>
      <c r="OJX64" s="213"/>
      <c r="OJY64" s="214"/>
      <c r="OJZ64" s="214"/>
      <c r="OKA64" s="216"/>
      <c r="OKB64" s="216"/>
      <c r="OKC64" s="216"/>
      <c r="OKD64" s="216"/>
      <c r="OKE64" s="216"/>
      <c r="OKF64" s="216"/>
      <c r="OKG64" s="216"/>
      <c r="OKH64" s="216"/>
      <c r="OKI64" s="216"/>
      <c r="OKJ64" s="216"/>
      <c r="OKK64" s="216"/>
      <c r="OKL64" s="216"/>
      <c r="OKM64" s="216"/>
      <c r="OKN64" s="214"/>
      <c r="OKO64" s="214"/>
      <c r="OKP64" s="214"/>
      <c r="OKQ64" s="214"/>
      <c r="OKR64" s="214"/>
      <c r="OKS64" s="212"/>
      <c r="OKT64" s="213"/>
      <c r="OKU64" s="213"/>
      <c r="OKV64" s="214"/>
      <c r="OKW64" s="214"/>
      <c r="OKX64" s="216"/>
      <c r="OKY64" s="216"/>
      <c r="OKZ64" s="216"/>
      <c r="OLA64" s="216"/>
      <c r="OLB64" s="216"/>
      <c r="OLC64" s="216"/>
      <c r="OLD64" s="216"/>
      <c r="OLE64" s="216"/>
      <c r="OLF64" s="216"/>
      <c r="OLG64" s="216"/>
      <c r="OLH64" s="216"/>
      <c r="OLI64" s="216"/>
      <c r="OLJ64" s="216"/>
      <c r="OLK64" s="214"/>
      <c r="OLL64" s="214"/>
      <c r="OLM64" s="214"/>
      <c r="OLN64" s="214"/>
      <c r="OLO64" s="214"/>
      <c r="OLP64" s="212"/>
      <c r="OLQ64" s="213"/>
      <c r="OLR64" s="213"/>
      <c r="OLS64" s="214"/>
      <c r="OLT64" s="214"/>
      <c r="OLU64" s="216"/>
      <c r="OLV64" s="216"/>
      <c r="OLW64" s="216"/>
      <c r="OLX64" s="216"/>
      <c r="OLY64" s="216"/>
      <c r="OLZ64" s="216"/>
      <c r="OMA64" s="216"/>
      <c r="OMB64" s="216"/>
      <c r="OMC64" s="216"/>
      <c r="OMD64" s="216"/>
      <c r="OME64" s="216"/>
      <c r="OMF64" s="216"/>
      <c r="OMG64" s="216"/>
      <c r="OMH64" s="214"/>
      <c r="OMI64" s="214"/>
      <c r="OMJ64" s="214"/>
      <c r="OMK64" s="214"/>
      <c r="OML64" s="214"/>
      <c r="OMM64" s="212"/>
      <c r="OMN64" s="213"/>
      <c r="OMO64" s="213"/>
      <c r="OMP64" s="214"/>
      <c r="OMQ64" s="214"/>
      <c r="OMR64" s="216"/>
      <c r="OMS64" s="216"/>
      <c r="OMT64" s="216"/>
      <c r="OMU64" s="216"/>
      <c r="OMV64" s="216"/>
      <c r="OMW64" s="216"/>
      <c r="OMX64" s="216"/>
      <c r="OMY64" s="216"/>
      <c r="OMZ64" s="216"/>
      <c r="ONA64" s="216"/>
      <c r="ONB64" s="216"/>
      <c r="ONC64" s="216"/>
      <c r="OND64" s="216"/>
      <c r="ONE64" s="214"/>
      <c r="ONF64" s="214"/>
      <c r="ONG64" s="214"/>
      <c r="ONH64" s="214"/>
      <c r="ONI64" s="214"/>
      <c r="ONJ64" s="212"/>
      <c r="ONK64" s="213"/>
      <c r="ONL64" s="213"/>
      <c r="ONM64" s="214"/>
      <c r="ONN64" s="214"/>
      <c r="ONO64" s="216"/>
      <c r="ONP64" s="216"/>
      <c r="ONQ64" s="216"/>
      <c r="ONR64" s="216"/>
      <c r="ONS64" s="216"/>
      <c r="ONT64" s="216"/>
      <c r="ONU64" s="216"/>
      <c r="ONV64" s="216"/>
      <c r="ONW64" s="216"/>
      <c r="ONX64" s="216"/>
      <c r="ONY64" s="216"/>
      <c r="ONZ64" s="216"/>
      <c r="OOA64" s="216"/>
      <c r="OOB64" s="214"/>
      <c r="OOC64" s="214"/>
      <c r="OOD64" s="214"/>
      <c r="OOE64" s="214"/>
      <c r="OOF64" s="214"/>
      <c r="OOG64" s="212"/>
      <c r="OOH64" s="213"/>
      <c r="OOI64" s="213"/>
      <c r="OOJ64" s="214"/>
      <c r="OOK64" s="214"/>
      <c r="OOL64" s="216"/>
      <c r="OOM64" s="216"/>
      <c r="OON64" s="216"/>
      <c r="OOO64" s="216"/>
      <c r="OOP64" s="216"/>
      <c r="OOQ64" s="216"/>
      <c r="OOR64" s="216"/>
      <c r="OOS64" s="216"/>
      <c r="OOT64" s="216"/>
      <c r="OOU64" s="216"/>
      <c r="OOV64" s="216"/>
      <c r="OOW64" s="216"/>
      <c r="OOX64" s="216"/>
      <c r="OOY64" s="214"/>
      <c r="OOZ64" s="214"/>
      <c r="OPA64" s="214"/>
      <c r="OPB64" s="214"/>
      <c r="OPC64" s="214"/>
      <c r="OPD64" s="212"/>
      <c r="OPE64" s="213"/>
      <c r="OPF64" s="213"/>
      <c r="OPG64" s="214"/>
      <c r="OPH64" s="214"/>
      <c r="OPI64" s="216"/>
      <c r="OPJ64" s="216"/>
      <c r="OPK64" s="216"/>
      <c r="OPL64" s="216"/>
      <c r="OPM64" s="216"/>
      <c r="OPN64" s="216"/>
      <c r="OPO64" s="216"/>
      <c r="OPP64" s="216"/>
      <c r="OPQ64" s="216"/>
      <c r="OPR64" s="216"/>
      <c r="OPS64" s="216"/>
      <c r="OPT64" s="216"/>
      <c r="OPU64" s="216"/>
      <c r="OPV64" s="214"/>
      <c r="OPW64" s="214"/>
      <c r="OPX64" s="214"/>
      <c r="OPY64" s="214"/>
      <c r="OPZ64" s="214"/>
      <c r="OQA64" s="212"/>
      <c r="OQB64" s="213"/>
      <c r="OQC64" s="213"/>
      <c r="OQD64" s="214"/>
      <c r="OQE64" s="214"/>
      <c r="OQF64" s="216"/>
      <c r="OQG64" s="216"/>
      <c r="OQH64" s="216"/>
      <c r="OQI64" s="216"/>
      <c r="OQJ64" s="216"/>
      <c r="OQK64" s="216"/>
      <c r="OQL64" s="216"/>
      <c r="OQM64" s="216"/>
      <c r="OQN64" s="216"/>
      <c r="OQO64" s="216"/>
      <c r="OQP64" s="216"/>
      <c r="OQQ64" s="216"/>
      <c r="OQR64" s="216"/>
      <c r="OQS64" s="214"/>
      <c r="OQT64" s="214"/>
      <c r="OQU64" s="214"/>
      <c r="OQV64" s="214"/>
      <c r="OQW64" s="214"/>
      <c r="OQX64" s="212"/>
      <c r="OQY64" s="213"/>
      <c r="OQZ64" s="213"/>
      <c r="ORA64" s="214"/>
      <c r="ORB64" s="214"/>
      <c r="ORC64" s="216"/>
      <c r="ORD64" s="216"/>
      <c r="ORE64" s="216"/>
      <c r="ORF64" s="216"/>
      <c r="ORG64" s="216"/>
      <c r="ORH64" s="216"/>
      <c r="ORI64" s="216"/>
      <c r="ORJ64" s="216"/>
      <c r="ORK64" s="216"/>
      <c r="ORL64" s="216"/>
      <c r="ORM64" s="216"/>
      <c r="ORN64" s="216"/>
      <c r="ORO64" s="216"/>
      <c r="ORP64" s="214"/>
      <c r="ORQ64" s="214"/>
      <c r="ORR64" s="214"/>
      <c r="ORS64" s="214"/>
      <c r="ORT64" s="214"/>
      <c r="ORU64" s="212"/>
      <c r="ORV64" s="213"/>
      <c r="ORW64" s="213"/>
      <c r="ORX64" s="214"/>
      <c r="ORY64" s="214"/>
      <c r="ORZ64" s="216"/>
      <c r="OSA64" s="216"/>
      <c r="OSB64" s="216"/>
      <c r="OSC64" s="216"/>
      <c r="OSD64" s="216"/>
      <c r="OSE64" s="216"/>
      <c r="OSF64" s="216"/>
      <c r="OSG64" s="216"/>
      <c r="OSH64" s="216"/>
      <c r="OSI64" s="216"/>
      <c r="OSJ64" s="216"/>
      <c r="OSK64" s="216"/>
      <c r="OSL64" s="216"/>
      <c r="OSM64" s="214"/>
      <c r="OSN64" s="214"/>
      <c r="OSO64" s="214"/>
      <c r="OSP64" s="214"/>
      <c r="OSQ64" s="214"/>
      <c r="OSR64" s="212"/>
      <c r="OSS64" s="213"/>
      <c r="OST64" s="213"/>
      <c r="OSU64" s="214"/>
      <c r="OSV64" s="214"/>
      <c r="OSW64" s="216"/>
      <c r="OSX64" s="216"/>
      <c r="OSY64" s="216"/>
      <c r="OSZ64" s="216"/>
      <c r="OTA64" s="216"/>
      <c r="OTB64" s="216"/>
      <c r="OTC64" s="216"/>
      <c r="OTD64" s="216"/>
      <c r="OTE64" s="216"/>
      <c r="OTF64" s="216"/>
      <c r="OTG64" s="216"/>
      <c r="OTH64" s="216"/>
      <c r="OTI64" s="216"/>
      <c r="OTJ64" s="214"/>
      <c r="OTK64" s="214"/>
      <c r="OTL64" s="214"/>
      <c r="OTM64" s="214"/>
      <c r="OTN64" s="214"/>
      <c r="OTO64" s="212"/>
      <c r="OTP64" s="213"/>
      <c r="OTQ64" s="213"/>
      <c r="OTR64" s="214"/>
      <c r="OTS64" s="214"/>
      <c r="OTT64" s="216"/>
      <c r="OTU64" s="216"/>
      <c r="OTV64" s="216"/>
      <c r="OTW64" s="216"/>
      <c r="OTX64" s="216"/>
      <c r="OTY64" s="216"/>
      <c r="OTZ64" s="216"/>
      <c r="OUA64" s="216"/>
      <c r="OUB64" s="216"/>
      <c r="OUC64" s="216"/>
      <c r="OUD64" s="216"/>
      <c r="OUE64" s="216"/>
      <c r="OUF64" s="216"/>
      <c r="OUG64" s="214"/>
      <c r="OUH64" s="214"/>
      <c r="OUI64" s="214"/>
      <c r="OUJ64" s="214"/>
      <c r="OUK64" s="214"/>
      <c r="OUL64" s="212"/>
      <c r="OUM64" s="213"/>
      <c r="OUN64" s="213"/>
      <c r="OUO64" s="214"/>
      <c r="OUP64" s="214"/>
      <c r="OUQ64" s="216"/>
      <c r="OUR64" s="216"/>
      <c r="OUS64" s="216"/>
      <c r="OUT64" s="216"/>
      <c r="OUU64" s="216"/>
      <c r="OUV64" s="216"/>
      <c r="OUW64" s="216"/>
      <c r="OUX64" s="216"/>
      <c r="OUY64" s="216"/>
      <c r="OUZ64" s="216"/>
      <c r="OVA64" s="216"/>
      <c r="OVB64" s="216"/>
      <c r="OVC64" s="216"/>
      <c r="OVD64" s="214"/>
      <c r="OVE64" s="214"/>
      <c r="OVF64" s="214"/>
      <c r="OVG64" s="214"/>
      <c r="OVH64" s="214"/>
      <c r="OVI64" s="212"/>
      <c r="OVJ64" s="213"/>
      <c r="OVK64" s="213"/>
      <c r="OVL64" s="214"/>
      <c r="OVM64" s="214"/>
      <c r="OVN64" s="216"/>
      <c r="OVO64" s="216"/>
      <c r="OVP64" s="216"/>
      <c r="OVQ64" s="216"/>
      <c r="OVR64" s="216"/>
      <c r="OVS64" s="216"/>
      <c r="OVT64" s="216"/>
      <c r="OVU64" s="216"/>
      <c r="OVV64" s="216"/>
      <c r="OVW64" s="216"/>
      <c r="OVX64" s="216"/>
      <c r="OVY64" s="216"/>
      <c r="OVZ64" s="216"/>
      <c r="OWA64" s="214"/>
      <c r="OWB64" s="214"/>
      <c r="OWC64" s="214"/>
      <c r="OWD64" s="214"/>
      <c r="OWE64" s="214"/>
      <c r="OWF64" s="212"/>
      <c r="OWG64" s="213"/>
      <c r="OWH64" s="213"/>
      <c r="OWI64" s="214"/>
      <c r="OWJ64" s="214"/>
      <c r="OWK64" s="216"/>
      <c r="OWL64" s="216"/>
      <c r="OWM64" s="216"/>
      <c r="OWN64" s="216"/>
      <c r="OWO64" s="216"/>
      <c r="OWP64" s="216"/>
      <c r="OWQ64" s="216"/>
      <c r="OWR64" s="216"/>
      <c r="OWS64" s="216"/>
      <c r="OWT64" s="216"/>
      <c r="OWU64" s="216"/>
      <c r="OWV64" s="216"/>
      <c r="OWW64" s="216"/>
      <c r="OWX64" s="214"/>
      <c r="OWY64" s="214"/>
      <c r="OWZ64" s="214"/>
      <c r="OXA64" s="214"/>
      <c r="OXB64" s="214"/>
      <c r="OXC64" s="212"/>
      <c r="OXD64" s="213"/>
      <c r="OXE64" s="213"/>
      <c r="OXF64" s="214"/>
      <c r="OXG64" s="214"/>
      <c r="OXH64" s="216"/>
      <c r="OXI64" s="216"/>
      <c r="OXJ64" s="216"/>
      <c r="OXK64" s="216"/>
      <c r="OXL64" s="216"/>
      <c r="OXM64" s="216"/>
      <c r="OXN64" s="216"/>
      <c r="OXO64" s="216"/>
      <c r="OXP64" s="216"/>
      <c r="OXQ64" s="216"/>
      <c r="OXR64" s="216"/>
      <c r="OXS64" s="216"/>
      <c r="OXT64" s="216"/>
      <c r="OXU64" s="214"/>
      <c r="OXV64" s="214"/>
      <c r="OXW64" s="214"/>
      <c r="OXX64" s="214"/>
      <c r="OXY64" s="214"/>
      <c r="OXZ64" s="212"/>
      <c r="OYA64" s="213"/>
      <c r="OYB64" s="213"/>
      <c r="OYC64" s="214"/>
      <c r="OYD64" s="214"/>
      <c r="OYE64" s="216"/>
      <c r="OYF64" s="216"/>
      <c r="OYG64" s="216"/>
      <c r="OYH64" s="216"/>
      <c r="OYI64" s="216"/>
      <c r="OYJ64" s="216"/>
      <c r="OYK64" s="216"/>
      <c r="OYL64" s="216"/>
      <c r="OYM64" s="216"/>
      <c r="OYN64" s="216"/>
      <c r="OYO64" s="216"/>
      <c r="OYP64" s="216"/>
      <c r="OYQ64" s="216"/>
      <c r="OYR64" s="214"/>
      <c r="OYS64" s="214"/>
      <c r="OYT64" s="214"/>
      <c r="OYU64" s="214"/>
      <c r="OYV64" s="214"/>
      <c r="OYW64" s="212"/>
      <c r="OYX64" s="213"/>
      <c r="OYY64" s="213"/>
      <c r="OYZ64" s="214"/>
      <c r="OZA64" s="214"/>
      <c r="OZB64" s="216"/>
      <c r="OZC64" s="216"/>
      <c r="OZD64" s="216"/>
      <c r="OZE64" s="216"/>
      <c r="OZF64" s="216"/>
      <c r="OZG64" s="216"/>
      <c r="OZH64" s="216"/>
      <c r="OZI64" s="216"/>
      <c r="OZJ64" s="216"/>
      <c r="OZK64" s="216"/>
      <c r="OZL64" s="216"/>
      <c r="OZM64" s="216"/>
      <c r="OZN64" s="216"/>
      <c r="OZO64" s="214"/>
      <c r="OZP64" s="214"/>
      <c r="OZQ64" s="214"/>
      <c r="OZR64" s="214"/>
      <c r="OZS64" s="214"/>
      <c r="OZT64" s="212"/>
      <c r="OZU64" s="213"/>
      <c r="OZV64" s="213"/>
      <c r="OZW64" s="214"/>
      <c r="OZX64" s="214"/>
      <c r="OZY64" s="216"/>
      <c r="OZZ64" s="216"/>
      <c r="PAA64" s="216"/>
      <c r="PAB64" s="216"/>
      <c r="PAC64" s="216"/>
      <c r="PAD64" s="216"/>
      <c r="PAE64" s="216"/>
      <c r="PAF64" s="216"/>
      <c r="PAG64" s="216"/>
      <c r="PAH64" s="216"/>
      <c r="PAI64" s="216"/>
      <c r="PAJ64" s="216"/>
      <c r="PAK64" s="216"/>
      <c r="PAL64" s="214"/>
      <c r="PAM64" s="214"/>
      <c r="PAN64" s="214"/>
      <c r="PAO64" s="214"/>
      <c r="PAP64" s="214"/>
      <c r="PAQ64" s="212"/>
      <c r="PAR64" s="213"/>
      <c r="PAS64" s="213"/>
      <c r="PAT64" s="214"/>
      <c r="PAU64" s="214"/>
      <c r="PAV64" s="216"/>
      <c r="PAW64" s="216"/>
      <c r="PAX64" s="216"/>
      <c r="PAY64" s="216"/>
      <c r="PAZ64" s="216"/>
      <c r="PBA64" s="216"/>
      <c r="PBB64" s="216"/>
      <c r="PBC64" s="216"/>
      <c r="PBD64" s="216"/>
      <c r="PBE64" s="216"/>
      <c r="PBF64" s="216"/>
      <c r="PBG64" s="216"/>
      <c r="PBH64" s="216"/>
      <c r="PBI64" s="214"/>
      <c r="PBJ64" s="214"/>
      <c r="PBK64" s="214"/>
      <c r="PBL64" s="214"/>
      <c r="PBM64" s="214"/>
      <c r="PBN64" s="212"/>
      <c r="PBO64" s="213"/>
      <c r="PBP64" s="213"/>
      <c r="PBQ64" s="214"/>
      <c r="PBR64" s="214"/>
      <c r="PBS64" s="216"/>
      <c r="PBT64" s="216"/>
      <c r="PBU64" s="216"/>
      <c r="PBV64" s="216"/>
      <c r="PBW64" s="216"/>
      <c r="PBX64" s="216"/>
      <c r="PBY64" s="216"/>
      <c r="PBZ64" s="216"/>
      <c r="PCA64" s="216"/>
      <c r="PCB64" s="216"/>
      <c r="PCC64" s="216"/>
      <c r="PCD64" s="216"/>
      <c r="PCE64" s="216"/>
      <c r="PCF64" s="214"/>
      <c r="PCG64" s="214"/>
      <c r="PCH64" s="214"/>
      <c r="PCI64" s="214"/>
      <c r="PCJ64" s="214"/>
      <c r="PCK64" s="212"/>
      <c r="PCL64" s="213"/>
      <c r="PCM64" s="213"/>
      <c r="PCN64" s="214"/>
      <c r="PCO64" s="214"/>
      <c r="PCP64" s="216"/>
      <c r="PCQ64" s="216"/>
      <c r="PCR64" s="216"/>
      <c r="PCS64" s="216"/>
      <c r="PCT64" s="216"/>
      <c r="PCU64" s="216"/>
      <c r="PCV64" s="216"/>
      <c r="PCW64" s="216"/>
      <c r="PCX64" s="216"/>
      <c r="PCY64" s="216"/>
      <c r="PCZ64" s="216"/>
      <c r="PDA64" s="216"/>
      <c r="PDB64" s="216"/>
      <c r="PDC64" s="214"/>
      <c r="PDD64" s="214"/>
      <c r="PDE64" s="214"/>
      <c r="PDF64" s="214"/>
      <c r="PDG64" s="214"/>
      <c r="PDH64" s="212"/>
      <c r="PDI64" s="213"/>
      <c r="PDJ64" s="213"/>
      <c r="PDK64" s="214"/>
      <c r="PDL64" s="214"/>
      <c r="PDM64" s="216"/>
      <c r="PDN64" s="216"/>
      <c r="PDO64" s="216"/>
      <c r="PDP64" s="216"/>
      <c r="PDQ64" s="216"/>
      <c r="PDR64" s="216"/>
      <c r="PDS64" s="216"/>
      <c r="PDT64" s="216"/>
      <c r="PDU64" s="216"/>
      <c r="PDV64" s="216"/>
      <c r="PDW64" s="216"/>
      <c r="PDX64" s="216"/>
      <c r="PDY64" s="216"/>
      <c r="PDZ64" s="214"/>
      <c r="PEA64" s="214"/>
      <c r="PEB64" s="214"/>
      <c r="PEC64" s="214"/>
      <c r="PED64" s="214"/>
      <c r="PEE64" s="212"/>
      <c r="PEF64" s="213"/>
      <c r="PEG64" s="213"/>
      <c r="PEH64" s="214"/>
      <c r="PEI64" s="214"/>
      <c r="PEJ64" s="216"/>
      <c r="PEK64" s="216"/>
      <c r="PEL64" s="216"/>
      <c r="PEM64" s="216"/>
      <c r="PEN64" s="216"/>
      <c r="PEO64" s="216"/>
      <c r="PEP64" s="216"/>
      <c r="PEQ64" s="216"/>
      <c r="PER64" s="216"/>
      <c r="PES64" s="216"/>
      <c r="PET64" s="216"/>
      <c r="PEU64" s="216"/>
      <c r="PEV64" s="216"/>
      <c r="PEW64" s="214"/>
      <c r="PEX64" s="214"/>
      <c r="PEY64" s="214"/>
      <c r="PEZ64" s="214"/>
      <c r="PFA64" s="214"/>
      <c r="PFB64" s="212"/>
      <c r="PFC64" s="213"/>
      <c r="PFD64" s="213"/>
      <c r="PFE64" s="214"/>
      <c r="PFF64" s="214"/>
      <c r="PFG64" s="216"/>
      <c r="PFH64" s="216"/>
      <c r="PFI64" s="216"/>
      <c r="PFJ64" s="216"/>
      <c r="PFK64" s="216"/>
      <c r="PFL64" s="216"/>
      <c r="PFM64" s="216"/>
      <c r="PFN64" s="216"/>
      <c r="PFO64" s="216"/>
      <c r="PFP64" s="216"/>
      <c r="PFQ64" s="216"/>
      <c r="PFR64" s="216"/>
      <c r="PFS64" s="216"/>
      <c r="PFT64" s="214"/>
      <c r="PFU64" s="214"/>
      <c r="PFV64" s="214"/>
      <c r="PFW64" s="214"/>
      <c r="PFX64" s="214"/>
      <c r="PFY64" s="212"/>
      <c r="PFZ64" s="213"/>
      <c r="PGA64" s="213"/>
      <c r="PGB64" s="214"/>
      <c r="PGC64" s="214"/>
      <c r="PGD64" s="216"/>
      <c r="PGE64" s="216"/>
      <c r="PGF64" s="216"/>
      <c r="PGG64" s="216"/>
      <c r="PGH64" s="216"/>
      <c r="PGI64" s="216"/>
      <c r="PGJ64" s="216"/>
      <c r="PGK64" s="216"/>
      <c r="PGL64" s="216"/>
      <c r="PGM64" s="216"/>
      <c r="PGN64" s="216"/>
      <c r="PGO64" s="216"/>
      <c r="PGP64" s="216"/>
      <c r="PGQ64" s="214"/>
      <c r="PGR64" s="214"/>
      <c r="PGS64" s="214"/>
      <c r="PGT64" s="214"/>
      <c r="PGU64" s="214"/>
      <c r="PGV64" s="212"/>
      <c r="PGW64" s="213"/>
      <c r="PGX64" s="213"/>
      <c r="PGY64" s="214"/>
      <c r="PGZ64" s="214"/>
      <c r="PHA64" s="216"/>
      <c r="PHB64" s="216"/>
      <c r="PHC64" s="216"/>
      <c r="PHD64" s="216"/>
      <c r="PHE64" s="216"/>
      <c r="PHF64" s="216"/>
      <c r="PHG64" s="216"/>
      <c r="PHH64" s="216"/>
      <c r="PHI64" s="216"/>
      <c r="PHJ64" s="216"/>
      <c r="PHK64" s="216"/>
      <c r="PHL64" s="216"/>
      <c r="PHM64" s="216"/>
      <c r="PHN64" s="214"/>
      <c r="PHO64" s="214"/>
      <c r="PHP64" s="214"/>
      <c r="PHQ64" s="214"/>
      <c r="PHR64" s="214"/>
      <c r="PHS64" s="212"/>
      <c r="PHT64" s="213"/>
      <c r="PHU64" s="213"/>
      <c r="PHV64" s="214"/>
      <c r="PHW64" s="214"/>
      <c r="PHX64" s="216"/>
      <c r="PHY64" s="216"/>
      <c r="PHZ64" s="216"/>
      <c r="PIA64" s="216"/>
      <c r="PIB64" s="216"/>
      <c r="PIC64" s="216"/>
      <c r="PID64" s="216"/>
      <c r="PIE64" s="216"/>
      <c r="PIF64" s="216"/>
      <c r="PIG64" s="216"/>
      <c r="PIH64" s="216"/>
      <c r="PII64" s="216"/>
      <c r="PIJ64" s="216"/>
      <c r="PIK64" s="214"/>
      <c r="PIL64" s="214"/>
      <c r="PIM64" s="214"/>
      <c r="PIN64" s="214"/>
      <c r="PIO64" s="214"/>
      <c r="PIP64" s="212"/>
      <c r="PIQ64" s="213"/>
      <c r="PIR64" s="213"/>
      <c r="PIS64" s="214"/>
      <c r="PIT64" s="214"/>
      <c r="PIU64" s="216"/>
      <c r="PIV64" s="216"/>
      <c r="PIW64" s="216"/>
      <c r="PIX64" s="216"/>
      <c r="PIY64" s="216"/>
      <c r="PIZ64" s="216"/>
      <c r="PJA64" s="216"/>
      <c r="PJB64" s="216"/>
      <c r="PJC64" s="216"/>
      <c r="PJD64" s="216"/>
      <c r="PJE64" s="216"/>
      <c r="PJF64" s="216"/>
      <c r="PJG64" s="216"/>
      <c r="PJH64" s="214"/>
      <c r="PJI64" s="214"/>
      <c r="PJJ64" s="214"/>
      <c r="PJK64" s="214"/>
      <c r="PJL64" s="214"/>
      <c r="PJM64" s="212"/>
      <c r="PJN64" s="213"/>
      <c r="PJO64" s="213"/>
      <c r="PJP64" s="214"/>
      <c r="PJQ64" s="214"/>
      <c r="PJR64" s="216"/>
      <c r="PJS64" s="216"/>
      <c r="PJT64" s="216"/>
      <c r="PJU64" s="216"/>
      <c r="PJV64" s="216"/>
      <c r="PJW64" s="216"/>
      <c r="PJX64" s="216"/>
      <c r="PJY64" s="216"/>
      <c r="PJZ64" s="216"/>
      <c r="PKA64" s="216"/>
      <c r="PKB64" s="216"/>
      <c r="PKC64" s="216"/>
      <c r="PKD64" s="216"/>
      <c r="PKE64" s="214"/>
      <c r="PKF64" s="214"/>
      <c r="PKG64" s="214"/>
      <c r="PKH64" s="214"/>
      <c r="PKI64" s="214"/>
      <c r="PKJ64" s="212"/>
      <c r="PKK64" s="213"/>
      <c r="PKL64" s="213"/>
      <c r="PKM64" s="214"/>
      <c r="PKN64" s="214"/>
      <c r="PKO64" s="216"/>
      <c r="PKP64" s="216"/>
      <c r="PKQ64" s="216"/>
      <c r="PKR64" s="216"/>
      <c r="PKS64" s="216"/>
      <c r="PKT64" s="216"/>
      <c r="PKU64" s="216"/>
      <c r="PKV64" s="216"/>
      <c r="PKW64" s="216"/>
      <c r="PKX64" s="216"/>
      <c r="PKY64" s="216"/>
      <c r="PKZ64" s="216"/>
      <c r="PLA64" s="216"/>
      <c r="PLB64" s="214"/>
      <c r="PLC64" s="214"/>
      <c r="PLD64" s="214"/>
      <c r="PLE64" s="214"/>
      <c r="PLF64" s="214"/>
      <c r="PLG64" s="212"/>
      <c r="PLH64" s="213"/>
      <c r="PLI64" s="213"/>
      <c r="PLJ64" s="214"/>
      <c r="PLK64" s="214"/>
      <c r="PLL64" s="216"/>
      <c r="PLM64" s="216"/>
      <c r="PLN64" s="216"/>
      <c r="PLO64" s="216"/>
      <c r="PLP64" s="216"/>
      <c r="PLQ64" s="216"/>
      <c r="PLR64" s="216"/>
      <c r="PLS64" s="216"/>
      <c r="PLT64" s="216"/>
      <c r="PLU64" s="216"/>
      <c r="PLV64" s="216"/>
      <c r="PLW64" s="216"/>
      <c r="PLX64" s="216"/>
      <c r="PLY64" s="214"/>
      <c r="PLZ64" s="214"/>
      <c r="PMA64" s="214"/>
      <c r="PMB64" s="214"/>
      <c r="PMC64" s="214"/>
      <c r="PMD64" s="212"/>
      <c r="PME64" s="213"/>
      <c r="PMF64" s="213"/>
      <c r="PMG64" s="214"/>
      <c r="PMH64" s="214"/>
      <c r="PMI64" s="216"/>
      <c r="PMJ64" s="216"/>
      <c r="PMK64" s="216"/>
      <c r="PML64" s="216"/>
      <c r="PMM64" s="216"/>
      <c r="PMN64" s="216"/>
      <c r="PMO64" s="216"/>
      <c r="PMP64" s="216"/>
      <c r="PMQ64" s="216"/>
      <c r="PMR64" s="216"/>
      <c r="PMS64" s="216"/>
      <c r="PMT64" s="216"/>
      <c r="PMU64" s="216"/>
      <c r="PMV64" s="214"/>
      <c r="PMW64" s="214"/>
      <c r="PMX64" s="214"/>
      <c r="PMY64" s="214"/>
      <c r="PMZ64" s="214"/>
      <c r="PNA64" s="212"/>
      <c r="PNB64" s="213"/>
      <c r="PNC64" s="213"/>
      <c r="PND64" s="214"/>
      <c r="PNE64" s="214"/>
      <c r="PNF64" s="216"/>
      <c r="PNG64" s="216"/>
      <c r="PNH64" s="216"/>
      <c r="PNI64" s="216"/>
      <c r="PNJ64" s="216"/>
      <c r="PNK64" s="216"/>
      <c r="PNL64" s="216"/>
      <c r="PNM64" s="216"/>
      <c r="PNN64" s="216"/>
      <c r="PNO64" s="216"/>
      <c r="PNP64" s="216"/>
      <c r="PNQ64" s="216"/>
      <c r="PNR64" s="216"/>
      <c r="PNS64" s="214"/>
      <c r="PNT64" s="214"/>
      <c r="PNU64" s="214"/>
      <c r="PNV64" s="214"/>
      <c r="PNW64" s="214"/>
      <c r="PNX64" s="212"/>
      <c r="PNY64" s="213"/>
      <c r="PNZ64" s="213"/>
      <c r="POA64" s="214"/>
      <c r="POB64" s="214"/>
      <c r="POC64" s="216"/>
      <c r="POD64" s="216"/>
      <c r="POE64" s="216"/>
      <c r="POF64" s="216"/>
      <c r="POG64" s="216"/>
      <c r="POH64" s="216"/>
      <c r="POI64" s="216"/>
      <c r="POJ64" s="216"/>
      <c r="POK64" s="216"/>
      <c r="POL64" s="216"/>
      <c r="POM64" s="216"/>
      <c r="PON64" s="216"/>
      <c r="POO64" s="216"/>
      <c r="POP64" s="214"/>
      <c r="POQ64" s="214"/>
      <c r="POR64" s="214"/>
      <c r="POS64" s="214"/>
      <c r="POT64" s="214"/>
      <c r="POU64" s="212"/>
      <c r="POV64" s="213"/>
      <c r="POW64" s="213"/>
      <c r="POX64" s="214"/>
      <c r="POY64" s="214"/>
      <c r="POZ64" s="216"/>
      <c r="PPA64" s="216"/>
      <c r="PPB64" s="216"/>
      <c r="PPC64" s="216"/>
      <c r="PPD64" s="216"/>
      <c r="PPE64" s="216"/>
      <c r="PPF64" s="216"/>
      <c r="PPG64" s="216"/>
      <c r="PPH64" s="216"/>
      <c r="PPI64" s="216"/>
      <c r="PPJ64" s="216"/>
      <c r="PPK64" s="216"/>
      <c r="PPL64" s="216"/>
      <c r="PPM64" s="214"/>
      <c r="PPN64" s="214"/>
      <c r="PPO64" s="214"/>
      <c r="PPP64" s="214"/>
      <c r="PPQ64" s="214"/>
      <c r="PPR64" s="212"/>
      <c r="PPS64" s="213"/>
      <c r="PPT64" s="213"/>
      <c r="PPU64" s="214"/>
      <c r="PPV64" s="214"/>
      <c r="PPW64" s="216"/>
      <c r="PPX64" s="216"/>
      <c r="PPY64" s="216"/>
      <c r="PPZ64" s="216"/>
      <c r="PQA64" s="216"/>
      <c r="PQB64" s="216"/>
      <c r="PQC64" s="216"/>
      <c r="PQD64" s="216"/>
      <c r="PQE64" s="216"/>
      <c r="PQF64" s="216"/>
      <c r="PQG64" s="216"/>
      <c r="PQH64" s="216"/>
      <c r="PQI64" s="216"/>
      <c r="PQJ64" s="214"/>
      <c r="PQK64" s="214"/>
      <c r="PQL64" s="214"/>
      <c r="PQM64" s="214"/>
      <c r="PQN64" s="214"/>
      <c r="PQO64" s="212"/>
      <c r="PQP64" s="213"/>
      <c r="PQQ64" s="213"/>
      <c r="PQR64" s="214"/>
      <c r="PQS64" s="214"/>
      <c r="PQT64" s="216"/>
      <c r="PQU64" s="216"/>
      <c r="PQV64" s="216"/>
      <c r="PQW64" s="216"/>
      <c r="PQX64" s="216"/>
      <c r="PQY64" s="216"/>
      <c r="PQZ64" s="216"/>
      <c r="PRA64" s="216"/>
      <c r="PRB64" s="216"/>
      <c r="PRC64" s="216"/>
      <c r="PRD64" s="216"/>
      <c r="PRE64" s="216"/>
      <c r="PRF64" s="216"/>
      <c r="PRG64" s="214"/>
      <c r="PRH64" s="214"/>
      <c r="PRI64" s="214"/>
      <c r="PRJ64" s="214"/>
      <c r="PRK64" s="214"/>
      <c r="PRL64" s="212"/>
      <c r="PRM64" s="213"/>
      <c r="PRN64" s="213"/>
      <c r="PRO64" s="214"/>
      <c r="PRP64" s="214"/>
      <c r="PRQ64" s="216"/>
      <c r="PRR64" s="216"/>
      <c r="PRS64" s="216"/>
      <c r="PRT64" s="216"/>
      <c r="PRU64" s="216"/>
      <c r="PRV64" s="216"/>
      <c r="PRW64" s="216"/>
      <c r="PRX64" s="216"/>
      <c r="PRY64" s="216"/>
      <c r="PRZ64" s="216"/>
      <c r="PSA64" s="216"/>
      <c r="PSB64" s="216"/>
      <c r="PSC64" s="216"/>
      <c r="PSD64" s="214"/>
      <c r="PSE64" s="214"/>
      <c r="PSF64" s="214"/>
      <c r="PSG64" s="214"/>
      <c r="PSH64" s="214"/>
      <c r="PSI64" s="212"/>
      <c r="PSJ64" s="213"/>
      <c r="PSK64" s="213"/>
      <c r="PSL64" s="214"/>
      <c r="PSM64" s="214"/>
      <c r="PSN64" s="216"/>
      <c r="PSO64" s="216"/>
      <c r="PSP64" s="216"/>
      <c r="PSQ64" s="216"/>
      <c r="PSR64" s="216"/>
      <c r="PSS64" s="216"/>
      <c r="PST64" s="216"/>
      <c r="PSU64" s="216"/>
      <c r="PSV64" s="216"/>
      <c r="PSW64" s="216"/>
      <c r="PSX64" s="216"/>
      <c r="PSY64" s="216"/>
      <c r="PSZ64" s="216"/>
      <c r="PTA64" s="214"/>
      <c r="PTB64" s="214"/>
      <c r="PTC64" s="214"/>
      <c r="PTD64" s="214"/>
      <c r="PTE64" s="214"/>
      <c r="PTF64" s="212"/>
      <c r="PTG64" s="213"/>
      <c r="PTH64" s="213"/>
      <c r="PTI64" s="214"/>
      <c r="PTJ64" s="214"/>
      <c r="PTK64" s="216"/>
      <c r="PTL64" s="216"/>
      <c r="PTM64" s="216"/>
      <c r="PTN64" s="216"/>
      <c r="PTO64" s="216"/>
      <c r="PTP64" s="216"/>
      <c r="PTQ64" s="216"/>
      <c r="PTR64" s="216"/>
      <c r="PTS64" s="216"/>
      <c r="PTT64" s="216"/>
      <c r="PTU64" s="216"/>
      <c r="PTV64" s="216"/>
      <c r="PTW64" s="216"/>
      <c r="PTX64" s="214"/>
      <c r="PTY64" s="214"/>
      <c r="PTZ64" s="214"/>
      <c r="PUA64" s="214"/>
      <c r="PUB64" s="214"/>
      <c r="PUC64" s="212"/>
      <c r="PUD64" s="213"/>
      <c r="PUE64" s="213"/>
      <c r="PUF64" s="214"/>
      <c r="PUG64" s="214"/>
      <c r="PUH64" s="216"/>
      <c r="PUI64" s="216"/>
      <c r="PUJ64" s="216"/>
      <c r="PUK64" s="216"/>
      <c r="PUL64" s="216"/>
      <c r="PUM64" s="216"/>
      <c r="PUN64" s="216"/>
      <c r="PUO64" s="216"/>
      <c r="PUP64" s="216"/>
      <c r="PUQ64" s="216"/>
      <c r="PUR64" s="216"/>
      <c r="PUS64" s="216"/>
      <c r="PUT64" s="216"/>
      <c r="PUU64" s="214"/>
      <c r="PUV64" s="214"/>
      <c r="PUW64" s="214"/>
      <c r="PUX64" s="214"/>
      <c r="PUY64" s="214"/>
      <c r="PUZ64" s="212"/>
      <c r="PVA64" s="213"/>
      <c r="PVB64" s="213"/>
      <c r="PVC64" s="214"/>
      <c r="PVD64" s="214"/>
      <c r="PVE64" s="216"/>
      <c r="PVF64" s="216"/>
      <c r="PVG64" s="216"/>
      <c r="PVH64" s="216"/>
      <c r="PVI64" s="216"/>
      <c r="PVJ64" s="216"/>
      <c r="PVK64" s="216"/>
      <c r="PVL64" s="216"/>
      <c r="PVM64" s="216"/>
      <c r="PVN64" s="216"/>
      <c r="PVO64" s="216"/>
      <c r="PVP64" s="216"/>
      <c r="PVQ64" s="216"/>
      <c r="PVR64" s="214"/>
      <c r="PVS64" s="214"/>
      <c r="PVT64" s="214"/>
      <c r="PVU64" s="214"/>
      <c r="PVV64" s="214"/>
      <c r="PVW64" s="212"/>
      <c r="PVX64" s="213"/>
      <c r="PVY64" s="213"/>
      <c r="PVZ64" s="214"/>
      <c r="PWA64" s="214"/>
      <c r="PWB64" s="216"/>
      <c r="PWC64" s="216"/>
      <c r="PWD64" s="216"/>
      <c r="PWE64" s="216"/>
      <c r="PWF64" s="216"/>
      <c r="PWG64" s="216"/>
      <c r="PWH64" s="216"/>
      <c r="PWI64" s="216"/>
      <c r="PWJ64" s="216"/>
      <c r="PWK64" s="216"/>
      <c r="PWL64" s="216"/>
      <c r="PWM64" s="216"/>
      <c r="PWN64" s="216"/>
      <c r="PWO64" s="214"/>
      <c r="PWP64" s="214"/>
      <c r="PWQ64" s="214"/>
      <c r="PWR64" s="214"/>
      <c r="PWS64" s="214"/>
      <c r="PWT64" s="212"/>
      <c r="PWU64" s="213"/>
      <c r="PWV64" s="213"/>
      <c r="PWW64" s="214"/>
      <c r="PWX64" s="214"/>
      <c r="PWY64" s="216"/>
      <c r="PWZ64" s="216"/>
      <c r="PXA64" s="216"/>
      <c r="PXB64" s="216"/>
      <c r="PXC64" s="216"/>
      <c r="PXD64" s="216"/>
      <c r="PXE64" s="216"/>
      <c r="PXF64" s="216"/>
      <c r="PXG64" s="216"/>
      <c r="PXH64" s="216"/>
      <c r="PXI64" s="216"/>
      <c r="PXJ64" s="216"/>
      <c r="PXK64" s="216"/>
      <c r="PXL64" s="214"/>
      <c r="PXM64" s="214"/>
      <c r="PXN64" s="214"/>
      <c r="PXO64" s="214"/>
      <c r="PXP64" s="214"/>
      <c r="PXQ64" s="212"/>
      <c r="PXR64" s="213"/>
      <c r="PXS64" s="213"/>
      <c r="PXT64" s="214"/>
      <c r="PXU64" s="214"/>
      <c r="PXV64" s="216"/>
      <c r="PXW64" s="216"/>
      <c r="PXX64" s="216"/>
      <c r="PXY64" s="216"/>
      <c r="PXZ64" s="216"/>
      <c r="PYA64" s="216"/>
      <c r="PYB64" s="216"/>
      <c r="PYC64" s="216"/>
      <c r="PYD64" s="216"/>
      <c r="PYE64" s="216"/>
      <c r="PYF64" s="216"/>
      <c r="PYG64" s="216"/>
      <c r="PYH64" s="216"/>
      <c r="PYI64" s="214"/>
      <c r="PYJ64" s="214"/>
      <c r="PYK64" s="214"/>
      <c r="PYL64" s="214"/>
      <c r="PYM64" s="214"/>
      <c r="PYN64" s="212"/>
      <c r="PYO64" s="213"/>
      <c r="PYP64" s="213"/>
      <c r="PYQ64" s="214"/>
      <c r="PYR64" s="214"/>
      <c r="PYS64" s="216"/>
      <c r="PYT64" s="216"/>
      <c r="PYU64" s="216"/>
      <c r="PYV64" s="216"/>
      <c r="PYW64" s="216"/>
      <c r="PYX64" s="216"/>
      <c r="PYY64" s="216"/>
      <c r="PYZ64" s="216"/>
      <c r="PZA64" s="216"/>
      <c r="PZB64" s="216"/>
      <c r="PZC64" s="216"/>
      <c r="PZD64" s="216"/>
      <c r="PZE64" s="216"/>
      <c r="PZF64" s="214"/>
      <c r="PZG64" s="214"/>
      <c r="PZH64" s="214"/>
      <c r="PZI64" s="214"/>
      <c r="PZJ64" s="214"/>
      <c r="PZK64" s="212"/>
      <c r="PZL64" s="213"/>
      <c r="PZM64" s="213"/>
      <c r="PZN64" s="214"/>
      <c r="PZO64" s="214"/>
      <c r="PZP64" s="216"/>
      <c r="PZQ64" s="216"/>
      <c r="PZR64" s="216"/>
      <c r="PZS64" s="216"/>
      <c r="PZT64" s="216"/>
      <c r="PZU64" s="216"/>
      <c r="PZV64" s="216"/>
      <c r="PZW64" s="216"/>
      <c r="PZX64" s="216"/>
      <c r="PZY64" s="216"/>
      <c r="PZZ64" s="216"/>
      <c r="QAA64" s="216"/>
      <c r="QAB64" s="216"/>
      <c r="QAC64" s="214"/>
      <c r="QAD64" s="214"/>
      <c r="QAE64" s="214"/>
      <c r="QAF64" s="214"/>
      <c r="QAG64" s="214"/>
      <c r="QAH64" s="212"/>
      <c r="QAI64" s="213"/>
      <c r="QAJ64" s="213"/>
      <c r="QAK64" s="214"/>
      <c r="QAL64" s="214"/>
      <c r="QAM64" s="216"/>
      <c r="QAN64" s="216"/>
      <c r="QAO64" s="216"/>
      <c r="QAP64" s="216"/>
      <c r="QAQ64" s="216"/>
      <c r="QAR64" s="216"/>
      <c r="QAS64" s="216"/>
      <c r="QAT64" s="216"/>
      <c r="QAU64" s="216"/>
      <c r="QAV64" s="216"/>
      <c r="QAW64" s="216"/>
      <c r="QAX64" s="216"/>
      <c r="QAY64" s="216"/>
      <c r="QAZ64" s="214"/>
      <c r="QBA64" s="214"/>
      <c r="QBB64" s="214"/>
      <c r="QBC64" s="214"/>
      <c r="QBD64" s="214"/>
      <c r="QBE64" s="212"/>
      <c r="QBF64" s="213"/>
      <c r="QBG64" s="213"/>
      <c r="QBH64" s="214"/>
      <c r="QBI64" s="214"/>
      <c r="QBJ64" s="216"/>
      <c r="QBK64" s="216"/>
      <c r="QBL64" s="216"/>
      <c r="QBM64" s="216"/>
      <c r="QBN64" s="216"/>
      <c r="QBO64" s="216"/>
      <c r="QBP64" s="216"/>
      <c r="QBQ64" s="216"/>
      <c r="QBR64" s="216"/>
      <c r="QBS64" s="216"/>
      <c r="QBT64" s="216"/>
      <c r="QBU64" s="216"/>
      <c r="QBV64" s="216"/>
      <c r="QBW64" s="214"/>
      <c r="QBX64" s="214"/>
      <c r="QBY64" s="214"/>
      <c r="QBZ64" s="214"/>
      <c r="QCA64" s="214"/>
      <c r="QCB64" s="212"/>
      <c r="QCC64" s="213"/>
      <c r="QCD64" s="213"/>
      <c r="QCE64" s="214"/>
      <c r="QCF64" s="214"/>
      <c r="QCG64" s="216"/>
      <c r="QCH64" s="216"/>
      <c r="QCI64" s="216"/>
      <c r="QCJ64" s="216"/>
      <c r="QCK64" s="216"/>
      <c r="QCL64" s="216"/>
      <c r="QCM64" s="216"/>
      <c r="QCN64" s="216"/>
      <c r="QCO64" s="216"/>
      <c r="QCP64" s="216"/>
      <c r="QCQ64" s="216"/>
      <c r="QCR64" s="216"/>
      <c r="QCS64" s="216"/>
      <c r="QCT64" s="214"/>
      <c r="QCU64" s="214"/>
      <c r="QCV64" s="214"/>
      <c r="QCW64" s="214"/>
      <c r="QCX64" s="214"/>
      <c r="QCY64" s="212"/>
      <c r="QCZ64" s="213"/>
      <c r="QDA64" s="213"/>
      <c r="QDB64" s="214"/>
      <c r="QDC64" s="214"/>
      <c r="QDD64" s="216"/>
      <c r="QDE64" s="216"/>
      <c r="QDF64" s="216"/>
      <c r="QDG64" s="216"/>
      <c r="QDH64" s="216"/>
      <c r="QDI64" s="216"/>
      <c r="QDJ64" s="216"/>
      <c r="QDK64" s="216"/>
      <c r="QDL64" s="216"/>
      <c r="QDM64" s="216"/>
      <c r="QDN64" s="216"/>
      <c r="QDO64" s="216"/>
      <c r="QDP64" s="216"/>
      <c r="QDQ64" s="214"/>
      <c r="QDR64" s="214"/>
      <c r="QDS64" s="214"/>
      <c r="QDT64" s="214"/>
      <c r="QDU64" s="214"/>
      <c r="QDV64" s="212"/>
      <c r="QDW64" s="213"/>
      <c r="QDX64" s="213"/>
      <c r="QDY64" s="214"/>
      <c r="QDZ64" s="214"/>
      <c r="QEA64" s="216"/>
      <c r="QEB64" s="216"/>
      <c r="QEC64" s="216"/>
      <c r="QED64" s="216"/>
      <c r="QEE64" s="216"/>
      <c r="QEF64" s="216"/>
      <c r="QEG64" s="216"/>
      <c r="QEH64" s="216"/>
      <c r="QEI64" s="216"/>
      <c r="QEJ64" s="216"/>
      <c r="QEK64" s="216"/>
      <c r="QEL64" s="216"/>
      <c r="QEM64" s="216"/>
      <c r="QEN64" s="214"/>
      <c r="QEO64" s="214"/>
      <c r="QEP64" s="214"/>
      <c r="QEQ64" s="214"/>
      <c r="QER64" s="214"/>
      <c r="QES64" s="212"/>
      <c r="QET64" s="213"/>
      <c r="QEU64" s="213"/>
      <c r="QEV64" s="214"/>
      <c r="QEW64" s="214"/>
      <c r="QEX64" s="216"/>
      <c r="QEY64" s="216"/>
      <c r="QEZ64" s="216"/>
      <c r="QFA64" s="216"/>
      <c r="QFB64" s="216"/>
      <c r="QFC64" s="216"/>
      <c r="QFD64" s="216"/>
      <c r="QFE64" s="216"/>
      <c r="QFF64" s="216"/>
      <c r="QFG64" s="216"/>
      <c r="QFH64" s="216"/>
      <c r="QFI64" s="216"/>
      <c r="QFJ64" s="216"/>
      <c r="QFK64" s="214"/>
      <c r="QFL64" s="214"/>
      <c r="QFM64" s="214"/>
      <c r="QFN64" s="214"/>
      <c r="QFO64" s="214"/>
      <c r="QFP64" s="212"/>
      <c r="QFQ64" s="213"/>
      <c r="QFR64" s="213"/>
      <c r="QFS64" s="214"/>
      <c r="QFT64" s="214"/>
      <c r="QFU64" s="216"/>
      <c r="QFV64" s="216"/>
      <c r="QFW64" s="216"/>
      <c r="QFX64" s="216"/>
      <c r="QFY64" s="216"/>
      <c r="QFZ64" s="216"/>
      <c r="QGA64" s="216"/>
      <c r="QGB64" s="216"/>
      <c r="QGC64" s="216"/>
      <c r="QGD64" s="216"/>
      <c r="QGE64" s="216"/>
      <c r="QGF64" s="216"/>
      <c r="QGG64" s="216"/>
      <c r="QGH64" s="214"/>
      <c r="QGI64" s="214"/>
      <c r="QGJ64" s="214"/>
      <c r="QGK64" s="214"/>
      <c r="QGL64" s="214"/>
      <c r="QGM64" s="212"/>
      <c r="QGN64" s="213"/>
      <c r="QGO64" s="213"/>
      <c r="QGP64" s="214"/>
      <c r="QGQ64" s="214"/>
      <c r="QGR64" s="216"/>
      <c r="QGS64" s="216"/>
      <c r="QGT64" s="216"/>
      <c r="QGU64" s="216"/>
      <c r="QGV64" s="216"/>
      <c r="QGW64" s="216"/>
      <c r="QGX64" s="216"/>
      <c r="QGY64" s="216"/>
      <c r="QGZ64" s="216"/>
      <c r="QHA64" s="216"/>
      <c r="QHB64" s="216"/>
      <c r="QHC64" s="216"/>
      <c r="QHD64" s="216"/>
      <c r="QHE64" s="214"/>
      <c r="QHF64" s="214"/>
      <c r="QHG64" s="214"/>
      <c r="QHH64" s="214"/>
      <c r="QHI64" s="214"/>
      <c r="QHJ64" s="212"/>
      <c r="QHK64" s="213"/>
      <c r="QHL64" s="213"/>
      <c r="QHM64" s="214"/>
      <c r="QHN64" s="214"/>
      <c r="QHO64" s="216"/>
      <c r="QHP64" s="216"/>
      <c r="QHQ64" s="216"/>
      <c r="QHR64" s="216"/>
      <c r="QHS64" s="216"/>
      <c r="QHT64" s="216"/>
      <c r="QHU64" s="216"/>
      <c r="QHV64" s="216"/>
      <c r="QHW64" s="216"/>
      <c r="QHX64" s="216"/>
      <c r="QHY64" s="216"/>
      <c r="QHZ64" s="216"/>
      <c r="QIA64" s="216"/>
      <c r="QIB64" s="214"/>
      <c r="QIC64" s="214"/>
      <c r="QID64" s="214"/>
      <c r="QIE64" s="214"/>
      <c r="QIF64" s="214"/>
      <c r="QIG64" s="212"/>
      <c r="QIH64" s="213"/>
      <c r="QII64" s="213"/>
      <c r="QIJ64" s="214"/>
      <c r="QIK64" s="214"/>
      <c r="QIL64" s="216"/>
      <c r="QIM64" s="216"/>
      <c r="QIN64" s="216"/>
      <c r="QIO64" s="216"/>
      <c r="QIP64" s="216"/>
      <c r="QIQ64" s="216"/>
      <c r="QIR64" s="216"/>
      <c r="QIS64" s="216"/>
      <c r="QIT64" s="216"/>
      <c r="QIU64" s="216"/>
      <c r="QIV64" s="216"/>
      <c r="QIW64" s="216"/>
      <c r="QIX64" s="216"/>
      <c r="QIY64" s="214"/>
      <c r="QIZ64" s="214"/>
      <c r="QJA64" s="214"/>
      <c r="QJB64" s="214"/>
      <c r="QJC64" s="214"/>
      <c r="QJD64" s="212"/>
      <c r="QJE64" s="213"/>
      <c r="QJF64" s="213"/>
      <c r="QJG64" s="214"/>
      <c r="QJH64" s="214"/>
      <c r="QJI64" s="216"/>
      <c r="QJJ64" s="216"/>
      <c r="QJK64" s="216"/>
      <c r="QJL64" s="216"/>
      <c r="QJM64" s="216"/>
      <c r="QJN64" s="216"/>
      <c r="QJO64" s="216"/>
      <c r="QJP64" s="216"/>
      <c r="QJQ64" s="216"/>
      <c r="QJR64" s="216"/>
      <c r="QJS64" s="216"/>
      <c r="QJT64" s="216"/>
      <c r="QJU64" s="216"/>
      <c r="QJV64" s="214"/>
      <c r="QJW64" s="214"/>
      <c r="QJX64" s="214"/>
      <c r="QJY64" s="214"/>
      <c r="QJZ64" s="214"/>
      <c r="QKA64" s="212"/>
      <c r="QKB64" s="213"/>
      <c r="QKC64" s="213"/>
      <c r="QKD64" s="214"/>
      <c r="QKE64" s="214"/>
      <c r="QKF64" s="216"/>
      <c r="QKG64" s="216"/>
      <c r="QKH64" s="216"/>
      <c r="QKI64" s="216"/>
      <c r="QKJ64" s="216"/>
      <c r="QKK64" s="216"/>
      <c r="QKL64" s="216"/>
      <c r="QKM64" s="216"/>
      <c r="QKN64" s="216"/>
      <c r="QKO64" s="216"/>
      <c r="QKP64" s="216"/>
      <c r="QKQ64" s="216"/>
      <c r="QKR64" s="216"/>
      <c r="QKS64" s="214"/>
      <c r="QKT64" s="214"/>
      <c r="QKU64" s="214"/>
      <c r="QKV64" s="214"/>
      <c r="QKW64" s="214"/>
      <c r="QKX64" s="212"/>
      <c r="QKY64" s="213"/>
      <c r="QKZ64" s="213"/>
      <c r="QLA64" s="214"/>
      <c r="QLB64" s="214"/>
      <c r="QLC64" s="216"/>
      <c r="QLD64" s="216"/>
      <c r="QLE64" s="216"/>
      <c r="QLF64" s="216"/>
      <c r="QLG64" s="216"/>
      <c r="QLH64" s="216"/>
      <c r="QLI64" s="216"/>
      <c r="QLJ64" s="216"/>
      <c r="QLK64" s="216"/>
      <c r="QLL64" s="216"/>
      <c r="QLM64" s="216"/>
      <c r="QLN64" s="216"/>
      <c r="QLO64" s="216"/>
      <c r="QLP64" s="214"/>
      <c r="QLQ64" s="214"/>
      <c r="QLR64" s="214"/>
      <c r="QLS64" s="214"/>
      <c r="QLT64" s="214"/>
      <c r="QLU64" s="212"/>
      <c r="QLV64" s="213"/>
      <c r="QLW64" s="213"/>
      <c r="QLX64" s="214"/>
      <c r="QLY64" s="214"/>
      <c r="QLZ64" s="216"/>
      <c r="QMA64" s="216"/>
      <c r="QMB64" s="216"/>
      <c r="QMC64" s="216"/>
      <c r="QMD64" s="216"/>
      <c r="QME64" s="216"/>
      <c r="QMF64" s="216"/>
      <c r="QMG64" s="216"/>
      <c r="QMH64" s="216"/>
      <c r="QMI64" s="216"/>
      <c r="QMJ64" s="216"/>
      <c r="QMK64" s="216"/>
      <c r="QML64" s="216"/>
      <c r="QMM64" s="214"/>
      <c r="QMN64" s="214"/>
      <c r="QMO64" s="214"/>
      <c r="QMP64" s="214"/>
      <c r="QMQ64" s="214"/>
      <c r="QMR64" s="212"/>
      <c r="QMS64" s="213"/>
      <c r="QMT64" s="213"/>
      <c r="QMU64" s="214"/>
      <c r="QMV64" s="214"/>
      <c r="QMW64" s="216"/>
      <c r="QMX64" s="216"/>
      <c r="QMY64" s="216"/>
      <c r="QMZ64" s="216"/>
      <c r="QNA64" s="216"/>
      <c r="QNB64" s="216"/>
      <c r="QNC64" s="216"/>
      <c r="QND64" s="216"/>
      <c r="QNE64" s="216"/>
      <c r="QNF64" s="216"/>
      <c r="QNG64" s="216"/>
      <c r="QNH64" s="216"/>
      <c r="QNI64" s="216"/>
      <c r="QNJ64" s="214"/>
      <c r="QNK64" s="214"/>
      <c r="QNL64" s="214"/>
      <c r="QNM64" s="214"/>
      <c r="QNN64" s="214"/>
      <c r="QNO64" s="212"/>
      <c r="QNP64" s="213"/>
      <c r="QNQ64" s="213"/>
      <c r="QNR64" s="214"/>
      <c r="QNS64" s="214"/>
      <c r="QNT64" s="216"/>
      <c r="QNU64" s="216"/>
      <c r="QNV64" s="216"/>
      <c r="QNW64" s="216"/>
      <c r="QNX64" s="216"/>
      <c r="QNY64" s="216"/>
      <c r="QNZ64" s="216"/>
      <c r="QOA64" s="216"/>
      <c r="QOB64" s="216"/>
      <c r="QOC64" s="216"/>
      <c r="QOD64" s="216"/>
      <c r="QOE64" s="216"/>
      <c r="QOF64" s="216"/>
      <c r="QOG64" s="214"/>
      <c r="QOH64" s="214"/>
      <c r="QOI64" s="214"/>
      <c r="QOJ64" s="214"/>
      <c r="QOK64" s="214"/>
      <c r="QOL64" s="212"/>
      <c r="QOM64" s="213"/>
      <c r="QON64" s="213"/>
      <c r="QOO64" s="214"/>
      <c r="QOP64" s="214"/>
      <c r="QOQ64" s="216"/>
      <c r="QOR64" s="216"/>
      <c r="QOS64" s="216"/>
      <c r="QOT64" s="216"/>
      <c r="QOU64" s="216"/>
      <c r="QOV64" s="216"/>
      <c r="QOW64" s="216"/>
      <c r="QOX64" s="216"/>
      <c r="QOY64" s="216"/>
      <c r="QOZ64" s="216"/>
      <c r="QPA64" s="216"/>
      <c r="QPB64" s="216"/>
      <c r="QPC64" s="216"/>
      <c r="QPD64" s="214"/>
      <c r="QPE64" s="214"/>
      <c r="QPF64" s="214"/>
      <c r="QPG64" s="214"/>
      <c r="QPH64" s="214"/>
      <c r="QPI64" s="212"/>
      <c r="QPJ64" s="213"/>
      <c r="QPK64" s="213"/>
      <c r="QPL64" s="214"/>
      <c r="QPM64" s="214"/>
      <c r="QPN64" s="216"/>
      <c r="QPO64" s="216"/>
      <c r="QPP64" s="216"/>
      <c r="QPQ64" s="216"/>
      <c r="QPR64" s="216"/>
      <c r="QPS64" s="216"/>
      <c r="QPT64" s="216"/>
      <c r="QPU64" s="216"/>
      <c r="QPV64" s="216"/>
      <c r="QPW64" s="216"/>
      <c r="QPX64" s="216"/>
      <c r="QPY64" s="216"/>
      <c r="QPZ64" s="216"/>
      <c r="QQA64" s="214"/>
      <c r="QQB64" s="214"/>
      <c r="QQC64" s="214"/>
      <c r="QQD64" s="214"/>
      <c r="QQE64" s="214"/>
      <c r="QQF64" s="212"/>
      <c r="QQG64" s="213"/>
      <c r="QQH64" s="213"/>
      <c r="QQI64" s="214"/>
      <c r="QQJ64" s="214"/>
      <c r="QQK64" s="216"/>
      <c r="QQL64" s="216"/>
      <c r="QQM64" s="216"/>
      <c r="QQN64" s="216"/>
      <c r="QQO64" s="216"/>
      <c r="QQP64" s="216"/>
      <c r="QQQ64" s="216"/>
      <c r="QQR64" s="216"/>
      <c r="QQS64" s="216"/>
      <c r="QQT64" s="216"/>
      <c r="QQU64" s="216"/>
      <c r="QQV64" s="216"/>
      <c r="QQW64" s="216"/>
      <c r="QQX64" s="214"/>
      <c r="QQY64" s="214"/>
      <c r="QQZ64" s="214"/>
      <c r="QRA64" s="214"/>
      <c r="QRB64" s="214"/>
      <c r="QRC64" s="212"/>
      <c r="QRD64" s="213"/>
      <c r="QRE64" s="213"/>
      <c r="QRF64" s="214"/>
      <c r="QRG64" s="214"/>
      <c r="QRH64" s="216"/>
      <c r="QRI64" s="216"/>
      <c r="QRJ64" s="216"/>
      <c r="QRK64" s="216"/>
      <c r="QRL64" s="216"/>
      <c r="QRM64" s="216"/>
      <c r="QRN64" s="216"/>
      <c r="QRO64" s="216"/>
      <c r="QRP64" s="216"/>
      <c r="QRQ64" s="216"/>
      <c r="QRR64" s="216"/>
      <c r="QRS64" s="216"/>
      <c r="QRT64" s="216"/>
      <c r="QRU64" s="214"/>
      <c r="QRV64" s="214"/>
      <c r="QRW64" s="214"/>
      <c r="QRX64" s="214"/>
      <c r="QRY64" s="214"/>
      <c r="QRZ64" s="212"/>
      <c r="QSA64" s="213"/>
      <c r="QSB64" s="213"/>
      <c r="QSC64" s="214"/>
      <c r="QSD64" s="214"/>
      <c r="QSE64" s="216"/>
      <c r="QSF64" s="216"/>
      <c r="QSG64" s="216"/>
      <c r="QSH64" s="216"/>
      <c r="QSI64" s="216"/>
      <c r="QSJ64" s="216"/>
      <c r="QSK64" s="216"/>
      <c r="QSL64" s="216"/>
      <c r="QSM64" s="216"/>
      <c r="QSN64" s="216"/>
      <c r="QSO64" s="216"/>
      <c r="QSP64" s="216"/>
      <c r="QSQ64" s="216"/>
      <c r="QSR64" s="214"/>
      <c r="QSS64" s="214"/>
      <c r="QST64" s="214"/>
      <c r="QSU64" s="214"/>
      <c r="QSV64" s="214"/>
      <c r="QSW64" s="212"/>
      <c r="QSX64" s="213"/>
      <c r="QSY64" s="213"/>
      <c r="QSZ64" s="214"/>
      <c r="QTA64" s="214"/>
      <c r="QTB64" s="216"/>
      <c r="QTC64" s="216"/>
      <c r="QTD64" s="216"/>
      <c r="QTE64" s="216"/>
      <c r="QTF64" s="216"/>
      <c r="QTG64" s="216"/>
      <c r="QTH64" s="216"/>
      <c r="QTI64" s="216"/>
      <c r="QTJ64" s="216"/>
      <c r="QTK64" s="216"/>
      <c r="QTL64" s="216"/>
      <c r="QTM64" s="216"/>
      <c r="QTN64" s="216"/>
      <c r="QTO64" s="214"/>
      <c r="QTP64" s="214"/>
      <c r="QTQ64" s="214"/>
      <c r="QTR64" s="214"/>
      <c r="QTS64" s="214"/>
      <c r="QTT64" s="212"/>
      <c r="QTU64" s="213"/>
      <c r="QTV64" s="213"/>
      <c r="QTW64" s="214"/>
      <c r="QTX64" s="214"/>
      <c r="QTY64" s="216"/>
      <c r="QTZ64" s="216"/>
      <c r="QUA64" s="216"/>
      <c r="QUB64" s="216"/>
      <c r="QUC64" s="216"/>
      <c r="QUD64" s="216"/>
      <c r="QUE64" s="216"/>
      <c r="QUF64" s="216"/>
      <c r="QUG64" s="216"/>
      <c r="QUH64" s="216"/>
      <c r="QUI64" s="216"/>
      <c r="QUJ64" s="216"/>
      <c r="QUK64" s="216"/>
      <c r="QUL64" s="214"/>
      <c r="QUM64" s="214"/>
      <c r="QUN64" s="214"/>
      <c r="QUO64" s="214"/>
      <c r="QUP64" s="214"/>
      <c r="QUQ64" s="212"/>
      <c r="QUR64" s="213"/>
      <c r="QUS64" s="213"/>
      <c r="QUT64" s="214"/>
      <c r="QUU64" s="214"/>
      <c r="QUV64" s="216"/>
      <c r="QUW64" s="216"/>
      <c r="QUX64" s="216"/>
      <c r="QUY64" s="216"/>
      <c r="QUZ64" s="216"/>
      <c r="QVA64" s="216"/>
      <c r="QVB64" s="216"/>
      <c r="QVC64" s="216"/>
      <c r="QVD64" s="216"/>
      <c r="QVE64" s="216"/>
      <c r="QVF64" s="216"/>
      <c r="QVG64" s="216"/>
      <c r="QVH64" s="216"/>
      <c r="QVI64" s="214"/>
      <c r="QVJ64" s="214"/>
      <c r="QVK64" s="214"/>
      <c r="QVL64" s="214"/>
      <c r="QVM64" s="214"/>
      <c r="QVN64" s="212"/>
      <c r="QVO64" s="213"/>
      <c r="QVP64" s="213"/>
      <c r="QVQ64" s="214"/>
      <c r="QVR64" s="214"/>
      <c r="QVS64" s="216"/>
      <c r="QVT64" s="216"/>
      <c r="QVU64" s="216"/>
      <c r="QVV64" s="216"/>
      <c r="QVW64" s="216"/>
      <c r="QVX64" s="216"/>
      <c r="QVY64" s="216"/>
      <c r="QVZ64" s="216"/>
      <c r="QWA64" s="216"/>
      <c r="QWB64" s="216"/>
      <c r="QWC64" s="216"/>
      <c r="QWD64" s="216"/>
      <c r="QWE64" s="216"/>
      <c r="QWF64" s="214"/>
      <c r="QWG64" s="214"/>
      <c r="QWH64" s="214"/>
      <c r="QWI64" s="214"/>
      <c r="QWJ64" s="214"/>
      <c r="QWK64" s="212"/>
      <c r="QWL64" s="213"/>
      <c r="QWM64" s="213"/>
      <c r="QWN64" s="214"/>
      <c r="QWO64" s="214"/>
      <c r="QWP64" s="216"/>
      <c r="QWQ64" s="216"/>
      <c r="QWR64" s="216"/>
      <c r="QWS64" s="216"/>
      <c r="QWT64" s="216"/>
      <c r="QWU64" s="216"/>
      <c r="QWV64" s="216"/>
      <c r="QWW64" s="216"/>
      <c r="QWX64" s="216"/>
      <c r="QWY64" s="216"/>
      <c r="QWZ64" s="216"/>
      <c r="QXA64" s="216"/>
      <c r="QXB64" s="216"/>
      <c r="QXC64" s="214"/>
      <c r="QXD64" s="214"/>
      <c r="QXE64" s="214"/>
      <c r="QXF64" s="214"/>
      <c r="QXG64" s="214"/>
      <c r="QXH64" s="212"/>
      <c r="QXI64" s="213"/>
      <c r="QXJ64" s="213"/>
      <c r="QXK64" s="214"/>
      <c r="QXL64" s="214"/>
      <c r="QXM64" s="216"/>
      <c r="QXN64" s="216"/>
      <c r="QXO64" s="216"/>
      <c r="QXP64" s="216"/>
      <c r="QXQ64" s="216"/>
      <c r="QXR64" s="216"/>
      <c r="QXS64" s="216"/>
      <c r="QXT64" s="216"/>
      <c r="QXU64" s="216"/>
      <c r="QXV64" s="216"/>
      <c r="QXW64" s="216"/>
      <c r="QXX64" s="216"/>
      <c r="QXY64" s="216"/>
      <c r="QXZ64" s="214"/>
      <c r="QYA64" s="214"/>
      <c r="QYB64" s="214"/>
      <c r="QYC64" s="214"/>
      <c r="QYD64" s="214"/>
      <c r="QYE64" s="212"/>
      <c r="QYF64" s="213"/>
      <c r="QYG64" s="213"/>
      <c r="QYH64" s="214"/>
      <c r="QYI64" s="214"/>
      <c r="QYJ64" s="216"/>
      <c r="QYK64" s="216"/>
      <c r="QYL64" s="216"/>
      <c r="QYM64" s="216"/>
      <c r="QYN64" s="216"/>
      <c r="QYO64" s="216"/>
      <c r="QYP64" s="216"/>
      <c r="QYQ64" s="216"/>
      <c r="QYR64" s="216"/>
      <c r="QYS64" s="216"/>
      <c r="QYT64" s="216"/>
      <c r="QYU64" s="216"/>
      <c r="QYV64" s="216"/>
      <c r="QYW64" s="214"/>
      <c r="QYX64" s="214"/>
      <c r="QYY64" s="214"/>
      <c r="QYZ64" s="214"/>
      <c r="QZA64" s="214"/>
      <c r="QZB64" s="212"/>
      <c r="QZC64" s="213"/>
      <c r="QZD64" s="213"/>
      <c r="QZE64" s="214"/>
      <c r="QZF64" s="214"/>
      <c r="QZG64" s="216"/>
      <c r="QZH64" s="216"/>
      <c r="QZI64" s="216"/>
      <c r="QZJ64" s="216"/>
      <c r="QZK64" s="216"/>
      <c r="QZL64" s="216"/>
      <c r="QZM64" s="216"/>
      <c r="QZN64" s="216"/>
      <c r="QZO64" s="216"/>
      <c r="QZP64" s="216"/>
      <c r="QZQ64" s="216"/>
      <c r="QZR64" s="216"/>
      <c r="QZS64" s="216"/>
      <c r="QZT64" s="214"/>
      <c r="QZU64" s="214"/>
      <c r="QZV64" s="214"/>
      <c r="QZW64" s="214"/>
      <c r="QZX64" s="214"/>
      <c r="QZY64" s="212"/>
      <c r="QZZ64" s="213"/>
      <c r="RAA64" s="213"/>
      <c r="RAB64" s="214"/>
      <c r="RAC64" s="214"/>
      <c r="RAD64" s="216"/>
      <c r="RAE64" s="216"/>
      <c r="RAF64" s="216"/>
      <c r="RAG64" s="216"/>
      <c r="RAH64" s="216"/>
      <c r="RAI64" s="216"/>
      <c r="RAJ64" s="216"/>
      <c r="RAK64" s="216"/>
      <c r="RAL64" s="216"/>
      <c r="RAM64" s="216"/>
      <c r="RAN64" s="216"/>
      <c r="RAO64" s="216"/>
      <c r="RAP64" s="216"/>
      <c r="RAQ64" s="214"/>
      <c r="RAR64" s="214"/>
      <c r="RAS64" s="214"/>
      <c r="RAT64" s="214"/>
      <c r="RAU64" s="214"/>
      <c r="RAV64" s="212"/>
      <c r="RAW64" s="213"/>
      <c r="RAX64" s="213"/>
      <c r="RAY64" s="214"/>
      <c r="RAZ64" s="214"/>
      <c r="RBA64" s="216"/>
      <c r="RBB64" s="216"/>
      <c r="RBC64" s="216"/>
      <c r="RBD64" s="216"/>
      <c r="RBE64" s="216"/>
      <c r="RBF64" s="216"/>
      <c r="RBG64" s="216"/>
      <c r="RBH64" s="216"/>
      <c r="RBI64" s="216"/>
      <c r="RBJ64" s="216"/>
      <c r="RBK64" s="216"/>
      <c r="RBL64" s="216"/>
      <c r="RBM64" s="216"/>
      <c r="RBN64" s="214"/>
      <c r="RBO64" s="214"/>
      <c r="RBP64" s="214"/>
      <c r="RBQ64" s="214"/>
      <c r="RBR64" s="214"/>
      <c r="RBS64" s="212"/>
      <c r="RBT64" s="213"/>
      <c r="RBU64" s="213"/>
      <c r="RBV64" s="214"/>
      <c r="RBW64" s="214"/>
      <c r="RBX64" s="216"/>
      <c r="RBY64" s="216"/>
      <c r="RBZ64" s="216"/>
      <c r="RCA64" s="216"/>
      <c r="RCB64" s="216"/>
      <c r="RCC64" s="216"/>
      <c r="RCD64" s="216"/>
      <c r="RCE64" s="216"/>
      <c r="RCF64" s="216"/>
      <c r="RCG64" s="216"/>
      <c r="RCH64" s="216"/>
      <c r="RCI64" s="216"/>
      <c r="RCJ64" s="216"/>
      <c r="RCK64" s="214"/>
      <c r="RCL64" s="214"/>
      <c r="RCM64" s="214"/>
      <c r="RCN64" s="214"/>
      <c r="RCO64" s="214"/>
      <c r="RCP64" s="212"/>
      <c r="RCQ64" s="213"/>
      <c r="RCR64" s="213"/>
      <c r="RCS64" s="214"/>
      <c r="RCT64" s="214"/>
      <c r="RCU64" s="216"/>
      <c r="RCV64" s="216"/>
      <c r="RCW64" s="216"/>
      <c r="RCX64" s="216"/>
      <c r="RCY64" s="216"/>
      <c r="RCZ64" s="216"/>
      <c r="RDA64" s="216"/>
      <c r="RDB64" s="216"/>
      <c r="RDC64" s="216"/>
      <c r="RDD64" s="216"/>
      <c r="RDE64" s="216"/>
      <c r="RDF64" s="216"/>
      <c r="RDG64" s="216"/>
      <c r="RDH64" s="214"/>
      <c r="RDI64" s="214"/>
      <c r="RDJ64" s="214"/>
      <c r="RDK64" s="214"/>
      <c r="RDL64" s="214"/>
      <c r="RDM64" s="212"/>
      <c r="RDN64" s="213"/>
      <c r="RDO64" s="213"/>
      <c r="RDP64" s="214"/>
      <c r="RDQ64" s="214"/>
      <c r="RDR64" s="216"/>
      <c r="RDS64" s="216"/>
      <c r="RDT64" s="216"/>
      <c r="RDU64" s="216"/>
      <c r="RDV64" s="216"/>
      <c r="RDW64" s="216"/>
      <c r="RDX64" s="216"/>
      <c r="RDY64" s="216"/>
      <c r="RDZ64" s="216"/>
      <c r="REA64" s="216"/>
      <c r="REB64" s="216"/>
      <c r="REC64" s="216"/>
      <c r="RED64" s="216"/>
      <c r="REE64" s="214"/>
      <c r="REF64" s="214"/>
      <c r="REG64" s="214"/>
      <c r="REH64" s="214"/>
      <c r="REI64" s="214"/>
      <c r="REJ64" s="212"/>
      <c r="REK64" s="213"/>
      <c r="REL64" s="213"/>
      <c r="REM64" s="214"/>
      <c r="REN64" s="214"/>
      <c r="REO64" s="216"/>
      <c r="REP64" s="216"/>
      <c r="REQ64" s="216"/>
      <c r="RER64" s="216"/>
      <c r="RES64" s="216"/>
      <c r="RET64" s="216"/>
      <c r="REU64" s="216"/>
      <c r="REV64" s="216"/>
      <c r="REW64" s="216"/>
      <c r="REX64" s="216"/>
      <c r="REY64" s="216"/>
      <c r="REZ64" s="216"/>
      <c r="RFA64" s="216"/>
      <c r="RFB64" s="214"/>
      <c r="RFC64" s="214"/>
      <c r="RFD64" s="214"/>
      <c r="RFE64" s="214"/>
      <c r="RFF64" s="214"/>
      <c r="RFG64" s="212"/>
      <c r="RFH64" s="213"/>
      <c r="RFI64" s="213"/>
      <c r="RFJ64" s="214"/>
      <c r="RFK64" s="214"/>
      <c r="RFL64" s="216"/>
      <c r="RFM64" s="216"/>
      <c r="RFN64" s="216"/>
      <c r="RFO64" s="216"/>
      <c r="RFP64" s="216"/>
      <c r="RFQ64" s="216"/>
      <c r="RFR64" s="216"/>
      <c r="RFS64" s="216"/>
      <c r="RFT64" s="216"/>
      <c r="RFU64" s="216"/>
      <c r="RFV64" s="216"/>
      <c r="RFW64" s="216"/>
      <c r="RFX64" s="216"/>
      <c r="RFY64" s="214"/>
      <c r="RFZ64" s="214"/>
      <c r="RGA64" s="214"/>
      <c r="RGB64" s="214"/>
      <c r="RGC64" s="214"/>
      <c r="RGD64" s="212"/>
      <c r="RGE64" s="213"/>
      <c r="RGF64" s="213"/>
      <c r="RGG64" s="214"/>
      <c r="RGH64" s="214"/>
      <c r="RGI64" s="216"/>
      <c r="RGJ64" s="216"/>
      <c r="RGK64" s="216"/>
      <c r="RGL64" s="216"/>
      <c r="RGM64" s="216"/>
      <c r="RGN64" s="216"/>
      <c r="RGO64" s="216"/>
      <c r="RGP64" s="216"/>
      <c r="RGQ64" s="216"/>
      <c r="RGR64" s="216"/>
      <c r="RGS64" s="216"/>
      <c r="RGT64" s="216"/>
      <c r="RGU64" s="216"/>
      <c r="RGV64" s="214"/>
      <c r="RGW64" s="214"/>
      <c r="RGX64" s="214"/>
      <c r="RGY64" s="214"/>
      <c r="RGZ64" s="214"/>
      <c r="RHA64" s="212"/>
      <c r="RHB64" s="213"/>
      <c r="RHC64" s="213"/>
      <c r="RHD64" s="214"/>
      <c r="RHE64" s="214"/>
      <c r="RHF64" s="216"/>
      <c r="RHG64" s="216"/>
      <c r="RHH64" s="216"/>
      <c r="RHI64" s="216"/>
      <c r="RHJ64" s="216"/>
      <c r="RHK64" s="216"/>
      <c r="RHL64" s="216"/>
      <c r="RHM64" s="216"/>
      <c r="RHN64" s="216"/>
      <c r="RHO64" s="216"/>
      <c r="RHP64" s="216"/>
      <c r="RHQ64" s="216"/>
      <c r="RHR64" s="216"/>
      <c r="RHS64" s="214"/>
      <c r="RHT64" s="214"/>
      <c r="RHU64" s="214"/>
      <c r="RHV64" s="214"/>
      <c r="RHW64" s="214"/>
      <c r="RHX64" s="212"/>
      <c r="RHY64" s="213"/>
      <c r="RHZ64" s="213"/>
      <c r="RIA64" s="214"/>
      <c r="RIB64" s="214"/>
      <c r="RIC64" s="216"/>
      <c r="RID64" s="216"/>
      <c r="RIE64" s="216"/>
      <c r="RIF64" s="216"/>
      <c r="RIG64" s="216"/>
      <c r="RIH64" s="216"/>
      <c r="RII64" s="216"/>
      <c r="RIJ64" s="216"/>
      <c r="RIK64" s="216"/>
      <c r="RIL64" s="216"/>
      <c r="RIM64" s="216"/>
      <c r="RIN64" s="216"/>
      <c r="RIO64" s="216"/>
      <c r="RIP64" s="214"/>
      <c r="RIQ64" s="214"/>
      <c r="RIR64" s="214"/>
      <c r="RIS64" s="214"/>
      <c r="RIT64" s="214"/>
      <c r="RIU64" s="212"/>
      <c r="RIV64" s="213"/>
      <c r="RIW64" s="213"/>
      <c r="RIX64" s="214"/>
      <c r="RIY64" s="214"/>
      <c r="RIZ64" s="216"/>
      <c r="RJA64" s="216"/>
      <c r="RJB64" s="216"/>
      <c r="RJC64" s="216"/>
      <c r="RJD64" s="216"/>
      <c r="RJE64" s="216"/>
      <c r="RJF64" s="216"/>
      <c r="RJG64" s="216"/>
      <c r="RJH64" s="216"/>
      <c r="RJI64" s="216"/>
      <c r="RJJ64" s="216"/>
      <c r="RJK64" s="216"/>
      <c r="RJL64" s="216"/>
      <c r="RJM64" s="214"/>
      <c r="RJN64" s="214"/>
      <c r="RJO64" s="214"/>
      <c r="RJP64" s="214"/>
      <c r="RJQ64" s="214"/>
      <c r="RJR64" s="212"/>
      <c r="RJS64" s="213"/>
      <c r="RJT64" s="213"/>
      <c r="RJU64" s="214"/>
      <c r="RJV64" s="214"/>
      <c r="RJW64" s="216"/>
      <c r="RJX64" s="216"/>
      <c r="RJY64" s="216"/>
      <c r="RJZ64" s="216"/>
      <c r="RKA64" s="216"/>
      <c r="RKB64" s="216"/>
      <c r="RKC64" s="216"/>
      <c r="RKD64" s="216"/>
      <c r="RKE64" s="216"/>
      <c r="RKF64" s="216"/>
      <c r="RKG64" s="216"/>
      <c r="RKH64" s="216"/>
      <c r="RKI64" s="216"/>
      <c r="RKJ64" s="214"/>
      <c r="RKK64" s="214"/>
      <c r="RKL64" s="214"/>
      <c r="RKM64" s="214"/>
      <c r="RKN64" s="214"/>
      <c r="RKO64" s="212"/>
      <c r="RKP64" s="213"/>
      <c r="RKQ64" s="213"/>
      <c r="RKR64" s="214"/>
      <c r="RKS64" s="214"/>
      <c r="RKT64" s="216"/>
      <c r="RKU64" s="216"/>
      <c r="RKV64" s="216"/>
      <c r="RKW64" s="216"/>
      <c r="RKX64" s="216"/>
      <c r="RKY64" s="216"/>
      <c r="RKZ64" s="216"/>
      <c r="RLA64" s="216"/>
      <c r="RLB64" s="216"/>
      <c r="RLC64" s="216"/>
      <c r="RLD64" s="216"/>
      <c r="RLE64" s="216"/>
      <c r="RLF64" s="216"/>
      <c r="RLG64" s="214"/>
      <c r="RLH64" s="214"/>
      <c r="RLI64" s="214"/>
      <c r="RLJ64" s="214"/>
      <c r="RLK64" s="214"/>
      <c r="RLL64" s="212"/>
      <c r="RLM64" s="213"/>
      <c r="RLN64" s="213"/>
      <c r="RLO64" s="214"/>
      <c r="RLP64" s="214"/>
      <c r="RLQ64" s="216"/>
      <c r="RLR64" s="216"/>
      <c r="RLS64" s="216"/>
      <c r="RLT64" s="216"/>
      <c r="RLU64" s="216"/>
      <c r="RLV64" s="216"/>
      <c r="RLW64" s="216"/>
      <c r="RLX64" s="216"/>
      <c r="RLY64" s="216"/>
      <c r="RLZ64" s="216"/>
      <c r="RMA64" s="216"/>
      <c r="RMB64" s="216"/>
      <c r="RMC64" s="216"/>
      <c r="RMD64" s="214"/>
      <c r="RME64" s="214"/>
      <c r="RMF64" s="214"/>
      <c r="RMG64" s="214"/>
      <c r="RMH64" s="214"/>
      <c r="RMI64" s="212"/>
      <c r="RMJ64" s="213"/>
      <c r="RMK64" s="213"/>
      <c r="RML64" s="214"/>
      <c r="RMM64" s="214"/>
      <c r="RMN64" s="216"/>
      <c r="RMO64" s="216"/>
      <c r="RMP64" s="216"/>
      <c r="RMQ64" s="216"/>
      <c r="RMR64" s="216"/>
      <c r="RMS64" s="216"/>
      <c r="RMT64" s="216"/>
      <c r="RMU64" s="216"/>
      <c r="RMV64" s="216"/>
      <c r="RMW64" s="216"/>
      <c r="RMX64" s="216"/>
      <c r="RMY64" s="216"/>
      <c r="RMZ64" s="216"/>
      <c r="RNA64" s="214"/>
      <c r="RNB64" s="214"/>
      <c r="RNC64" s="214"/>
      <c r="RND64" s="214"/>
      <c r="RNE64" s="214"/>
      <c r="RNF64" s="212"/>
      <c r="RNG64" s="213"/>
      <c r="RNH64" s="213"/>
      <c r="RNI64" s="214"/>
      <c r="RNJ64" s="214"/>
      <c r="RNK64" s="216"/>
      <c r="RNL64" s="216"/>
      <c r="RNM64" s="216"/>
      <c r="RNN64" s="216"/>
      <c r="RNO64" s="216"/>
      <c r="RNP64" s="216"/>
      <c r="RNQ64" s="216"/>
      <c r="RNR64" s="216"/>
      <c r="RNS64" s="216"/>
      <c r="RNT64" s="216"/>
      <c r="RNU64" s="216"/>
      <c r="RNV64" s="216"/>
      <c r="RNW64" s="216"/>
      <c r="RNX64" s="214"/>
      <c r="RNY64" s="214"/>
      <c r="RNZ64" s="214"/>
      <c r="ROA64" s="214"/>
      <c r="ROB64" s="214"/>
      <c r="ROC64" s="212"/>
      <c r="ROD64" s="213"/>
      <c r="ROE64" s="213"/>
      <c r="ROF64" s="214"/>
      <c r="ROG64" s="214"/>
      <c r="ROH64" s="216"/>
      <c r="ROI64" s="216"/>
      <c r="ROJ64" s="216"/>
      <c r="ROK64" s="216"/>
      <c r="ROL64" s="216"/>
      <c r="ROM64" s="216"/>
      <c r="RON64" s="216"/>
      <c r="ROO64" s="216"/>
      <c r="ROP64" s="216"/>
      <c r="ROQ64" s="216"/>
      <c r="ROR64" s="216"/>
      <c r="ROS64" s="216"/>
      <c r="ROT64" s="216"/>
      <c r="ROU64" s="214"/>
      <c r="ROV64" s="214"/>
      <c r="ROW64" s="214"/>
      <c r="ROX64" s="214"/>
      <c r="ROY64" s="214"/>
      <c r="ROZ64" s="212"/>
      <c r="RPA64" s="213"/>
      <c r="RPB64" s="213"/>
      <c r="RPC64" s="214"/>
      <c r="RPD64" s="214"/>
      <c r="RPE64" s="216"/>
      <c r="RPF64" s="216"/>
      <c r="RPG64" s="216"/>
      <c r="RPH64" s="216"/>
      <c r="RPI64" s="216"/>
      <c r="RPJ64" s="216"/>
      <c r="RPK64" s="216"/>
      <c r="RPL64" s="216"/>
      <c r="RPM64" s="216"/>
      <c r="RPN64" s="216"/>
      <c r="RPO64" s="216"/>
      <c r="RPP64" s="216"/>
      <c r="RPQ64" s="216"/>
      <c r="RPR64" s="214"/>
      <c r="RPS64" s="214"/>
      <c r="RPT64" s="214"/>
      <c r="RPU64" s="214"/>
      <c r="RPV64" s="214"/>
      <c r="RPW64" s="212"/>
      <c r="RPX64" s="213"/>
      <c r="RPY64" s="213"/>
      <c r="RPZ64" s="214"/>
      <c r="RQA64" s="214"/>
      <c r="RQB64" s="216"/>
      <c r="RQC64" s="216"/>
      <c r="RQD64" s="216"/>
      <c r="RQE64" s="216"/>
      <c r="RQF64" s="216"/>
      <c r="RQG64" s="216"/>
      <c r="RQH64" s="216"/>
      <c r="RQI64" s="216"/>
      <c r="RQJ64" s="216"/>
      <c r="RQK64" s="216"/>
      <c r="RQL64" s="216"/>
      <c r="RQM64" s="216"/>
      <c r="RQN64" s="216"/>
      <c r="RQO64" s="214"/>
      <c r="RQP64" s="214"/>
      <c r="RQQ64" s="214"/>
      <c r="RQR64" s="214"/>
      <c r="RQS64" s="214"/>
      <c r="RQT64" s="212"/>
      <c r="RQU64" s="213"/>
      <c r="RQV64" s="213"/>
      <c r="RQW64" s="214"/>
      <c r="RQX64" s="214"/>
      <c r="RQY64" s="216"/>
      <c r="RQZ64" s="216"/>
      <c r="RRA64" s="216"/>
      <c r="RRB64" s="216"/>
      <c r="RRC64" s="216"/>
      <c r="RRD64" s="216"/>
      <c r="RRE64" s="216"/>
      <c r="RRF64" s="216"/>
      <c r="RRG64" s="216"/>
      <c r="RRH64" s="216"/>
      <c r="RRI64" s="216"/>
      <c r="RRJ64" s="216"/>
      <c r="RRK64" s="216"/>
      <c r="RRL64" s="214"/>
      <c r="RRM64" s="214"/>
      <c r="RRN64" s="214"/>
      <c r="RRO64" s="214"/>
      <c r="RRP64" s="214"/>
      <c r="RRQ64" s="212"/>
      <c r="RRR64" s="213"/>
      <c r="RRS64" s="213"/>
      <c r="RRT64" s="214"/>
      <c r="RRU64" s="214"/>
      <c r="RRV64" s="216"/>
      <c r="RRW64" s="216"/>
      <c r="RRX64" s="216"/>
      <c r="RRY64" s="216"/>
      <c r="RRZ64" s="216"/>
      <c r="RSA64" s="216"/>
      <c r="RSB64" s="216"/>
      <c r="RSC64" s="216"/>
      <c r="RSD64" s="216"/>
      <c r="RSE64" s="216"/>
      <c r="RSF64" s="216"/>
      <c r="RSG64" s="216"/>
      <c r="RSH64" s="216"/>
      <c r="RSI64" s="214"/>
      <c r="RSJ64" s="214"/>
      <c r="RSK64" s="214"/>
      <c r="RSL64" s="214"/>
      <c r="RSM64" s="214"/>
      <c r="RSN64" s="212"/>
      <c r="RSO64" s="213"/>
      <c r="RSP64" s="213"/>
      <c r="RSQ64" s="214"/>
      <c r="RSR64" s="214"/>
      <c r="RSS64" s="216"/>
      <c r="RST64" s="216"/>
      <c r="RSU64" s="216"/>
      <c r="RSV64" s="216"/>
      <c r="RSW64" s="216"/>
      <c r="RSX64" s="216"/>
      <c r="RSY64" s="216"/>
      <c r="RSZ64" s="216"/>
      <c r="RTA64" s="216"/>
      <c r="RTB64" s="216"/>
      <c r="RTC64" s="216"/>
      <c r="RTD64" s="216"/>
      <c r="RTE64" s="216"/>
      <c r="RTF64" s="214"/>
      <c r="RTG64" s="214"/>
      <c r="RTH64" s="214"/>
      <c r="RTI64" s="214"/>
      <c r="RTJ64" s="214"/>
      <c r="RTK64" s="212"/>
      <c r="RTL64" s="213"/>
      <c r="RTM64" s="213"/>
      <c r="RTN64" s="214"/>
      <c r="RTO64" s="214"/>
      <c r="RTP64" s="216"/>
      <c r="RTQ64" s="216"/>
      <c r="RTR64" s="216"/>
      <c r="RTS64" s="216"/>
      <c r="RTT64" s="216"/>
      <c r="RTU64" s="216"/>
      <c r="RTV64" s="216"/>
      <c r="RTW64" s="216"/>
      <c r="RTX64" s="216"/>
      <c r="RTY64" s="216"/>
      <c r="RTZ64" s="216"/>
      <c r="RUA64" s="216"/>
      <c r="RUB64" s="216"/>
      <c r="RUC64" s="214"/>
      <c r="RUD64" s="214"/>
      <c r="RUE64" s="214"/>
      <c r="RUF64" s="214"/>
      <c r="RUG64" s="214"/>
      <c r="RUH64" s="212"/>
      <c r="RUI64" s="213"/>
      <c r="RUJ64" s="213"/>
      <c r="RUK64" s="214"/>
      <c r="RUL64" s="214"/>
      <c r="RUM64" s="216"/>
      <c r="RUN64" s="216"/>
      <c r="RUO64" s="216"/>
      <c r="RUP64" s="216"/>
      <c r="RUQ64" s="216"/>
      <c r="RUR64" s="216"/>
      <c r="RUS64" s="216"/>
      <c r="RUT64" s="216"/>
      <c r="RUU64" s="216"/>
      <c r="RUV64" s="216"/>
      <c r="RUW64" s="216"/>
      <c r="RUX64" s="216"/>
      <c r="RUY64" s="216"/>
      <c r="RUZ64" s="214"/>
      <c r="RVA64" s="214"/>
      <c r="RVB64" s="214"/>
      <c r="RVC64" s="214"/>
      <c r="RVD64" s="214"/>
      <c r="RVE64" s="212"/>
      <c r="RVF64" s="213"/>
      <c r="RVG64" s="213"/>
      <c r="RVH64" s="214"/>
      <c r="RVI64" s="214"/>
      <c r="RVJ64" s="216"/>
      <c r="RVK64" s="216"/>
      <c r="RVL64" s="216"/>
      <c r="RVM64" s="216"/>
      <c r="RVN64" s="216"/>
      <c r="RVO64" s="216"/>
      <c r="RVP64" s="216"/>
      <c r="RVQ64" s="216"/>
      <c r="RVR64" s="216"/>
      <c r="RVS64" s="216"/>
      <c r="RVT64" s="216"/>
      <c r="RVU64" s="216"/>
      <c r="RVV64" s="216"/>
      <c r="RVW64" s="214"/>
      <c r="RVX64" s="214"/>
      <c r="RVY64" s="214"/>
      <c r="RVZ64" s="214"/>
      <c r="RWA64" s="214"/>
      <c r="RWB64" s="212"/>
      <c r="RWC64" s="213"/>
      <c r="RWD64" s="213"/>
      <c r="RWE64" s="214"/>
      <c r="RWF64" s="214"/>
      <c r="RWG64" s="216"/>
      <c r="RWH64" s="216"/>
      <c r="RWI64" s="216"/>
      <c r="RWJ64" s="216"/>
      <c r="RWK64" s="216"/>
      <c r="RWL64" s="216"/>
      <c r="RWM64" s="216"/>
      <c r="RWN64" s="216"/>
      <c r="RWO64" s="216"/>
      <c r="RWP64" s="216"/>
      <c r="RWQ64" s="216"/>
      <c r="RWR64" s="216"/>
      <c r="RWS64" s="216"/>
      <c r="RWT64" s="214"/>
      <c r="RWU64" s="214"/>
      <c r="RWV64" s="214"/>
      <c r="RWW64" s="214"/>
      <c r="RWX64" s="214"/>
      <c r="RWY64" s="212"/>
      <c r="RWZ64" s="213"/>
      <c r="RXA64" s="213"/>
      <c r="RXB64" s="214"/>
      <c r="RXC64" s="214"/>
      <c r="RXD64" s="216"/>
      <c r="RXE64" s="216"/>
      <c r="RXF64" s="216"/>
      <c r="RXG64" s="216"/>
      <c r="RXH64" s="216"/>
      <c r="RXI64" s="216"/>
      <c r="RXJ64" s="216"/>
      <c r="RXK64" s="216"/>
      <c r="RXL64" s="216"/>
      <c r="RXM64" s="216"/>
      <c r="RXN64" s="216"/>
      <c r="RXO64" s="216"/>
      <c r="RXP64" s="216"/>
      <c r="RXQ64" s="214"/>
      <c r="RXR64" s="214"/>
      <c r="RXS64" s="214"/>
      <c r="RXT64" s="214"/>
      <c r="RXU64" s="214"/>
      <c r="RXV64" s="212"/>
      <c r="RXW64" s="213"/>
      <c r="RXX64" s="213"/>
      <c r="RXY64" s="214"/>
      <c r="RXZ64" s="214"/>
      <c r="RYA64" s="216"/>
      <c r="RYB64" s="216"/>
      <c r="RYC64" s="216"/>
      <c r="RYD64" s="216"/>
      <c r="RYE64" s="216"/>
      <c r="RYF64" s="216"/>
      <c r="RYG64" s="216"/>
      <c r="RYH64" s="216"/>
      <c r="RYI64" s="216"/>
      <c r="RYJ64" s="216"/>
      <c r="RYK64" s="216"/>
      <c r="RYL64" s="216"/>
      <c r="RYM64" s="216"/>
      <c r="RYN64" s="214"/>
      <c r="RYO64" s="214"/>
      <c r="RYP64" s="214"/>
      <c r="RYQ64" s="214"/>
      <c r="RYR64" s="214"/>
      <c r="RYS64" s="212"/>
      <c r="RYT64" s="213"/>
      <c r="RYU64" s="213"/>
      <c r="RYV64" s="214"/>
      <c r="RYW64" s="214"/>
      <c r="RYX64" s="216"/>
      <c r="RYY64" s="216"/>
      <c r="RYZ64" s="216"/>
      <c r="RZA64" s="216"/>
      <c r="RZB64" s="216"/>
      <c r="RZC64" s="216"/>
      <c r="RZD64" s="216"/>
      <c r="RZE64" s="216"/>
      <c r="RZF64" s="216"/>
      <c r="RZG64" s="216"/>
      <c r="RZH64" s="216"/>
      <c r="RZI64" s="216"/>
      <c r="RZJ64" s="216"/>
      <c r="RZK64" s="214"/>
      <c r="RZL64" s="214"/>
      <c r="RZM64" s="214"/>
      <c r="RZN64" s="214"/>
      <c r="RZO64" s="214"/>
      <c r="RZP64" s="212"/>
      <c r="RZQ64" s="213"/>
      <c r="RZR64" s="213"/>
      <c r="RZS64" s="214"/>
      <c r="RZT64" s="214"/>
      <c r="RZU64" s="216"/>
      <c r="RZV64" s="216"/>
      <c r="RZW64" s="216"/>
      <c r="RZX64" s="216"/>
      <c r="RZY64" s="216"/>
      <c r="RZZ64" s="216"/>
      <c r="SAA64" s="216"/>
      <c r="SAB64" s="216"/>
      <c r="SAC64" s="216"/>
      <c r="SAD64" s="216"/>
      <c r="SAE64" s="216"/>
      <c r="SAF64" s="216"/>
      <c r="SAG64" s="216"/>
      <c r="SAH64" s="214"/>
      <c r="SAI64" s="214"/>
      <c r="SAJ64" s="214"/>
      <c r="SAK64" s="214"/>
      <c r="SAL64" s="214"/>
      <c r="SAM64" s="212"/>
      <c r="SAN64" s="213"/>
      <c r="SAO64" s="213"/>
      <c r="SAP64" s="214"/>
      <c r="SAQ64" s="214"/>
      <c r="SAR64" s="216"/>
      <c r="SAS64" s="216"/>
      <c r="SAT64" s="216"/>
      <c r="SAU64" s="216"/>
      <c r="SAV64" s="216"/>
      <c r="SAW64" s="216"/>
      <c r="SAX64" s="216"/>
      <c r="SAY64" s="216"/>
      <c r="SAZ64" s="216"/>
      <c r="SBA64" s="216"/>
      <c r="SBB64" s="216"/>
      <c r="SBC64" s="216"/>
      <c r="SBD64" s="216"/>
      <c r="SBE64" s="214"/>
      <c r="SBF64" s="214"/>
      <c r="SBG64" s="214"/>
      <c r="SBH64" s="214"/>
      <c r="SBI64" s="214"/>
      <c r="SBJ64" s="212"/>
      <c r="SBK64" s="213"/>
      <c r="SBL64" s="213"/>
      <c r="SBM64" s="214"/>
      <c r="SBN64" s="214"/>
      <c r="SBO64" s="216"/>
      <c r="SBP64" s="216"/>
      <c r="SBQ64" s="216"/>
      <c r="SBR64" s="216"/>
      <c r="SBS64" s="216"/>
      <c r="SBT64" s="216"/>
      <c r="SBU64" s="216"/>
      <c r="SBV64" s="216"/>
      <c r="SBW64" s="216"/>
      <c r="SBX64" s="216"/>
      <c r="SBY64" s="216"/>
      <c r="SBZ64" s="216"/>
      <c r="SCA64" s="216"/>
      <c r="SCB64" s="214"/>
      <c r="SCC64" s="214"/>
      <c r="SCD64" s="214"/>
      <c r="SCE64" s="214"/>
      <c r="SCF64" s="214"/>
      <c r="SCG64" s="212"/>
      <c r="SCH64" s="213"/>
      <c r="SCI64" s="213"/>
      <c r="SCJ64" s="214"/>
      <c r="SCK64" s="214"/>
      <c r="SCL64" s="216"/>
      <c r="SCM64" s="216"/>
      <c r="SCN64" s="216"/>
      <c r="SCO64" s="216"/>
      <c r="SCP64" s="216"/>
      <c r="SCQ64" s="216"/>
      <c r="SCR64" s="216"/>
      <c r="SCS64" s="216"/>
      <c r="SCT64" s="216"/>
      <c r="SCU64" s="216"/>
      <c r="SCV64" s="216"/>
      <c r="SCW64" s="216"/>
      <c r="SCX64" s="216"/>
      <c r="SCY64" s="214"/>
      <c r="SCZ64" s="214"/>
      <c r="SDA64" s="214"/>
      <c r="SDB64" s="214"/>
      <c r="SDC64" s="214"/>
      <c r="SDD64" s="212"/>
      <c r="SDE64" s="213"/>
      <c r="SDF64" s="213"/>
      <c r="SDG64" s="214"/>
      <c r="SDH64" s="214"/>
      <c r="SDI64" s="216"/>
      <c r="SDJ64" s="216"/>
      <c r="SDK64" s="216"/>
      <c r="SDL64" s="216"/>
      <c r="SDM64" s="216"/>
      <c r="SDN64" s="216"/>
      <c r="SDO64" s="216"/>
      <c r="SDP64" s="216"/>
      <c r="SDQ64" s="216"/>
      <c r="SDR64" s="216"/>
      <c r="SDS64" s="216"/>
      <c r="SDT64" s="216"/>
      <c r="SDU64" s="216"/>
      <c r="SDV64" s="214"/>
      <c r="SDW64" s="214"/>
      <c r="SDX64" s="214"/>
      <c r="SDY64" s="214"/>
      <c r="SDZ64" s="214"/>
      <c r="SEA64" s="212"/>
      <c r="SEB64" s="213"/>
      <c r="SEC64" s="213"/>
      <c r="SED64" s="214"/>
      <c r="SEE64" s="214"/>
      <c r="SEF64" s="216"/>
      <c r="SEG64" s="216"/>
      <c r="SEH64" s="216"/>
      <c r="SEI64" s="216"/>
      <c r="SEJ64" s="216"/>
      <c r="SEK64" s="216"/>
      <c r="SEL64" s="216"/>
      <c r="SEM64" s="216"/>
      <c r="SEN64" s="216"/>
      <c r="SEO64" s="216"/>
      <c r="SEP64" s="216"/>
      <c r="SEQ64" s="216"/>
      <c r="SER64" s="216"/>
      <c r="SES64" s="214"/>
      <c r="SET64" s="214"/>
      <c r="SEU64" s="214"/>
      <c r="SEV64" s="214"/>
      <c r="SEW64" s="214"/>
      <c r="SEX64" s="212"/>
      <c r="SEY64" s="213"/>
      <c r="SEZ64" s="213"/>
      <c r="SFA64" s="214"/>
      <c r="SFB64" s="214"/>
      <c r="SFC64" s="216"/>
      <c r="SFD64" s="216"/>
      <c r="SFE64" s="216"/>
      <c r="SFF64" s="216"/>
      <c r="SFG64" s="216"/>
      <c r="SFH64" s="216"/>
      <c r="SFI64" s="216"/>
      <c r="SFJ64" s="216"/>
      <c r="SFK64" s="216"/>
      <c r="SFL64" s="216"/>
      <c r="SFM64" s="216"/>
      <c r="SFN64" s="216"/>
      <c r="SFO64" s="216"/>
      <c r="SFP64" s="214"/>
      <c r="SFQ64" s="214"/>
      <c r="SFR64" s="214"/>
      <c r="SFS64" s="214"/>
      <c r="SFT64" s="214"/>
      <c r="SFU64" s="212"/>
      <c r="SFV64" s="213"/>
      <c r="SFW64" s="213"/>
      <c r="SFX64" s="214"/>
      <c r="SFY64" s="214"/>
      <c r="SFZ64" s="216"/>
      <c r="SGA64" s="216"/>
      <c r="SGB64" s="216"/>
      <c r="SGC64" s="216"/>
      <c r="SGD64" s="216"/>
      <c r="SGE64" s="216"/>
      <c r="SGF64" s="216"/>
      <c r="SGG64" s="216"/>
      <c r="SGH64" s="216"/>
      <c r="SGI64" s="216"/>
      <c r="SGJ64" s="216"/>
      <c r="SGK64" s="216"/>
      <c r="SGL64" s="216"/>
      <c r="SGM64" s="214"/>
      <c r="SGN64" s="214"/>
      <c r="SGO64" s="214"/>
      <c r="SGP64" s="214"/>
      <c r="SGQ64" s="214"/>
      <c r="SGR64" s="212"/>
      <c r="SGS64" s="213"/>
      <c r="SGT64" s="213"/>
      <c r="SGU64" s="214"/>
      <c r="SGV64" s="214"/>
      <c r="SGW64" s="216"/>
      <c r="SGX64" s="216"/>
      <c r="SGY64" s="216"/>
      <c r="SGZ64" s="216"/>
      <c r="SHA64" s="216"/>
      <c r="SHB64" s="216"/>
      <c r="SHC64" s="216"/>
      <c r="SHD64" s="216"/>
      <c r="SHE64" s="216"/>
      <c r="SHF64" s="216"/>
      <c r="SHG64" s="216"/>
      <c r="SHH64" s="216"/>
      <c r="SHI64" s="216"/>
      <c r="SHJ64" s="214"/>
      <c r="SHK64" s="214"/>
      <c r="SHL64" s="214"/>
      <c r="SHM64" s="214"/>
      <c r="SHN64" s="214"/>
      <c r="SHO64" s="212"/>
      <c r="SHP64" s="213"/>
      <c r="SHQ64" s="213"/>
      <c r="SHR64" s="214"/>
      <c r="SHS64" s="214"/>
      <c r="SHT64" s="216"/>
      <c r="SHU64" s="216"/>
      <c r="SHV64" s="216"/>
      <c r="SHW64" s="216"/>
      <c r="SHX64" s="216"/>
      <c r="SHY64" s="216"/>
      <c r="SHZ64" s="216"/>
      <c r="SIA64" s="216"/>
      <c r="SIB64" s="216"/>
      <c r="SIC64" s="216"/>
      <c r="SID64" s="216"/>
      <c r="SIE64" s="216"/>
      <c r="SIF64" s="216"/>
      <c r="SIG64" s="214"/>
      <c r="SIH64" s="214"/>
      <c r="SII64" s="214"/>
      <c r="SIJ64" s="214"/>
      <c r="SIK64" s="214"/>
      <c r="SIL64" s="212"/>
      <c r="SIM64" s="213"/>
      <c r="SIN64" s="213"/>
      <c r="SIO64" s="214"/>
      <c r="SIP64" s="214"/>
      <c r="SIQ64" s="216"/>
      <c r="SIR64" s="216"/>
      <c r="SIS64" s="216"/>
      <c r="SIT64" s="216"/>
      <c r="SIU64" s="216"/>
      <c r="SIV64" s="216"/>
      <c r="SIW64" s="216"/>
      <c r="SIX64" s="216"/>
      <c r="SIY64" s="216"/>
      <c r="SIZ64" s="216"/>
      <c r="SJA64" s="216"/>
      <c r="SJB64" s="216"/>
      <c r="SJC64" s="216"/>
      <c r="SJD64" s="214"/>
      <c r="SJE64" s="214"/>
      <c r="SJF64" s="214"/>
      <c r="SJG64" s="214"/>
      <c r="SJH64" s="214"/>
      <c r="SJI64" s="212"/>
      <c r="SJJ64" s="213"/>
      <c r="SJK64" s="213"/>
      <c r="SJL64" s="214"/>
      <c r="SJM64" s="214"/>
      <c r="SJN64" s="216"/>
      <c r="SJO64" s="216"/>
      <c r="SJP64" s="216"/>
      <c r="SJQ64" s="216"/>
      <c r="SJR64" s="216"/>
      <c r="SJS64" s="216"/>
      <c r="SJT64" s="216"/>
      <c r="SJU64" s="216"/>
      <c r="SJV64" s="216"/>
      <c r="SJW64" s="216"/>
      <c r="SJX64" s="216"/>
      <c r="SJY64" s="216"/>
      <c r="SJZ64" s="216"/>
      <c r="SKA64" s="214"/>
      <c r="SKB64" s="214"/>
      <c r="SKC64" s="214"/>
      <c r="SKD64" s="214"/>
      <c r="SKE64" s="214"/>
      <c r="SKF64" s="212"/>
      <c r="SKG64" s="213"/>
      <c r="SKH64" s="213"/>
      <c r="SKI64" s="214"/>
      <c r="SKJ64" s="214"/>
      <c r="SKK64" s="216"/>
      <c r="SKL64" s="216"/>
      <c r="SKM64" s="216"/>
      <c r="SKN64" s="216"/>
      <c r="SKO64" s="216"/>
      <c r="SKP64" s="216"/>
      <c r="SKQ64" s="216"/>
      <c r="SKR64" s="216"/>
      <c r="SKS64" s="216"/>
      <c r="SKT64" s="216"/>
      <c r="SKU64" s="216"/>
      <c r="SKV64" s="216"/>
      <c r="SKW64" s="216"/>
      <c r="SKX64" s="214"/>
      <c r="SKY64" s="214"/>
      <c r="SKZ64" s="214"/>
      <c r="SLA64" s="214"/>
      <c r="SLB64" s="214"/>
      <c r="SLC64" s="212"/>
      <c r="SLD64" s="213"/>
      <c r="SLE64" s="213"/>
      <c r="SLF64" s="214"/>
      <c r="SLG64" s="214"/>
      <c r="SLH64" s="216"/>
      <c r="SLI64" s="216"/>
      <c r="SLJ64" s="216"/>
      <c r="SLK64" s="216"/>
      <c r="SLL64" s="216"/>
      <c r="SLM64" s="216"/>
      <c r="SLN64" s="216"/>
      <c r="SLO64" s="216"/>
      <c r="SLP64" s="216"/>
      <c r="SLQ64" s="216"/>
      <c r="SLR64" s="216"/>
      <c r="SLS64" s="216"/>
      <c r="SLT64" s="216"/>
      <c r="SLU64" s="214"/>
      <c r="SLV64" s="214"/>
      <c r="SLW64" s="214"/>
      <c r="SLX64" s="214"/>
      <c r="SLY64" s="214"/>
      <c r="SLZ64" s="212"/>
      <c r="SMA64" s="213"/>
      <c r="SMB64" s="213"/>
      <c r="SMC64" s="214"/>
      <c r="SMD64" s="214"/>
      <c r="SME64" s="216"/>
      <c r="SMF64" s="216"/>
      <c r="SMG64" s="216"/>
      <c r="SMH64" s="216"/>
      <c r="SMI64" s="216"/>
      <c r="SMJ64" s="216"/>
      <c r="SMK64" s="216"/>
      <c r="SML64" s="216"/>
      <c r="SMM64" s="216"/>
      <c r="SMN64" s="216"/>
      <c r="SMO64" s="216"/>
      <c r="SMP64" s="216"/>
      <c r="SMQ64" s="216"/>
      <c r="SMR64" s="214"/>
      <c r="SMS64" s="214"/>
      <c r="SMT64" s="214"/>
      <c r="SMU64" s="214"/>
      <c r="SMV64" s="214"/>
      <c r="SMW64" s="212"/>
      <c r="SMX64" s="213"/>
      <c r="SMY64" s="213"/>
      <c r="SMZ64" s="214"/>
      <c r="SNA64" s="214"/>
      <c r="SNB64" s="216"/>
      <c r="SNC64" s="216"/>
      <c r="SND64" s="216"/>
      <c r="SNE64" s="216"/>
      <c r="SNF64" s="216"/>
      <c r="SNG64" s="216"/>
      <c r="SNH64" s="216"/>
      <c r="SNI64" s="216"/>
      <c r="SNJ64" s="216"/>
      <c r="SNK64" s="216"/>
      <c r="SNL64" s="216"/>
      <c r="SNM64" s="216"/>
      <c r="SNN64" s="216"/>
      <c r="SNO64" s="214"/>
      <c r="SNP64" s="214"/>
      <c r="SNQ64" s="214"/>
      <c r="SNR64" s="214"/>
      <c r="SNS64" s="214"/>
      <c r="SNT64" s="212"/>
      <c r="SNU64" s="213"/>
      <c r="SNV64" s="213"/>
      <c r="SNW64" s="214"/>
      <c r="SNX64" s="214"/>
      <c r="SNY64" s="216"/>
      <c r="SNZ64" s="216"/>
      <c r="SOA64" s="216"/>
      <c r="SOB64" s="216"/>
      <c r="SOC64" s="216"/>
      <c r="SOD64" s="216"/>
      <c r="SOE64" s="216"/>
      <c r="SOF64" s="216"/>
      <c r="SOG64" s="216"/>
      <c r="SOH64" s="216"/>
      <c r="SOI64" s="216"/>
      <c r="SOJ64" s="216"/>
      <c r="SOK64" s="216"/>
      <c r="SOL64" s="214"/>
      <c r="SOM64" s="214"/>
      <c r="SON64" s="214"/>
      <c r="SOO64" s="214"/>
      <c r="SOP64" s="214"/>
      <c r="SOQ64" s="212"/>
      <c r="SOR64" s="213"/>
      <c r="SOS64" s="213"/>
      <c r="SOT64" s="214"/>
      <c r="SOU64" s="214"/>
      <c r="SOV64" s="216"/>
      <c r="SOW64" s="216"/>
      <c r="SOX64" s="216"/>
      <c r="SOY64" s="216"/>
      <c r="SOZ64" s="216"/>
      <c r="SPA64" s="216"/>
      <c r="SPB64" s="216"/>
      <c r="SPC64" s="216"/>
      <c r="SPD64" s="216"/>
      <c r="SPE64" s="216"/>
      <c r="SPF64" s="216"/>
      <c r="SPG64" s="216"/>
      <c r="SPH64" s="216"/>
      <c r="SPI64" s="214"/>
      <c r="SPJ64" s="214"/>
      <c r="SPK64" s="214"/>
      <c r="SPL64" s="214"/>
      <c r="SPM64" s="214"/>
      <c r="SPN64" s="212"/>
      <c r="SPO64" s="213"/>
      <c r="SPP64" s="213"/>
      <c r="SPQ64" s="214"/>
      <c r="SPR64" s="214"/>
      <c r="SPS64" s="216"/>
      <c r="SPT64" s="216"/>
      <c r="SPU64" s="216"/>
      <c r="SPV64" s="216"/>
      <c r="SPW64" s="216"/>
      <c r="SPX64" s="216"/>
      <c r="SPY64" s="216"/>
      <c r="SPZ64" s="216"/>
      <c r="SQA64" s="216"/>
      <c r="SQB64" s="216"/>
      <c r="SQC64" s="216"/>
      <c r="SQD64" s="216"/>
      <c r="SQE64" s="216"/>
      <c r="SQF64" s="214"/>
      <c r="SQG64" s="214"/>
      <c r="SQH64" s="214"/>
      <c r="SQI64" s="214"/>
      <c r="SQJ64" s="214"/>
      <c r="SQK64" s="212"/>
      <c r="SQL64" s="213"/>
      <c r="SQM64" s="213"/>
      <c r="SQN64" s="214"/>
      <c r="SQO64" s="214"/>
      <c r="SQP64" s="216"/>
      <c r="SQQ64" s="216"/>
      <c r="SQR64" s="216"/>
      <c r="SQS64" s="216"/>
      <c r="SQT64" s="216"/>
      <c r="SQU64" s="216"/>
      <c r="SQV64" s="216"/>
      <c r="SQW64" s="216"/>
      <c r="SQX64" s="216"/>
      <c r="SQY64" s="216"/>
      <c r="SQZ64" s="216"/>
      <c r="SRA64" s="216"/>
      <c r="SRB64" s="216"/>
      <c r="SRC64" s="214"/>
      <c r="SRD64" s="214"/>
      <c r="SRE64" s="214"/>
      <c r="SRF64" s="214"/>
      <c r="SRG64" s="214"/>
      <c r="SRH64" s="212"/>
      <c r="SRI64" s="213"/>
      <c r="SRJ64" s="213"/>
      <c r="SRK64" s="214"/>
      <c r="SRL64" s="214"/>
      <c r="SRM64" s="216"/>
      <c r="SRN64" s="216"/>
      <c r="SRO64" s="216"/>
      <c r="SRP64" s="216"/>
      <c r="SRQ64" s="216"/>
      <c r="SRR64" s="216"/>
      <c r="SRS64" s="216"/>
      <c r="SRT64" s="216"/>
      <c r="SRU64" s="216"/>
      <c r="SRV64" s="216"/>
      <c r="SRW64" s="216"/>
      <c r="SRX64" s="216"/>
      <c r="SRY64" s="216"/>
      <c r="SRZ64" s="214"/>
      <c r="SSA64" s="214"/>
      <c r="SSB64" s="214"/>
      <c r="SSC64" s="214"/>
      <c r="SSD64" s="214"/>
      <c r="SSE64" s="212"/>
      <c r="SSF64" s="213"/>
      <c r="SSG64" s="213"/>
      <c r="SSH64" s="214"/>
      <c r="SSI64" s="214"/>
      <c r="SSJ64" s="216"/>
      <c r="SSK64" s="216"/>
      <c r="SSL64" s="216"/>
      <c r="SSM64" s="216"/>
      <c r="SSN64" s="216"/>
      <c r="SSO64" s="216"/>
      <c r="SSP64" s="216"/>
      <c r="SSQ64" s="216"/>
      <c r="SSR64" s="216"/>
      <c r="SSS64" s="216"/>
      <c r="SST64" s="216"/>
      <c r="SSU64" s="216"/>
      <c r="SSV64" s="216"/>
      <c r="SSW64" s="214"/>
      <c r="SSX64" s="214"/>
      <c r="SSY64" s="214"/>
      <c r="SSZ64" s="214"/>
      <c r="STA64" s="214"/>
      <c r="STB64" s="212"/>
      <c r="STC64" s="213"/>
      <c r="STD64" s="213"/>
      <c r="STE64" s="214"/>
      <c r="STF64" s="214"/>
      <c r="STG64" s="216"/>
      <c r="STH64" s="216"/>
      <c r="STI64" s="216"/>
      <c r="STJ64" s="216"/>
      <c r="STK64" s="216"/>
      <c r="STL64" s="216"/>
      <c r="STM64" s="216"/>
      <c r="STN64" s="216"/>
      <c r="STO64" s="216"/>
      <c r="STP64" s="216"/>
      <c r="STQ64" s="216"/>
      <c r="STR64" s="216"/>
      <c r="STS64" s="216"/>
      <c r="STT64" s="214"/>
      <c r="STU64" s="214"/>
      <c r="STV64" s="214"/>
      <c r="STW64" s="214"/>
      <c r="STX64" s="214"/>
      <c r="STY64" s="212"/>
      <c r="STZ64" s="213"/>
      <c r="SUA64" s="213"/>
      <c r="SUB64" s="214"/>
      <c r="SUC64" s="214"/>
      <c r="SUD64" s="216"/>
      <c r="SUE64" s="216"/>
      <c r="SUF64" s="216"/>
      <c r="SUG64" s="216"/>
      <c r="SUH64" s="216"/>
      <c r="SUI64" s="216"/>
      <c r="SUJ64" s="216"/>
      <c r="SUK64" s="216"/>
      <c r="SUL64" s="216"/>
      <c r="SUM64" s="216"/>
      <c r="SUN64" s="216"/>
      <c r="SUO64" s="216"/>
      <c r="SUP64" s="216"/>
      <c r="SUQ64" s="214"/>
      <c r="SUR64" s="214"/>
      <c r="SUS64" s="214"/>
      <c r="SUT64" s="214"/>
      <c r="SUU64" s="214"/>
      <c r="SUV64" s="212"/>
      <c r="SUW64" s="213"/>
      <c r="SUX64" s="213"/>
      <c r="SUY64" s="214"/>
      <c r="SUZ64" s="214"/>
      <c r="SVA64" s="216"/>
      <c r="SVB64" s="216"/>
      <c r="SVC64" s="216"/>
      <c r="SVD64" s="216"/>
      <c r="SVE64" s="216"/>
      <c r="SVF64" s="216"/>
      <c r="SVG64" s="216"/>
      <c r="SVH64" s="216"/>
      <c r="SVI64" s="216"/>
      <c r="SVJ64" s="216"/>
      <c r="SVK64" s="216"/>
      <c r="SVL64" s="216"/>
      <c r="SVM64" s="216"/>
      <c r="SVN64" s="214"/>
      <c r="SVO64" s="214"/>
      <c r="SVP64" s="214"/>
      <c r="SVQ64" s="214"/>
      <c r="SVR64" s="214"/>
      <c r="SVS64" s="212"/>
      <c r="SVT64" s="213"/>
      <c r="SVU64" s="213"/>
      <c r="SVV64" s="214"/>
      <c r="SVW64" s="214"/>
      <c r="SVX64" s="216"/>
      <c r="SVY64" s="216"/>
      <c r="SVZ64" s="216"/>
      <c r="SWA64" s="216"/>
      <c r="SWB64" s="216"/>
      <c r="SWC64" s="216"/>
      <c r="SWD64" s="216"/>
      <c r="SWE64" s="216"/>
      <c r="SWF64" s="216"/>
      <c r="SWG64" s="216"/>
      <c r="SWH64" s="216"/>
      <c r="SWI64" s="216"/>
      <c r="SWJ64" s="216"/>
      <c r="SWK64" s="214"/>
      <c r="SWL64" s="214"/>
      <c r="SWM64" s="214"/>
      <c r="SWN64" s="214"/>
      <c r="SWO64" s="214"/>
      <c r="SWP64" s="212"/>
      <c r="SWQ64" s="213"/>
      <c r="SWR64" s="213"/>
      <c r="SWS64" s="214"/>
      <c r="SWT64" s="214"/>
      <c r="SWU64" s="216"/>
      <c r="SWV64" s="216"/>
      <c r="SWW64" s="216"/>
      <c r="SWX64" s="216"/>
      <c r="SWY64" s="216"/>
      <c r="SWZ64" s="216"/>
      <c r="SXA64" s="216"/>
      <c r="SXB64" s="216"/>
      <c r="SXC64" s="216"/>
      <c r="SXD64" s="216"/>
      <c r="SXE64" s="216"/>
      <c r="SXF64" s="216"/>
      <c r="SXG64" s="216"/>
      <c r="SXH64" s="214"/>
      <c r="SXI64" s="214"/>
      <c r="SXJ64" s="214"/>
      <c r="SXK64" s="214"/>
      <c r="SXL64" s="214"/>
      <c r="SXM64" s="212"/>
      <c r="SXN64" s="213"/>
      <c r="SXO64" s="213"/>
      <c r="SXP64" s="214"/>
      <c r="SXQ64" s="214"/>
      <c r="SXR64" s="216"/>
      <c r="SXS64" s="216"/>
      <c r="SXT64" s="216"/>
      <c r="SXU64" s="216"/>
      <c r="SXV64" s="216"/>
      <c r="SXW64" s="216"/>
      <c r="SXX64" s="216"/>
      <c r="SXY64" s="216"/>
      <c r="SXZ64" s="216"/>
      <c r="SYA64" s="216"/>
      <c r="SYB64" s="216"/>
      <c r="SYC64" s="216"/>
      <c r="SYD64" s="216"/>
      <c r="SYE64" s="214"/>
      <c r="SYF64" s="214"/>
      <c r="SYG64" s="214"/>
      <c r="SYH64" s="214"/>
      <c r="SYI64" s="214"/>
      <c r="SYJ64" s="212"/>
      <c r="SYK64" s="213"/>
      <c r="SYL64" s="213"/>
      <c r="SYM64" s="214"/>
      <c r="SYN64" s="214"/>
      <c r="SYO64" s="216"/>
      <c r="SYP64" s="216"/>
      <c r="SYQ64" s="216"/>
      <c r="SYR64" s="216"/>
      <c r="SYS64" s="216"/>
      <c r="SYT64" s="216"/>
      <c r="SYU64" s="216"/>
      <c r="SYV64" s="216"/>
      <c r="SYW64" s="216"/>
      <c r="SYX64" s="216"/>
      <c r="SYY64" s="216"/>
      <c r="SYZ64" s="216"/>
      <c r="SZA64" s="216"/>
      <c r="SZB64" s="214"/>
      <c r="SZC64" s="214"/>
      <c r="SZD64" s="214"/>
      <c r="SZE64" s="214"/>
      <c r="SZF64" s="214"/>
      <c r="SZG64" s="212"/>
      <c r="SZH64" s="213"/>
      <c r="SZI64" s="213"/>
      <c r="SZJ64" s="214"/>
      <c r="SZK64" s="214"/>
      <c r="SZL64" s="216"/>
      <c r="SZM64" s="216"/>
      <c r="SZN64" s="216"/>
      <c r="SZO64" s="216"/>
      <c r="SZP64" s="216"/>
      <c r="SZQ64" s="216"/>
      <c r="SZR64" s="216"/>
      <c r="SZS64" s="216"/>
      <c r="SZT64" s="216"/>
      <c r="SZU64" s="216"/>
      <c r="SZV64" s="216"/>
      <c r="SZW64" s="216"/>
      <c r="SZX64" s="216"/>
      <c r="SZY64" s="214"/>
      <c r="SZZ64" s="214"/>
      <c r="TAA64" s="214"/>
      <c r="TAB64" s="214"/>
      <c r="TAC64" s="214"/>
      <c r="TAD64" s="212"/>
      <c r="TAE64" s="213"/>
      <c r="TAF64" s="213"/>
      <c r="TAG64" s="214"/>
      <c r="TAH64" s="214"/>
      <c r="TAI64" s="216"/>
      <c r="TAJ64" s="216"/>
      <c r="TAK64" s="216"/>
      <c r="TAL64" s="216"/>
      <c r="TAM64" s="216"/>
      <c r="TAN64" s="216"/>
      <c r="TAO64" s="216"/>
      <c r="TAP64" s="216"/>
      <c r="TAQ64" s="216"/>
      <c r="TAR64" s="216"/>
      <c r="TAS64" s="216"/>
      <c r="TAT64" s="216"/>
      <c r="TAU64" s="216"/>
      <c r="TAV64" s="214"/>
      <c r="TAW64" s="214"/>
      <c r="TAX64" s="214"/>
      <c r="TAY64" s="214"/>
      <c r="TAZ64" s="214"/>
      <c r="TBA64" s="212"/>
      <c r="TBB64" s="213"/>
      <c r="TBC64" s="213"/>
      <c r="TBD64" s="214"/>
      <c r="TBE64" s="214"/>
      <c r="TBF64" s="216"/>
      <c r="TBG64" s="216"/>
      <c r="TBH64" s="216"/>
      <c r="TBI64" s="216"/>
      <c r="TBJ64" s="216"/>
      <c r="TBK64" s="216"/>
      <c r="TBL64" s="216"/>
      <c r="TBM64" s="216"/>
      <c r="TBN64" s="216"/>
      <c r="TBO64" s="216"/>
      <c r="TBP64" s="216"/>
      <c r="TBQ64" s="216"/>
      <c r="TBR64" s="216"/>
      <c r="TBS64" s="214"/>
      <c r="TBT64" s="214"/>
      <c r="TBU64" s="214"/>
      <c r="TBV64" s="214"/>
      <c r="TBW64" s="214"/>
      <c r="TBX64" s="212"/>
      <c r="TBY64" s="213"/>
      <c r="TBZ64" s="213"/>
      <c r="TCA64" s="214"/>
      <c r="TCB64" s="214"/>
      <c r="TCC64" s="216"/>
      <c r="TCD64" s="216"/>
      <c r="TCE64" s="216"/>
      <c r="TCF64" s="216"/>
      <c r="TCG64" s="216"/>
      <c r="TCH64" s="216"/>
      <c r="TCI64" s="216"/>
      <c r="TCJ64" s="216"/>
      <c r="TCK64" s="216"/>
      <c r="TCL64" s="216"/>
      <c r="TCM64" s="216"/>
      <c r="TCN64" s="216"/>
      <c r="TCO64" s="216"/>
      <c r="TCP64" s="214"/>
      <c r="TCQ64" s="214"/>
      <c r="TCR64" s="214"/>
      <c r="TCS64" s="214"/>
      <c r="TCT64" s="214"/>
      <c r="TCU64" s="212"/>
      <c r="TCV64" s="213"/>
      <c r="TCW64" s="213"/>
      <c r="TCX64" s="214"/>
      <c r="TCY64" s="214"/>
      <c r="TCZ64" s="216"/>
      <c r="TDA64" s="216"/>
      <c r="TDB64" s="216"/>
      <c r="TDC64" s="216"/>
      <c r="TDD64" s="216"/>
      <c r="TDE64" s="216"/>
      <c r="TDF64" s="216"/>
      <c r="TDG64" s="216"/>
      <c r="TDH64" s="216"/>
      <c r="TDI64" s="216"/>
      <c r="TDJ64" s="216"/>
      <c r="TDK64" s="216"/>
      <c r="TDL64" s="216"/>
      <c r="TDM64" s="214"/>
      <c r="TDN64" s="214"/>
      <c r="TDO64" s="214"/>
      <c r="TDP64" s="214"/>
      <c r="TDQ64" s="214"/>
      <c r="TDR64" s="212"/>
      <c r="TDS64" s="213"/>
      <c r="TDT64" s="213"/>
      <c r="TDU64" s="214"/>
      <c r="TDV64" s="214"/>
      <c r="TDW64" s="216"/>
      <c r="TDX64" s="216"/>
      <c r="TDY64" s="216"/>
      <c r="TDZ64" s="216"/>
      <c r="TEA64" s="216"/>
      <c r="TEB64" s="216"/>
      <c r="TEC64" s="216"/>
      <c r="TED64" s="216"/>
      <c r="TEE64" s="216"/>
      <c r="TEF64" s="216"/>
      <c r="TEG64" s="216"/>
      <c r="TEH64" s="216"/>
      <c r="TEI64" s="216"/>
      <c r="TEJ64" s="214"/>
      <c r="TEK64" s="214"/>
      <c r="TEL64" s="214"/>
      <c r="TEM64" s="214"/>
      <c r="TEN64" s="214"/>
      <c r="TEO64" s="212"/>
      <c r="TEP64" s="213"/>
      <c r="TEQ64" s="213"/>
      <c r="TER64" s="214"/>
      <c r="TES64" s="214"/>
      <c r="TET64" s="216"/>
      <c r="TEU64" s="216"/>
      <c r="TEV64" s="216"/>
      <c r="TEW64" s="216"/>
      <c r="TEX64" s="216"/>
      <c r="TEY64" s="216"/>
      <c r="TEZ64" s="216"/>
      <c r="TFA64" s="216"/>
      <c r="TFB64" s="216"/>
      <c r="TFC64" s="216"/>
      <c r="TFD64" s="216"/>
      <c r="TFE64" s="216"/>
      <c r="TFF64" s="216"/>
      <c r="TFG64" s="214"/>
      <c r="TFH64" s="214"/>
      <c r="TFI64" s="214"/>
      <c r="TFJ64" s="214"/>
      <c r="TFK64" s="214"/>
      <c r="TFL64" s="212"/>
      <c r="TFM64" s="213"/>
      <c r="TFN64" s="213"/>
      <c r="TFO64" s="214"/>
      <c r="TFP64" s="214"/>
      <c r="TFQ64" s="216"/>
      <c r="TFR64" s="216"/>
      <c r="TFS64" s="216"/>
      <c r="TFT64" s="216"/>
      <c r="TFU64" s="216"/>
      <c r="TFV64" s="216"/>
      <c r="TFW64" s="216"/>
      <c r="TFX64" s="216"/>
      <c r="TFY64" s="216"/>
      <c r="TFZ64" s="216"/>
      <c r="TGA64" s="216"/>
      <c r="TGB64" s="216"/>
      <c r="TGC64" s="216"/>
      <c r="TGD64" s="214"/>
      <c r="TGE64" s="214"/>
      <c r="TGF64" s="214"/>
      <c r="TGG64" s="214"/>
      <c r="TGH64" s="214"/>
      <c r="TGI64" s="212"/>
      <c r="TGJ64" s="213"/>
      <c r="TGK64" s="213"/>
      <c r="TGL64" s="214"/>
      <c r="TGM64" s="214"/>
      <c r="TGN64" s="216"/>
      <c r="TGO64" s="216"/>
      <c r="TGP64" s="216"/>
      <c r="TGQ64" s="216"/>
      <c r="TGR64" s="216"/>
      <c r="TGS64" s="216"/>
      <c r="TGT64" s="216"/>
      <c r="TGU64" s="216"/>
      <c r="TGV64" s="216"/>
      <c r="TGW64" s="216"/>
      <c r="TGX64" s="216"/>
      <c r="TGY64" s="216"/>
      <c r="TGZ64" s="216"/>
      <c r="THA64" s="214"/>
      <c r="THB64" s="214"/>
      <c r="THC64" s="214"/>
      <c r="THD64" s="214"/>
      <c r="THE64" s="214"/>
      <c r="THF64" s="212"/>
      <c r="THG64" s="213"/>
      <c r="THH64" s="213"/>
      <c r="THI64" s="214"/>
      <c r="THJ64" s="214"/>
      <c r="THK64" s="216"/>
      <c r="THL64" s="216"/>
      <c r="THM64" s="216"/>
      <c r="THN64" s="216"/>
      <c r="THO64" s="216"/>
      <c r="THP64" s="216"/>
      <c r="THQ64" s="216"/>
      <c r="THR64" s="216"/>
      <c r="THS64" s="216"/>
      <c r="THT64" s="216"/>
      <c r="THU64" s="216"/>
      <c r="THV64" s="216"/>
      <c r="THW64" s="216"/>
      <c r="THX64" s="214"/>
      <c r="THY64" s="214"/>
      <c r="THZ64" s="214"/>
      <c r="TIA64" s="214"/>
      <c r="TIB64" s="214"/>
      <c r="TIC64" s="212"/>
      <c r="TID64" s="213"/>
      <c r="TIE64" s="213"/>
      <c r="TIF64" s="214"/>
      <c r="TIG64" s="214"/>
      <c r="TIH64" s="216"/>
      <c r="TII64" s="216"/>
      <c r="TIJ64" s="216"/>
      <c r="TIK64" s="216"/>
      <c r="TIL64" s="216"/>
      <c r="TIM64" s="216"/>
      <c r="TIN64" s="216"/>
      <c r="TIO64" s="216"/>
      <c r="TIP64" s="216"/>
      <c r="TIQ64" s="216"/>
      <c r="TIR64" s="216"/>
      <c r="TIS64" s="216"/>
      <c r="TIT64" s="216"/>
      <c r="TIU64" s="214"/>
      <c r="TIV64" s="214"/>
      <c r="TIW64" s="214"/>
      <c r="TIX64" s="214"/>
      <c r="TIY64" s="214"/>
      <c r="TIZ64" s="212"/>
      <c r="TJA64" s="213"/>
      <c r="TJB64" s="213"/>
      <c r="TJC64" s="214"/>
      <c r="TJD64" s="214"/>
      <c r="TJE64" s="216"/>
      <c r="TJF64" s="216"/>
      <c r="TJG64" s="216"/>
      <c r="TJH64" s="216"/>
      <c r="TJI64" s="216"/>
      <c r="TJJ64" s="216"/>
      <c r="TJK64" s="216"/>
      <c r="TJL64" s="216"/>
      <c r="TJM64" s="216"/>
      <c r="TJN64" s="216"/>
      <c r="TJO64" s="216"/>
      <c r="TJP64" s="216"/>
      <c r="TJQ64" s="216"/>
      <c r="TJR64" s="214"/>
      <c r="TJS64" s="214"/>
      <c r="TJT64" s="214"/>
      <c r="TJU64" s="214"/>
      <c r="TJV64" s="214"/>
      <c r="TJW64" s="212"/>
      <c r="TJX64" s="213"/>
      <c r="TJY64" s="213"/>
      <c r="TJZ64" s="214"/>
      <c r="TKA64" s="214"/>
      <c r="TKB64" s="216"/>
      <c r="TKC64" s="216"/>
      <c r="TKD64" s="216"/>
      <c r="TKE64" s="216"/>
      <c r="TKF64" s="216"/>
      <c r="TKG64" s="216"/>
      <c r="TKH64" s="216"/>
      <c r="TKI64" s="216"/>
      <c r="TKJ64" s="216"/>
      <c r="TKK64" s="216"/>
      <c r="TKL64" s="216"/>
      <c r="TKM64" s="216"/>
      <c r="TKN64" s="216"/>
      <c r="TKO64" s="214"/>
      <c r="TKP64" s="214"/>
      <c r="TKQ64" s="214"/>
      <c r="TKR64" s="214"/>
      <c r="TKS64" s="214"/>
      <c r="TKT64" s="212"/>
      <c r="TKU64" s="213"/>
      <c r="TKV64" s="213"/>
      <c r="TKW64" s="214"/>
      <c r="TKX64" s="214"/>
      <c r="TKY64" s="216"/>
      <c r="TKZ64" s="216"/>
      <c r="TLA64" s="216"/>
      <c r="TLB64" s="216"/>
      <c r="TLC64" s="216"/>
      <c r="TLD64" s="216"/>
      <c r="TLE64" s="216"/>
      <c r="TLF64" s="216"/>
      <c r="TLG64" s="216"/>
      <c r="TLH64" s="216"/>
      <c r="TLI64" s="216"/>
      <c r="TLJ64" s="216"/>
      <c r="TLK64" s="216"/>
      <c r="TLL64" s="214"/>
      <c r="TLM64" s="214"/>
      <c r="TLN64" s="214"/>
      <c r="TLO64" s="214"/>
      <c r="TLP64" s="214"/>
      <c r="TLQ64" s="212"/>
      <c r="TLR64" s="213"/>
      <c r="TLS64" s="213"/>
      <c r="TLT64" s="214"/>
      <c r="TLU64" s="214"/>
      <c r="TLV64" s="216"/>
      <c r="TLW64" s="216"/>
      <c r="TLX64" s="216"/>
      <c r="TLY64" s="216"/>
      <c r="TLZ64" s="216"/>
      <c r="TMA64" s="216"/>
      <c r="TMB64" s="216"/>
      <c r="TMC64" s="216"/>
      <c r="TMD64" s="216"/>
      <c r="TME64" s="216"/>
      <c r="TMF64" s="216"/>
      <c r="TMG64" s="216"/>
      <c r="TMH64" s="216"/>
      <c r="TMI64" s="214"/>
      <c r="TMJ64" s="214"/>
      <c r="TMK64" s="214"/>
      <c r="TML64" s="214"/>
      <c r="TMM64" s="214"/>
      <c r="TMN64" s="212"/>
      <c r="TMO64" s="213"/>
      <c r="TMP64" s="213"/>
      <c r="TMQ64" s="214"/>
      <c r="TMR64" s="214"/>
      <c r="TMS64" s="216"/>
      <c r="TMT64" s="216"/>
      <c r="TMU64" s="216"/>
      <c r="TMV64" s="216"/>
      <c r="TMW64" s="216"/>
      <c r="TMX64" s="216"/>
      <c r="TMY64" s="216"/>
      <c r="TMZ64" s="216"/>
      <c r="TNA64" s="216"/>
      <c r="TNB64" s="216"/>
      <c r="TNC64" s="216"/>
      <c r="TND64" s="216"/>
      <c r="TNE64" s="216"/>
      <c r="TNF64" s="214"/>
      <c r="TNG64" s="214"/>
      <c r="TNH64" s="214"/>
      <c r="TNI64" s="214"/>
      <c r="TNJ64" s="214"/>
      <c r="TNK64" s="212"/>
      <c r="TNL64" s="213"/>
      <c r="TNM64" s="213"/>
      <c r="TNN64" s="214"/>
      <c r="TNO64" s="214"/>
      <c r="TNP64" s="216"/>
      <c r="TNQ64" s="216"/>
      <c r="TNR64" s="216"/>
      <c r="TNS64" s="216"/>
      <c r="TNT64" s="216"/>
      <c r="TNU64" s="216"/>
      <c r="TNV64" s="216"/>
      <c r="TNW64" s="216"/>
      <c r="TNX64" s="216"/>
      <c r="TNY64" s="216"/>
      <c r="TNZ64" s="216"/>
      <c r="TOA64" s="216"/>
      <c r="TOB64" s="216"/>
      <c r="TOC64" s="214"/>
      <c r="TOD64" s="214"/>
      <c r="TOE64" s="214"/>
      <c r="TOF64" s="214"/>
      <c r="TOG64" s="214"/>
      <c r="TOH64" s="212"/>
      <c r="TOI64" s="213"/>
      <c r="TOJ64" s="213"/>
      <c r="TOK64" s="214"/>
      <c r="TOL64" s="214"/>
      <c r="TOM64" s="216"/>
      <c r="TON64" s="216"/>
      <c r="TOO64" s="216"/>
      <c r="TOP64" s="216"/>
      <c r="TOQ64" s="216"/>
      <c r="TOR64" s="216"/>
      <c r="TOS64" s="216"/>
      <c r="TOT64" s="216"/>
      <c r="TOU64" s="216"/>
      <c r="TOV64" s="216"/>
      <c r="TOW64" s="216"/>
      <c r="TOX64" s="216"/>
      <c r="TOY64" s="216"/>
      <c r="TOZ64" s="214"/>
      <c r="TPA64" s="214"/>
      <c r="TPB64" s="214"/>
      <c r="TPC64" s="214"/>
      <c r="TPD64" s="214"/>
      <c r="TPE64" s="212"/>
      <c r="TPF64" s="213"/>
      <c r="TPG64" s="213"/>
      <c r="TPH64" s="214"/>
      <c r="TPI64" s="214"/>
      <c r="TPJ64" s="216"/>
      <c r="TPK64" s="216"/>
      <c r="TPL64" s="216"/>
      <c r="TPM64" s="216"/>
      <c r="TPN64" s="216"/>
      <c r="TPO64" s="216"/>
      <c r="TPP64" s="216"/>
      <c r="TPQ64" s="216"/>
      <c r="TPR64" s="216"/>
      <c r="TPS64" s="216"/>
      <c r="TPT64" s="216"/>
      <c r="TPU64" s="216"/>
      <c r="TPV64" s="216"/>
      <c r="TPW64" s="214"/>
      <c r="TPX64" s="214"/>
      <c r="TPY64" s="214"/>
      <c r="TPZ64" s="214"/>
      <c r="TQA64" s="214"/>
      <c r="TQB64" s="212"/>
      <c r="TQC64" s="213"/>
      <c r="TQD64" s="213"/>
      <c r="TQE64" s="214"/>
      <c r="TQF64" s="214"/>
      <c r="TQG64" s="216"/>
      <c r="TQH64" s="216"/>
      <c r="TQI64" s="216"/>
      <c r="TQJ64" s="216"/>
      <c r="TQK64" s="216"/>
      <c r="TQL64" s="216"/>
      <c r="TQM64" s="216"/>
      <c r="TQN64" s="216"/>
      <c r="TQO64" s="216"/>
      <c r="TQP64" s="216"/>
      <c r="TQQ64" s="216"/>
      <c r="TQR64" s="216"/>
      <c r="TQS64" s="216"/>
      <c r="TQT64" s="214"/>
      <c r="TQU64" s="214"/>
      <c r="TQV64" s="214"/>
      <c r="TQW64" s="214"/>
      <c r="TQX64" s="214"/>
      <c r="TQY64" s="212"/>
      <c r="TQZ64" s="213"/>
      <c r="TRA64" s="213"/>
      <c r="TRB64" s="214"/>
      <c r="TRC64" s="214"/>
      <c r="TRD64" s="216"/>
      <c r="TRE64" s="216"/>
      <c r="TRF64" s="216"/>
      <c r="TRG64" s="216"/>
      <c r="TRH64" s="216"/>
      <c r="TRI64" s="216"/>
      <c r="TRJ64" s="216"/>
      <c r="TRK64" s="216"/>
      <c r="TRL64" s="216"/>
      <c r="TRM64" s="216"/>
      <c r="TRN64" s="216"/>
      <c r="TRO64" s="216"/>
      <c r="TRP64" s="216"/>
      <c r="TRQ64" s="214"/>
      <c r="TRR64" s="214"/>
      <c r="TRS64" s="214"/>
      <c r="TRT64" s="214"/>
      <c r="TRU64" s="214"/>
      <c r="TRV64" s="212"/>
      <c r="TRW64" s="213"/>
      <c r="TRX64" s="213"/>
      <c r="TRY64" s="214"/>
      <c r="TRZ64" s="214"/>
      <c r="TSA64" s="216"/>
      <c r="TSB64" s="216"/>
      <c r="TSC64" s="216"/>
      <c r="TSD64" s="216"/>
      <c r="TSE64" s="216"/>
      <c r="TSF64" s="216"/>
      <c r="TSG64" s="216"/>
      <c r="TSH64" s="216"/>
      <c r="TSI64" s="216"/>
      <c r="TSJ64" s="216"/>
      <c r="TSK64" s="216"/>
      <c r="TSL64" s="216"/>
      <c r="TSM64" s="216"/>
      <c r="TSN64" s="214"/>
      <c r="TSO64" s="214"/>
      <c r="TSP64" s="214"/>
      <c r="TSQ64" s="214"/>
      <c r="TSR64" s="214"/>
      <c r="TSS64" s="212"/>
      <c r="TST64" s="213"/>
      <c r="TSU64" s="213"/>
      <c r="TSV64" s="214"/>
      <c r="TSW64" s="214"/>
      <c r="TSX64" s="216"/>
      <c r="TSY64" s="216"/>
      <c r="TSZ64" s="216"/>
      <c r="TTA64" s="216"/>
      <c r="TTB64" s="216"/>
      <c r="TTC64" s="216"/>
      <c r="TTD64" s="216"/>
      <c r="TTE64" s="216"/>
      <c r="TTF64" s="216"/>
      <c r="TTG64" s="216"/>
      <c r="TTH64" s="216"/>
      <c r="TTI64" s="216"/>
      <c r="TTJ64" s="216"/>
      <c r="TTK64" s="214"/>
      <c r="TTL64" s="214"/>
      <c r="TTM64" s="214"/>
      <c r="TTN64" s="214"/>
      <c r="TTO64" s="214"/>
      <c r="TTP64" s="212"/>
      <c r="TTQ64" s="213"/>
      <c r="TTR64" s="213"/>
      <c r="TTS64" s="214"/>
      <c r="TTT64" s="214"/>
      <c r="TTU64" s="216"/>
      <c r="TTV64" s="216"/>
      <c r="TTW64" s="216"/>
      <c r="TTX64" s="216"/>
      <c r="TTY64" s="216"/>
      <c r="TTZ64" s="216"/>
      <c r="TUA64" s="216"/>
      <c r="TUB64" s="216"/>
      <c r="TUC64" s="216"/>
      <c r="TUD64" s="216"/>
      <c r="TUE64" s="216"/>
      <c r="TUF64" s="216"/>
      <c r="TUG64" s="216"/>
      <c r="TUH64" s="214"/>
      <c r="TUI64" s="214"/>
      <c r="TUJ64" s="214"/>
      <c r="TUK64" s="214"/>
      <c r="TUL64" s="214"/>
      <c r="TUM64" s="212"/>
      <c r="TUN64" s="213"/>
      <c r="TUO64" s="213"/>
      <c r="TUP64" s="214"/>
      <c r="TUQ64" s="214"/>
      <c r="TUR64" s="216"/>
      <c r="TUS64" s="216"/>
      <c r="TUT64" s="216"/>
      <c r="TUU64" s="216"/>
      <c r="TUV64" s="216"/>
      <c r="TUW64" s="216"/>
      <c r="TUX64" s="216"/>
      <c r="TUY64" s="216"/>
      <c r="TUZ64" s="216"/>
      <c r="TVA64" s="216"/>
      <c r="TVB64" s="216"/>
      <c r="TVC64" s="216"/>
      <c r="TVD64" s="216"/>
      <c r="TVE64" s="214"/>
      <c r="TVF64" s="214"/>
      <c r="TVG64" s="214"/>
      <c r="TVH64" s="214"/>
      <c r="TVI64" s="214"/>
      <c r="TVJ64" s="212"/>
      <c r="TVK64" s="213"/>
      <c r="TVL64" s="213"/>
      <c r="TVM64" s="214"/>
      <c r="TVN64" s="214"/>
      <c r="TVO64" s="216"/>
      <c r="TVP64" s="216"/>
      <c r="TVQ64" s="216"/>
      <c r="TVR64" s="216"/>
      <c r="TVS64" s="216"/>
      <c r="TVT64" s="216"/>
      <c r="TVU64" s="216"/>
      <c r="TVV64" s="216"/>
      <c r="TVW64" s="216"/>
      <c r="TVX64" s="216"/>
      <c r="TVY64" s="216"/>
      <c r="TVZ64" s="216"/>
      <c r="TWA64" s="216"/>
      <c r="TWB64" s="214"/>
      <c r="TWC64" s="214"/>
      <c r="TWD64" s="214"/>
      <c r="TWE64" s="214"/>
      <c r="TWF64" s="214"/>
      <c r="TWG64" s="212"/>
      <c r="TWH64" s="213"/>
      <c r="TWI64" s="213"/>
      <c r="TWJ64" s="214"/>
      <c r="TWK64" s="214"/>
      <c r="TWL64" s="216"/>
      <c r="TWM64" s="216"/>
      <c r="TWN64" s="216"/>
      <c r="TWO64" s="216"/>
      <c r="TWP64" s="216"/>
      <c r="TWQ64" s="216"/>
      <c r="TWR64" s="216"/>
      <c r="TWS64" s="216"/>
      <c r="TWT64" s="216"/>
      <c r="TWU64" s="216"/>
      <c r="TWV64" s="216"/>
      <c r="TWW64" s="216"/>
      <c r="TWX64" s="216"/>
      <c r="TWY64" s="214"/>
      <c r="TWZ64" s="214"/>
      <c r="TXA64" s="214"/>
      <c r="TXB64" s="214"/>
      <c r="TXC64" s="214"/>
      <c r="TXD64" s="212"/>
      <c r="TXE64" s="213"/>
      <c r="TXF64" s="213"/>
      <c r="TXG64" s="214"/>
      <c r="TXH64" s="214"/>
      <c r="TXI64" s="216"/>
      <c r="TXJ64" s="216"/>
      <c r="TXK64" s="216"/>
      <c r="TXL64" s="216"/>
      <c r="TXM64" s="216"/>
      <c r="TXN64" s="216"/>
      <c r="TXO64" s="216"/>
      <c r="TXP64" s="216"/>
      <c r="TXQ64" s="216"/>
      <c r="TXR64" s="216"/>
      <c r="TXS64" s="216"/>
      <c r="TXT64" s="216"/>
      <c r="TXU64" s="216"/>
      <c r="TXV64" s="214"/>
      <c r="TXW64" s="214"/>
      <c r="TXX64" s="214"/>
      <c r="TXY64" s="214"/>
      <c r="TXZ64" s="214"/>
      <c r="TYA64" s="212"/>
      <c r="TYB64" s="213"/>
      <c r="TYC64" s="213"/>
      <c r="TYD64" s="214"/>
      <c r="TYE64" s="214"/>
      <c r="TYF64" s="216"/>
      <c r="TYG64" s="216"/>
      <c r="TYH64" s="216"/>
      <c r="TYI64" s="216"/>
      <c r="TYJ64" s="216"/>
      <c r="TYK64" s="216"/>
      <c r="TYL64" s="216"/>
      <c r="TYM64" s="216"/>
      <c r="TYN64" s="216"/>
      <c r="TYO64" s="216"/>
      <c r="TYP64" s="216"/>
      <c r="TYQ64" s="216"/>
      <c r="TYR64" s="216"/>
      <c r="TYS64" s="214"/>
      <c r="TYT64" s="214"/>
      <c r="TYU64" s="214"/>
      <c r="TYV64" s="214"/>
      <c r="TYW64" s="214"/>
      <c r="TYX64" s="212"/>
      <c r="TYY64" s="213"/>
      <c r="TYZ64" s="213"/>
      <c r="TZA64" s="214"/>
      <c r="TZB64" s="214"/>
      <c r="TZC64" s="216"/>
      <c r="TZD64" s="216"/>
      <c r="TZE64" s="216"/>
      <c r="TZF64" s="216"/>
      <c r="TZG64" s="216"/>
      <c r="TZH64" s="216"/>
      <c r="TZI64" s="216"/>
      <c r="TZJ64" s="216"/>
      <c r="TZK64" s="216"/>
      <c r="TZL64" s="216"/>
      <c r="TZM64" s="216"/>
      <c r="TZN64" s="216"/>
      <c r="TZO64" s="216"/>
      <c r="TZP64" s="214"/>
      <c r="TZQ64" s="214"/>
      <c r="TZR64" s="214"/>
      <c r="TZS64" s="214"/>
      <c r="TZT64" s="214"/>
      <c r="TZU64" s="212"/>
      <c r="TZV64" s="213"/>
      <c r="TZW64" s="213"/>
      <c r="TZX64" s="214"/>
      <c r="TZY64" s="214"/>
      <c r="TZZ64" s="216"/>
      <c r="UAA64" s="216"/>
      <c r="UAB64" s="216"/>
      <c r="UAC64" s="216"/>
      <c r="UAD64" s="216"/>
      <c r="UAE64" s="216"/>
      <c r="UAF64" s="216"/>
      <c r="UAG64" s="216"/>
      <c r="UAH64" s="216"/>
      <c r="UAI64" s="216"/>
      <c r="UAJ64" s="216"/>
      <c r="UAK64" s="216"/>
      <c r="UAL64" s="216"/>
      <c r="UAM64" s="214"/>
      <c r="UAN64" s="214"/>
      <c r="UAO64" s="214"/>
      <c r="UAP64" s="214"/>
      <c r="UAQ64" s="214"/>
      <c r="UAR64" s="212"/>
      <c r="UAS64" s="213"/>
      <c r="UAT64" s="213"/>
      <c r="UAU64" s="214"/>
      <c r="UAV64" s="214"/>
      <c r="UAW64" s="216"/>
      <c r="UAX64" s="216"/>
      <c r="UAY64" s="216"/>
      <c r="UAZ64" s="216"/>
      <c r="UBA64" s="216"/>
      <c r="UBB64" s="216"/>
      <c r="UBC64" s="216"/>
      <c r="UBD64" s="216"/>
      <c r="UBE64" s="216"/>
      <c r="UBF64" s="216"/>
      <c r="UBG64" s="216"/>
      <c r="UBH64" s="216"/>
      <c r="UBI64" s="216"/>
      <c r="UBJ64" s="214"/>
      <c r="UBK64" s="214"/>
      <c r="UBL64" s="214"/>
      <c r="UBM64" s="214"/>
      <c r="UBN64" s="214"/>
      <c r="UBO64" s="212"/>
      <c r="UBP64" s="213"/>
      <c r="UBQ64" s="213"/>
      <c r="UBR64" s="214"/>
      <c r="UBS64" s="214"/>
      <c r="UBT64" s="216"/>
      <c r="UBU64" s="216"/>
      <c r="UBV64" s="216"/>
      <c r="UBW64" s="216"/>
      <c r="UBX64" s="216"/>
      <c r="UBY64" s="216"/>
      <c r="UBZ64" s="216"/>
      <c r="UCA64" s="216"/>
      <c r="UCB64" s="216"/>
      <c r="UCC64" s="216"/>
      <c r="UCD64" s="216"/>
      <c r="UCE64" s="216"/>
      <c r="UCF64" s="216"/>
      <c r="UCG64" s="214"/>
      <c r="UCH64" s="214"/>
      <c r="UCI64" s="214"/>
      <c r="UCJ64" s="214"/>
      <c r="UCK64" s="214"/>
      <c r="UCL64" s="212"/>
      <c r="UCM64" s="213"/>
      <c r="UCN64" s="213"/>
      <c r="UCO64" s="214"/>
      <c r="UCP64" s="214"/>
      <c r="UCQ64" s="216"/>
      <c r="UCR64" s="216"/>
      <c r="UCS64" s="216"/>
      <c r="UCT64" s="216"/>
      <c r="UCU64" s="216"/>
      <c r="UCV64" s="216"/>
      <c r="UCW64" s="216"/>
      <c r="UCX64" s="216"/>
      <c r="UCY64" s="216"/>
      <c r="UCZ64" s="216"/>
      <c r="UDA64" s="216"/>
      <c r="UDB64" s="216"/>
      <c r="UDC64" s="216"/>
      <c r="UDD64" s="214"/>
      <c r="UDE64" s="214"/>
      <c r="UDF64" s="214"/>
      <c r="UDG64" s="214"/>
      <c r="UDH64" s="214"/>
      <c r="UDI64" s="212"/>
      <c r="UDJ64" s="213"/>
      <c r="UDK64" s="213"/>
      <c r="UDL64" s="214"/>
      <c r="UDM64" s="214"/>
      <c r="UDN64" s="216"/>
      <c r="UDO64" s="216"/>
      <c r="UDP64" s="216"/>
      <c r="UDQ64" s="216"/>
      <c r="UDR64" s="216"/>
      <c r="UDS64" s="216"/>
      <c r="UDT64" s="216"/>
      <c r="UDU64" s="216"/>
      <c r="UDV64" s="216"/>
      <c r="UDW64" s="216"/>
      <c r="UDX64" s="216"/>
      <c r="UDY64" s="216"/>
      <c r="UDZ64" s="216"/>
      <c r="UEA64" s="214"/>
      <c r="UEB64" s="214"/>
      <c r="UEC64" s="214"/>
      <c r="UED64" s="214"/>
      <c r="UEE64" s="214"/>
      <c r="UEF64" s="212"/>
      <c r="UEG64" s="213"/>
      <c r="UEH64" s="213"/>
      <c r="UEI64" s="214"/>
      <c r="UEJ64" s="214"/>
      <c r="UEK64" s="216"/>
      <c r="UEL64" s="216"/>
      <c r="UEM64" s="216"/>
      <c r="UEN64" s="216"/>
      <c r="UEO64" s="216"/>
      <c r="UEP64" s="216"/>
      <c r="UEQ64" s="216"/>
      <c r="UER64" s="216"/>
      <c r="UES64" s="216"/>
      <c r="UET64" s="216"/>
      <c r="UEU64" s="216"/>
      <c r="UEV64" s="216"/>
      <c r="UEW64" s="216"/>
      <c r="UEX64" s="214"/>
      <c r="UEY64" s="214"/>
      <c r="UEZ64" s="214"/>
      <c r="UFA64" s="214"/>
      <c r="UFB64" s="214"/>
      <c r="UFC64" s="212"/>
      <c r="UFD64" s="213"/>
      <c r="UFE64" s="213"/>
      <c r="UFF64" s="214"/>
      <c r="UFG64" s="214"/>
      <c r="UFH64" s="216"/>
      <c r="UFI64" s="216"/>
      <c r="UFJ64" s="216"/>
      <c r="UFK64" s="216"/>
      <c r="UFL64" s="216"/>
      <c r="UFM64" s="216"/>
      <c r="UFN64" s="216"/>
      <c r="UFO64" s="216"/>
      <c r="UFP64" s="216"/>
      <c r="UFQ64" s="216"/>
      <c r="UFR64" s="216"/>
      <c r="UFS64" s="216"/>
      <c r="UFT64" s="216"/>
      <c r="UFU64" s="214"/>
      <c r="UFV64" s="214"/>
      <c r="UFW64" s="214"/>
      <c r="UFX64" s="214"/>
      <c r="UFY64" s="214"/>
      <c r="UFZ64" s="212"/>
      <c r="UGA64" s="213"/>
      <c r="UGB64" s="213"/>
      <c r="UGC64" s="214"/>
      <c r="UGD64" s="214"/>
      <c r="UGE64" s="216"/>
      <c r="UGF64" s="216"/>
      <c r="UGG64" s="216"/>
      <c r="UGH64" s="216"/>
      <c r="UGI64" s="216"/>
      <c r="UGJ64" s="216"/>
      <c r="UGK64" s="216"/>
      <c r="UGL64" s="216"/>
      <c r="UGM64" s="216"/>
      <c r="UGN64" s="216"/>
      <c r="UGO64" s="216"/>
      <c r="UGP64" s="216"/>
      <c r="UGQ64" s="216"/>
      <c r="UGR64" s="214"/>
      <c r="UGS64" s="214"/>
      <c r="UGT64" s="214"/>
      <c r="UGU64" s="214"/>
      <c r="UGV64" s="214"/>
      <c r="UGW64" s="212"/>
      <c r="UGX64" s="213"/>
      <c r="UGY64" s="213"/>
      <c r="UGZ64" s="214"/>
      <c r="UHA64" s="214"/>
      <c r="UHB64" s="216"/>
      <c r="UHC64" s="216"/>
      <c r="UHD64" s="216"/>
      <c r="UHE64" s="216"/>
      <c r="UHF64" s="216"/>
      <c r="UHG64" s="216"/>
      <c r="UHH64" s="216"/>
      <c r="UHI64" s="216"/>
      <c r="UHJ64" s="216"/>
      <c r="UHK64" s="216"/>
      <c r="UHL64" s="216"/>
      <c r="UHM64" s="216"/>
      <c r="UHN64" s="216"/>
      <c r="UHO64" s="214"/>
      <c r="UHP64" s="214"/>
      <c r="UHQ64" s="214"/>
      <c r="UHR64" s="214"/>
      <c r="UHS64" s="214"/>
      <c r="UHT64" s="212"/>
      <c r="UHU64" s="213"/>
      <c r="UHV64" s="213"/>
      <c r="UHW64" s="214"/>
      <c r="UHX64" s="214"/>
      <c r="UHY64" s="216"/>
      <c r="UHZ64" s="216"/>
      <c r="UIA64" s="216"/>
      <c r="UIB64" s="216"/>
      <c r="UIC64" s="216"/>
      <c r="UID64" s="216"/>
      <c r="UIE64" s="216"/>
      <c r="UIF64" s="216"/>
      <c r="UIG64" s="216"/>
      <c r="UIH64" s="216"/>
      <c r="UII64" s="216"/>
      <c r="UIJ64" s="216"/>
      <c r="UIK64" s="216"/>
      <c r="UIL64" s="214"/>
      <c r="UIM64" s="214"/>
      <c r="UIN64" s="214"/>
      <c r="UIO64" s="214"/>
      <c r="UIP64" s="214"/>
      <c r="UIQ64" s="212"/>
      <c r="UIR64" s="213"/>
      <c r="UIS64" s="213"/>
      <c r="UIT64" s="214"/>
      <c r="UIU64" s="214"/>
      <c r="UIV64" s="216"/>
      <c r="UIW64" s="216"/>
      <c r="UIX64" s="216"/>
      <c r="UIY64" s="216"/>
      <c r="UIZ64" s="216"/>
      <c r="UJA64" s="216"/>
      <c r="UJB64" s="216"/>
      <c r="UJC64" s="216"/>
      <c r="UJD64" s="216"/>
      <c r="UJE64" s="216"/>
      <c r="UJF64" s="216"/>
      <c r="UJG64" s="216"/>
      <c r="UJH64" s="216"/>
      <c r="UJI64" s="214"/>
      <c r="UJJ64" s="214"/>
      <c r="UJK64" s="214"/>
      <c r="UJL64" s="214"/>
      <c r="UJM64" s="214"/>
      <c r="UJN64" s="212"/>
      <c r="UJO64" s="213"/>
      <c r="UJP64" s="213"/>
      <c r="UJQ64" s="214"/>
      <c r="UJR64" s="214"/>
      <c r="UJS64" s="216"/>
      <c r="UJT64" s="216"/>
      <c r="UJU64" s="216"/>
      <c r="UJV64" s="216"/>
      <c r="UJW64" s="216"/>
      <c r="UJX64" s="216"/>
      <c r="UJY64" s="216"/>
      <c r="UJZ64" s="216"/>
      <c r="UKA64" s="216"/>
      <c r="UKB64" s="216"/>
      <c r="UKC64" s="216"/>
      <c r="UKD64" s="216"/>
      <c r="UKE64" s="216"/>
      <c r="UKF64" s="214"/>
      <c r="UKG64" s="214"/>
      <c r="UKH64" s="214"/>
      <c r="UKI64" s="214"/>
      <c r="UKJ64" s="214"/>
      <c r="UKK64" s="212"/>
      <c r="UKL64" s="213"/>
      <c r="UKM64" s="213"/>
      <c r="UKN64" s="214"/>
      <c r="UKO64" s="214"/>
      <c r="UKP64" s="216"/>
      <c r="UKQ64" s="216"/>
      <c r="UKR64" s="216"/>
      <c r="UKS64" s="216"/>
      <c r="UKT64" s="216"/>
      <c r="UKU64" s="216"/>
      <c r="UKV64" s="216"/>
      <c r="UKW64" s="216"/>
      <c r="UKX64" s="216"/>
      <c r="UKY64" s="216"/>
      <c r="UKZ64" s="216"/>
      <c r="ULA64" s="216"/>
      <c r="ULB64" s="216"/>
      <c r="ULC64" s="214"/>
      <c r="ULD64" s="214"/>
      <c r="ULE64" s="214"/>
      <c r="ULF64" s="214"/>
      <c r="ULG64" s="214"/>
      <c r="ULH64" s="212"/>
      <c r="ULI64" s="213"/>
      <c r="ULJ64" s="213"/>
      <c r="ULK64" s="214"/>
      <c r="ULL64" s="214"/>
      <c r="ULM64" s="216"/>
      <c r="ULN64" s="216"/>
      <c r="ULO64" s="216"/>
      <c r="ULP64" s="216"/>
      <c r="ULQ64" s="216"/>
      <c r="ULR64" s="216"/>
      <c r="ULS64" s="216"/>
      <c r="ULT64" s="216"/>
      <c r="ULU64" s="216"/>
      <c r="ULV64" s="216"/>
      <c r="ULW64" s="216"/>
      <c r="ULX64" s="216"/>
      <c r="ULY64" s="216"/>
      <c r="ULZ64" s="214"/>
      <c r="UMA64" s="214"/>
      <c r="UMB64" s="214"/>
      <c r="UMC64" s="214"/>
      <c r="UMD64" s="214"/>
      <c r="UME64" s="212"/>
      <c r="UMF64" s="213"/>
      <c r="UMG64" s="213"/>
      <c r="UMH64" s="214"/>
      <c r="UMI64" s="214"/>
      <c r="UMJ64" s="216"/>
      <c r="UMK64" s="216"/>
      <c r="UML64" s="216"/>
      <c r="UMM64" s="216"/>
      <c r="UMN64" s="216"/>
      <c r="UMO64" s="216"/>
      <c r="UMP64" s="216"/>
      <c r="UMQ64" s="216"/>
      <c r="UMR64" s="216"/>
      <c r="UMS64" s="216"/>
      <c r="UMT64" s="216"/>
      <c r="UMU64" s="216"/>
      <c r="UMV64" s="216"/>
      <c r="UMW64" s="214"/>
      <c r="UMX64" s="214"/>
      <c r="UMY64" s="214"/>
      <c r="UMZ64" s="214"/>
      <c r="UNA64" s="214"/>
      <c r="UNB64" s="212"/>
      <c r="UNC64" s="213"/>
      <c r="UND64" s="213"/>
      <c r="UNE64" s="214"/>
      <c r="UNF64" s="214"/>
      <c r="UNG64" s="216"/>
      <c r="UNH64" s="216"/>
      <c r="UNI64" s="216"/>
      <c r="UNJ64" s="216"/>
      <c r="UNK64" s="216"/>
      <c r="UNL64" s="216"/>
      <c r="UNM64" s="216"/>
      <c r="UNN64" s="216"/>
      <c r="UNO64" s="216"/>
      <c r="UNP64" s="216"/>
      <c r="UNQ64" s="216"/>
      <c r="UNR64" s="216"/>
      <c r="UNS64" s="216"/>
      <c r="UNT64" s="214"/>
      <c r="UNU64" s="214"/>
      <c r="UNV64" s="214"/>
      <c r="UNW64" s="214"/>
      <c r="UNX64" s="214"/>
      <c r="UNY64" s="212"/>
      <c r="UNZ64" s="213"/>
      <c r="UOA64" s="213"/>
      <c r="UOB64" s="214"/>
      <c r="UOC64" s="214"/>
      <c r="UOD64" s="216"/>
      <c r="UOE64" s="216"/>
      <c r="UOF64" s="216"/>
      <c r="UOG64" s="216"/>
      <c r="UOH64" s="216"/>
      <c r="UOI64" s="216"/>
      <c r="UOJ64" s="216"/>
      <c r="UOK64" s="216"/>
      <c r="UOL64" s="216"/>
      <c r="UOM64" s="216"/>
      <c r="UON64" s="216"/>
      <c r="UOO64" s="216"/>
      <c r="UOP64" s="216"/>
      <c r="UOQ64" s="214"/>
      <c r="UOR64" s="214"/>
      <c r="UOS64" s="214"/>
      <c r="UOT64" s="214"/>
      <c r="UOU64" s="214"/>
      <c r="UOV64" s="212"/>
      <c r="UOW64" s="213"/>
      <c r="UOX64" s="213"/>
      <c r="UOY64" s="214"/>
      <c r="UOZ64" s="214"/>
      <c r="UPA64" s="216"/>
      <c r="UPB64" s="216"/>
      <c r="UPC64" s="216"/>
      <c r="UPD64" s="216"/>
      <c r="UPE64" s="216"/>
      <c r="UPF64" s="216"/>
      <c r="UPG64" s="216"/>
      <c r="UPH64" s="216"/>
      <c r="UPI64" s="216"/>
      <c r="UPJ64" s="216"/>
      <c r="UPK64" s="216"/>
      <c r="UPL64" s="216"/>
      <c r="UPM64" s="216"/>
      <c r="UPN64" s="214"/>
      <c r="UPO64" s="214"/>
      <c r="UPP64" s="214"/>
      <c r="UPQ64" s="214"/>
      <c r="UPR64" s="214"/>
      <c r="UPS64" s="212"/>
      <c r="UPT64" s="213"/>
      <c r="UPU64" s="213"/>
      <c r="UPV64" s="214"/>
      <c r="UPW64" s="214"/>
      <c r="UPX64" s="216"/>
      <c r="UPY64" s="216"/>
      <c r="UPZ64" s="216"/>
      <c r="UQA64" s="216"/>
      <c r="UQB64" s="216"/>
      <c r="UQC64" s="216"/>
      <c r="UQD64" s="216"/>
      <c r="UQE64" s="216"/>
      <c r="UQF64" s="216"/>
      <c r="UQG64" s="216"/>
      <c r="UQH64" s="216"/>
      <c r="UQI64" s="216"/>
      <c r="UQJ64" s="216"/>
      <c r="UQK64" s="214"/>
      <c r="UQL64" s="214"/>
      <c r="UQM64" s="214"/>
      <c r="UQN64" s="214"/>
      <c r="UQO64" s="214"/>
      <c r="UQP64" s="212"/>
      <c r="UQQ64" s="213"/>
      <c r="UQR64" s="213"/>
      <c r="UQS64" s="214"/>
      <c r="UQT64" s="214"/>
      <c r="UQU64" s="216"/>
      <c r="UQV64" s="216"/>
      <c r="UQW64" s="216"/>
      <c r="UQX64" s="216"/>
      <c r="UQY64" s="216"/>
      <c r="UQZ64" s="216"/>
      <c r="URA64" s="216"/>
      <c r="URB64" s="216"/>
      <c r="URC64" s="216"/>
      <c r="URD64" s="216"/>
      <c r="URE64" s="216"/>
      <c r="URF64" s="216"/>
      <c r="URG64" s="216"/>
      <c r="URH64" s="214"/>
      <c r="URI64" s="214"/>
      <c r="URJ64" s="214"/>
      <c r="URK64" s="214"/>
      <c r="URL64" s="214"/>
      <c r="URM64" s="212"/>
      <c r="URN64" s="213"/>
      <c r="URO64" s="213"/>
      <c r="URP64" s="214"/>
      <c r="URQ64" s="214"/>
      <c r="URR64" s="216"/>
      <c r="URS64" s="216"/>
      <c r="URT64" s="216"/>
      <c r="URU64" s="216"/>
      <c r="URV64" s="216"/>
      <c r="URW64" s="216"/>
      <c r="URX64" s="216"/>
      <c r="URY64" s="216"/>
      <c r="URZ64" s="216"/>
      <c r="USA64" s="216"/>
      <c r="USB64" s="216"/>
      <c r="USC64" s="216"/>
      <c r="USD64" s="216"/>
      <c r="USE64" s="214"/>
      <c r="USF64" s="214"/>
      <c r="USG64" s="214"/>
      <c r="USH64" s="214"/>
      <c r="USI64" s="214"/>
      <c r="USJ64" s="212"/>
      <c r="USK64" s="213"/>
      <c r="USL64" s="213"/>
      <c r="USM64" s="214"/>
      <c r="USN64" s="214"/>
      <c r="USO64" s="216"/>
      <c r="USP64" s="216"/>
      <c r="USQ64" s="216"/>
      <c r="USR64" s="216"/>
      <c r="USS64" s="216"/>
      <c r="UST64" s="216"/>
      <c r="USU64" s="216"/>
      <c r="USV64" s="216"/>
      <c r="USW64" s="216"/>
      <c r="USX64" s="216"/>
      <c r="USY64" s="216"/>
      <c r="USZ64" s="216"/>
      <c r="UTA64" s="216"/>
      <c r="UTB64" s="214"/>
      <c r="UTC64" s="214"/>
      <c r="UTD64" s="214"/>
      <c r="UTE64" s="214"/>
      <c r="UTF64" s="214"/>
      <c r="UTG64" s="212"/>
      <c r="UTH64" s="213"/>
      <c r="UTI64" s="213"/>
      <c r="UTJ64" s="214"/>
      <c r="UTK64" s="214"/>
      <c r="UTL64" s="216"/>
      <c r="UTM64" s="216"/>
      <c r="UTN64" s="216"/>
      <c r="UTO64" s="216"/>
      <c r="UTP64" s="216"/>
      <c r="UTQ64" s="216"/>
      <c r="UTR64" s="216"/>
      <c r="UTS64" s="216"/>
      <c r="UTT64" s="216"/>
      <c r="UTU64" s="216"/>
      <c r="UTV64" s="216"/>
      <c r="UTW64" s="216"/>
      <c r="UTX64" s="216"/>
      <c r="UTY64" s="214"/>
      <c r="UTZ64" s="214"/>
      <c r="UUA64" s="214"/>
      <c r="UUB64" s="214"/>
      <c r="UUC64" s="214"/>
      <c r="UUD64" s="212"/>
      <c r="UUE64" s="213"/>
      <c r="UUF64" s="213"/>
      <c r="UUG64" s="214"/>
      <c r="UUH64" s="214"/>
      <c r="UUI64" s="216"/>
      <c r="UUJ64" s="216"/>
      <c r="UUK64" s="216"/>
      <c r="UUL64" s="216"/>
      <c r="UUM64" s="216"/>
      <c r="UUN64" s="216"/>
      <c r="UUO64" s="216"/>
      <c r="UUP64" s="216"/>
      <c r="UUQ64" s="216"/>
      <c r="UUR64" s="216"/>
      <c r="UUS64" s="216"/>
      <c r="UUT64" s="216"/>
      <c r="UUU64" s="216"/>
      <c r="UUV64" s="214"/>
      <c r="UUW64" s="214"/>
      <c r="UUX64" s="214"/>
      <c r="UUY64" s="214"/>
      <c r="UUZ64" s="214"/>
      <c r="UVA64" s="212"/>
      <c r="UVB64" s="213"/>
      <c r="UVC64" s="213"/>
      <c r="UVD64" s="214"/>
      <c r="UVE64" s="214"/>
      <c r="UVF64" s="216"/>
      <c r="UVG64" s="216"/>
      <c r="UVH64" s="216"/>
      <c r="UVI64" s="216"/>
      <c r="UVJ64" s="216"/>
      <c r="UVK64" s="216"/>
      <c r="UVL64" s="216"/>
      <c r="UVM64" s="216"/>
      <c r="UVN64" s="216"/>
      <c r="UVO64" s="216"/>
      <c r="UVP64" s="216"/>
      <c r="UVQ64" s="216"/>
      <c r="UVR64" s="216"/>
      <c r="UVS64" s="214"/>
      <c r="UVT64" s="214"/>
      <c r="UVU64" s="214"/>
      <c r="UVV64" s="214"/>
      <c r="UVW64" s="214"/>
      <c r="UVX64" s="212"/>
      <c r="UVY64" s="213"/>
      <c r="UVZ64" s="213"/>
      <c r="UWA64" s="214"/>
      <c r="UWB64" s="214"/>
      <c r="UWC64" s="216"/>
      <c r="UWD64" s="216"/>
      <c r="UWE64" s="216"/>
      <c r="UWF64" s="216"/>
      <c r="UWG64" s="216"/>
      <c r="UWH64" s="216"/>
      <c r="UWI64" s="216"/>
      <c r="UWJ64" s="216"/>
      <c r="UWK64" s="216"/>
      <c r="UWL64" s="216"/>
      <c r="UWM64" s="216"/>
      <c r="UWN64" s="216"/>
      <c r="UWO64" s="216"/>
      <c r="UWP64" s="214"/>
      <c r="UWQ64" s="214"/>
      <c r="UWR64" s="214"/>
      <c r="UWS64" s="214"/>
      <c r="UWT64" s="214"/>
      <c r="UWU64" s="212"/>
      <c r="UWV64" s="213"/>
      <c r="UWW64" s="213"/>
      <c r="UWX64" s="214"/>
      <c r="UWY64" s="214"/>
      <c r="UWZ64" s="216"/>
      <c r="UXA64" s="216"/>
      <c r="UXB64" s="216"/>
      <c r="UXC64" s="216"/>
      <c r="UXD64" s="216"/>
      <c r="UXE64" s="216"/>
      <c r="UXF64" s="216"/>
      <c r="UXG64" s="216"/>
      <c r="UXH64" s="216"/>
      <c r="UXI64" s="216"/>
      <c r="UXJ64" s="216"/>
      <c r="UXK64" s="216"/>
      <c r="UXL64" s="216"/>
      <c r="UXM64" s="214"/>
      <c r="UXN64" s="214"/>
      <c r="UXO64" s="214"/>
      <c r="UXP64" s="214"/>
      <c r="UXQ64" s="214"/>
      <c r="UXR64" s="212"/>
      <c r="UXS64" s="213"/>
      <c r="UXT64" s="213"/>
      <c r="UXU64" s="214"/>
      <c r="UXV64" s="214"/>
      <c r="UXW64" s="216"/>
      <c r="UXX64" s="216"/>
      <c r="UXY64" s="216"/>
      <c r="UXZ64" s="216"/>
      <c r="UYA64" s="216"/>
      <c r="UYB64" s="216"/>
      <c r="UYC64" s="216"/>
      <c r="UYD64" s="216"/>
      <c r="UYE64" s="216"/>
      <c r="UYF64" s="216"/>
      <c r="UYG64" s="216"/>
      <c r="UYH64" s="216"/>
      <c r="UYI64" s="216"/>
      <c r="UYJ64" s="214"/>
      <c r="UYK64" s="214"/>
      <c r="UYL64" s="214"/>
      <c r="UYM64" s="214"/>
      <c r="UYN64" s="214"/>
      <c r="UYO64" s="212"/>
      <c r="UYP64" s="213"/>
      <c r="UYQ64" s="213"/>
      <c r="UYR64" s="214"/>
      <c r="UYS64" s="214"/>
      <c r="UYT64" s="216"/>
      <c r="UYU64" s="216"/>
      <c r="UYV64" s="216"/>
      <c r="UYW64" s="216"/>
      <c r="UYX64" s="216"/>
      <c r="UYY64" s="216"/>
      <c r="UYZ64" s="216"/>
      <c r="UZA64" s="216"/>
      <c r="UZB64" s="216"/>
      <c r="UZC64" s="216"/>
      <c r="UZD64" s="216"/>
      <c r="UZE64" s="216"/>
      <c r="UZF64" s="216"/>
      <c r="UZG64" s="214"/>
      <c r="UZH64" s="214"/>
      <c r="UZI64" s="214"/>
      <c r="UZJ64" s="214"/>
      <c r="UZK64" s="214"/>
      <c r="UZL64" s="212"/>
      <c r="UZM64" s="213"/>
      <c r="UZN64" s="213"/>
      <c r="UZO64" s="214"/>
      <c r="UZP64" s="214"/>
      <c r="UZQ64" s="216"/>
      <c r="UZR64" s="216"/>
      <c r="UZS64" s="216"/>
      <c r="UZT64" s="216"/>
      <c r="UZU64" s="216"/>
      <c r="UZV64" s="216"/>
      <c r="UZW64" s="216"/>
      <c r="UZX64" s="216"/>
      <c r="UZY64" s="216"/>
      <c r="UZZ64" s="216"/>
      <c r="VAA64" s="216"/>
      <c r="VAB64" s="216"/>
      <c r="VAC64" s="216"/>
      <c r="VAD64" s="214"/>
      <c r="VAE64" s="214"/>
      <c r="VAF64" s="214"/>
      <c r="VAG64" s="214"/>
      <c r="VAH64" s="214"/>
      <c r="VAI64" s="212"/>
      <c r="VAJ64" s="213"/>
      <c r="VAK64" s="213"/>
      <c r="VAL64" s="214"/>
      <c r="VAM64" s="214"/>
      <c r="VAN64" s="216"/>
      <c r="VAO64" s="216"/>
      <c r="VAP64" s="216"/>
      <c r="VAQ64" s="216"/>
      <c r="VAR64" s="216"/>
      <c r="VAS64" s="216"/>
      <c r="VAT64" s="216"/>
      <c r="VAU64" s="216"/>
      <c r="VAV64" s="216"/>
      <c r="VAW64" s="216"/>
      <c r="VAX64" s="216"/>
      <c r="VAY64" s="216"/>
      <c r="VAZ64" s="216"/>
      <c r="VBA64" s="214"/>
      <c r="VBB64" s="214"/>
      <c r="VBC64" s="214"/>
      <c r="VBD64" s="214"/>
      <c r="VBE64" s="214"/>
      <c r="VBF64" s="212"/>
      <c r="VBG64" s="213"/>
      <c r="VBH64" s="213"/>
      <c r="VBI64" s="214"/>
      <c r="VBJ64" s="214"/>
      <c r="VBK64" s="216"/>
      <c r="VBL64" s="216"/>
      <c r="VBM64" s="216"/>
      <c r="VBN64" s="216"/>
      <c r="VBO64" s="216"/>
      <c r="VBP64" s="216"/>
      <c r="VBQ64" s="216"/>
      <c r="VBR64" s="216"/>
      <c r="VBS64" s="216"/>
      <c r="VBT64" s="216"/>
      <c r="VBU64" s="216"/>
      <c r="VBV64" s="216"/>
      <c r="VBW64" s="216"/>
      <c r="VBX64" s="214"/>
      <c r="VBY64" s="214"/>
      <c r="VBZ64" s="214"/>
      <c r="VCA64" s="214"/>
      <c r="VCB64" s="214"/>
      <c r="VCC64" s="212"/>
      <c r="VCD64" s="213"/>
      <c r="VCE64" s="213"/>
      <c r="VCF64" s="214"/>
      <c r="VCG64" s="214"/>
      <c r="VCH64" s="216"/>
      <c r="VCI64" s="216"/>
      <c r="VCJ64" s="216"/>
      <c r="VCK64" s="216"/>
      <c r="VCL64" s="216"/>
      <c r="VCM64" s="216"/>
      <c r="VCN64" s="216"/>
      <c r="VCO64" s="216"/>
      <c r="VCP64" s="216"/>
      <c r="VCQ64" s="216"/>
      <c r="VCR64" s="216"/>
      <c r="VCS64" s="216"/>
      <c r="VCT64" s="216"/>
      <c r="VCU64" s="214"/>
      <c r="VCV64" s="214"/>
      <c r="VCW64" s="214"/>
      <c r="VCX64" s="214"/>
      <c r="VCY64" s="214"/>
      <c r="VCZ64" s="212"/>
      <c r="VDA64" s="213"/>
      <c r="VDB64" s="213"/>
      <c r="VDC64" s="214"/>
      <c r="VDD64" s="214"/>
      <c r="VDE64" s="216"/>
      <c r="VDF64" s="216"/>
      <c r="VDG64" s="216"/>
      <c r="VDH64" s="216"/>
      <c r="VDI64" s="216"/>
      <c r="VDJ64" s="216"/>
      <c r="VDK64" s="216"/>
      <c r="VDL64" s="216"/>
      <c r="VDM64" s="216"/>
      <c r="VDN64" s="216"/>
      <c r="VDO64" s="216"/>
      <c r="VDP64" s="216"/>
      <c r="VDQ64" s="216"/>
      <c r="VDR64" s="214"/>
      <c r="VDS64" s="214"/>
      <c r="VDT64" s="214"/>
      <c r="VDU64" s="214"/>
      <c r="VDV64" s="214"/>
      <c r="VDW64" s="212"/>
      <c r="VDX64" s="213"/>
      <c r="VDY64" s="213"/>
      <c r="VDZ64" s="214"/>
      <c r="VEA64" s="214"/>
      <c r="VEB64" s="216"/>
      <c r="VEC64" s="216"/>
      <c r="VED64" s="216"/>
      <c r="VEE64" s="216"/>
      <c r="VEF64" s="216"/>
      <c r="VEG64" s="216"/>
      <c r="VEH64" s="216"/>
      <c r="VEI64" s="216"/>
      <c r="VEJ64" s="216"/>
      <c r="VEK64" s="216"/>
      <c r="VEL64" s="216"/>
      <c r="VEM64" s="216"/>
      <c r="VEN64" s="216"/>
      <c r="VEO64" s="214"/>
      <c r="VEP64" s="214"/>
      <c r="VEQ64" s="214"/>
      <c r="VER64" s="214"/>
      <c r="VES64" s="214"/>
      <c r="VET64" s="212"/>
      <c r="VEU64" s="213"/>
      <c r="VEV64" s="213"/>
      <c r="VEW64" s="214"/>
      <c r="VEX64" s="214"/>
      <c r="VEY64" s="216"/>
      <c r="VEZ64" s="216"/>
      <c r="VFA64" s="216"/>
      <c r="VFB64" s="216"/>
      <c r="VFC64" s="216"/>
      <c r="VFD64" s="216"/>
      <c r="VFE64" s="216"/>
      <c r="VFF64" s="216"/>
      <c r="VFG64" s="216"/>
      <c r="VFH64" s="216"/>
      <c r="VFI64" s="216"/>
      <c r="VFJ64" s="216"/>
      <c r="VFK64" s="216"/>
      <c r="VFL64" s="214"/>
      <c r="VFM64" s="214"/>
      <c r="VFN64" s="214"/>
      <c r="VFO64" s="214"/>
      <c r="VFP64" s="214"/>
      <c r="VFQ64" s="212"/>
      <c r="VFR64" s="213"/>
      <c r="VFS64" s="213"/>
      <c r="VFT64" s="214"/>
      <c r="VFU64" s="214"/>
      <c r="VFV64" s="216"/>
      <c r="VFW64" s="216"/>
      <c r="VFX64" s="216"/>
      <c r="VFY64" s="216"/>
      <c r="VFZ64" s="216"/>
      <c r="VGA64" s="216"/>
      <c r="VGB64" s="216"/>
      <c r="VGC64" s="216"/>
      <c r="VGD64" s="216"/>
      <c r="VGE64" s="216"/>
      <c r="VGF64" s="216"/>
      <c r="VGG64" s="216"/>
      <c r="VGH64" s="216"/>
      <c r="VGI64" s="214"/>
      <c r="VGJ64" s="214"/>
      <c r="VGK64" s="214"/>
      <c r="VGL64" s="214"/>
      <c r="VGM64" s="214"/>
      <c r="VGN64" s="212"/>
      <c r="VGO64" s="213"/>
      <c r="VGP64" s="213"/>
      <c r="VGQ64" s="214"/>
      <c r="VGR64" s="214"/>
      <c r="VGS64" s="216"/>
      <c r="VGT64" s="216"/>
      <c r="VGU64" s="216"/>
      <c r="VGV64" s="216"/>
      <c r="VGW64" s="216"/>
      <c r="VGX64" s="216"/>
      <c r="VGY64" s="216"/>
      <c r="VGZ64" s="216"/>
      <c r="VHA64" s="216"/>
      <c r="VHB64" s="216"/>
      <c r="VHC64" s="216"/>
      <c r="VHD64" s="216"/>
      <c r="VHE64" s="216"/>
      <c r="VHF64" s="214"/>
      <c r="VHG64" s="214"/>
      <c r="VHH64" s="214"/>
      <c r="VHI64" s="214"/>
      <c r="VHJ64" s="214"/>
      <c r="VHK64" s="212"/>
      <c r="VHL64" s="213"/>
      <c r="VHM64" s="213"/>
      <c r="VHN64" s="214"/>
      <c r="VHO64" s="214"/>
      <c r="VHP64" s="216"/>
      <c r="VHQ64" s="216"/>
      <c r="VHR64" s="216"/>
      <c r="VHS64" s="216"/>
      <c r="VHT64" s="216"/>
      <c r="VHU64" s="216"/>
      <c r="VHV64" s="216"/>
      <c r="VHW64" s="216"/>
      <c r="VHX64" s="216"/>
      <c r="VHY64" s="216"/>
      <c r="VHZ64" s="216"/>
      <c r="VIA64" s="216"/>
      <c r="VIB64" s="216"/>
      <c r="VIC64" s="214"/>
      <c r="VID64" s="214"/>
      <c r="VIE64" s="214"/>
      <c r="VIF64" s="214"/>
      <c r="VIG64" s="214"/>
      <c r="VIH64" s="212"/>
      <c r="VII64" s="213"/>
      <c r="VIJ64" s="213"/>
      <c r="VIK64" s="214"/>
      <c r="VIL64" s="214"/>
      <c r="VIM64" s="216"/>
      <c r="VIN64" s="216"/>
      <c r="VIO64" s="216"/>
      <c r="VIP64" s="216"/>
      <c r="VIQ64" s="216"/>
      <c r="VIR64" s="216"/>
      <c r="VIS64" s="216"/>
      <c r="VIT64" s="216"/>
      <c r="VIU64" s="216"/>
      <c r="VIV64" s="216"/>
      <c r="VIW64" s="216"/>
      <c r="VIX64" s="216"/>
      <c r="VIY64" s="216"/>
      <c r="VIZ64" s="214"/>
      <c r="VJA64" s="214"/>
      <c r="VJB64" s="214"/>
      <c r="VJC64" s="214"/>
      <c r="VJD64" s="214"/>
      <c r="VJE64" s="212"/>
      <c r="VJF64" s="213"/>
      <c r="VJG64" s="213"/>
      <c r="VJH64" s="214"/>
      <c r="VJI64" s="214"/>
      <c r="VJJ64" s="216"/>
      <c r="VJK64" s="216"/>
      <c r="VJL64" s="216"/>
      <c r="VJM64" s="216"/>
      <c r="VJN64" s="216"/>
      <c r="VJO64" s="216"/>
      <c r="VJP64" s="216"/>
      <c r="VJQ64" s="216"/>
      <c r="VJR64" s="216"/>
      <c r="VJS64" s="216"/>
      <c r="VJT64" s="216"/>
      <c r="VJU64" s="216"/>
      <c r="VJV64" s="216"/>
      <c r="VJW64" s="214"/>
      <c r="VJX64" s="214"/>
      <c r="VJY64" s="214"/>
      <c r="VJZ64" s="214"/>
      <c r="VKA64" s="214"/>
      <c r="VKB64" s="212"/>
      <c r="VKC64" s="213"/>
      <c r="VKD64" s="213"/>
      <c r="VKE64" s="214"/>
      <c r="VKF64" s="214"/>
      <c r="VKG64" s="216"/>
      <c r="VKH64" s="216"/>
      <c r="VKI64" s="216"/>
      <c r="VKJ64" s="216"/>
      <c r="VKK64" s="216"/>
      <c r="VKL64" s="216"/>
      <c r="VKM64" s="216"/>
      <c r="VKN64" s="216"/>
      <c r="VKO64" s="216"/>
      <c r="VKP64" s="216"/>
      <c r="VKQ64" s="216"/>
      <c r="VKR64" s="216"/>
      <c r="VKS64" s="216"/>
      <c r="VKT64" s="214"/>
      <c r="VKU64" s="214"/>
      <c r="VKV64" s="214"/>
      <c r="VKW64" s="214"/>
      <c r="VKX64" s="214"/>
      <c r="VKY64" s="212"/>
      <c r="VKZ64" s="213"/>
      <c r="VLA64" s="213"/>
      <c r="VLB64" s="214"/>
      <c r="VLC64" s="214"/>
      <c r="VLD64" s="216"/>
      <c r="VLE64" s="216"/>
      <c r="VLF64" s="216"/>
      <c r="VLG64" s="216"/>
      <c r="VLH64" s="216"/>
      <c r="VLI64" s="216"/>
      <c r="VLJ64" s="216"/>
      <c r="VLK64" s="216"/>
      <c r="VLL64" s="216"/>
      <c r="VLM64" s="216"/>
      <c r="VLN64" s="216"/>
      <c r="VLO64" s="216"/>
      <c r="VLP64" s="216"/>
      <c r="VLQ64" s="214"/>
      <c r="VLR64" s="214"/>
      <c r="VLS64" s="214"/>
      <c r="VLT64" s="214"/>
      <c r="VLU64" s="214"/>
      <c r="VLV64" s="212"/>
      <c r="VLW64" s="213"/>
      <c r="VLX64" s="213"/>
      <c r="VLY64" s="214"/>
      <c r="VLZ64" s="214"/>
      <c r="VMA64" s="216"/>
      <c r="VMB64" s="216"/>
      <c r="VMC64" s="216"/>
      <c r="VMD64" s="216"/>
      <c r="VME64" s="216"/>
      <c r="VMF64" s="216"/>
      <c r="VMG64" s="216"/>
      <c r="VMH64" s="216"/>
      <c r="VMI64" s="216"/>
      <c r="VMJ64" s="216"/>
      <c r="VMK64" s="216"/>
      <c r="VML64" s="216"/>
      <c r="VMM64" s="216"/>
      <c r="VMN64" s="214"/>
      <c r="VMO64" s="214"/>
      <c r="VMP64" s="214"/>
      <c r="VMQ64" s="214"/>
      <c r="VMR64" s="214"/>
      <c r="VMS64" s="212"/>
      <c r="VMT64" s="213"/>
      <c r="VMU64" s="213"/>
      <c r="VMV64" s="214"/>
      <c r="VMW64" s="214"/>
      <c r="VMX64" s="216"/>
      <c r="VMY64" s="216"/>
      <c r="VMZ64" s="216"/>
      <c r="VNA64" s="216"/>
      <c r="VNB64" s="216"/>
      <c r="VNC64" s="216"/>
      <c r="VND64" s="216"/>
      <c r="VNE64" s="216"/>
      <c r="VNF64" s="216"/>
      <c r="VNG64" s="216"/>
      <c r="VNH64" s="216"/>
      <c r="VNI64" s="216"/>
      <c r="VNJ64" s="216"/>
      <c r="VNK64" s="214"/>
      <c r="VNL64" s="214"/>
      <c r="VNM64" s="214"/>
      <c r="VNN64" s="214"/>
      <c r="VNO64" s="214"/>
      <c r="VNP64" s="212"/>
      <c r="VNQ64" s="213"/>
      <c r="VNR64" s="213"/>
      <c r="VNS64" s="214"/>
      <c r="VNT64" s="214"/>
      <c r="VNU64" s="216"/>
      <c r="VNV64" s="216"/>
      <c r="VNW64" s="216"/>
      <c r="VNX64" s="216"/>
      <c r="VNY64" s="216"/>
      <c r="VNZ64" s="216"/>
      <c r="VOA64" s="216"/>
      <c r="VOB64" s="216"/>
      <c r="VOC64" s="216"/>
      <c r="VOD64" s="216"/>
      <c r="VOE64" s="216"/>
      <c r="VOF64" s="216"/>
      <c r="VOG64" s="216"/>
      <c r="VOH64" s="214"/>
      <c r="VOI64" s="214"/>
      <c r="VOJ64" s="214"/>
      <c r="VOK64" s="214"/>
      <c r="VOL64" s="214"/>
      <c r="VOM64" s="212"/>
      <c r="VON64" s="213"/>
      <c r="VOO64" s="213"/>
      <c r="VOP64" s="214"/>
      <c r="VOQ64" s="214"/>
      <c r="VOR64" s="216"/>
      <c r="VOS64" s="216"/>
      <c r="VOT64" s="216"/>
      <c r="VOU64" s="216"/>
      <c r="VOV64" s="216"/>
      <c r="VOW64" s="216"/>
      <c r="VOX64" s="216"/>
      <c r="VOY64" s="216"/>
      <c r="VOZ64" s="216"/>
      <c r="VPA64" s="216"/>
      <c r="VPB64" s="216"/>
      <c r="VPC64" s="216"/>
      <c r="VPD64" s="216"/>
      <c r="VPE64" s="214"/>
      <c r="VPF64" s="214"/>
      <c r="VPG64" s="214"/>
      <c r="VPH64" s="214"/>
      <c r="VPI64" s="214"/>
      <c r="VPJ64" s="212"/>
      <c r="VPK64" s="213"/>
      <c r="VPL64" s="213"/>
      <c r="VPM64" s="214"/>
      <c r="VPN64" s="214"/>
      <c r="VPO64" s="216"/>
      <c r="VPP64" s="216"/>
      <c r="VPQ64" s="216"/>
      <c r="VPR64" s="216"/>
      <c r="VPS64" s="216"/>
      <c r="VPT64" s="216"/>
      <c r="VPU64" s="216"/>
      <c r="VPV64" s="216"/>
      <c r="VPW64" s="216"/>
      <c r="VPX64" s="216"/>
      <c r="VPY64" s="216"/>
      <c r="VPZ64" s="216"/>
      <c r="VQA64" s="216"/>
      <c r="VQB64" s="214"/>
      <c r="VQC64" s="214"/>
      <c r="VQD64" s="214"/>
      <c r="VQE64" s="214"/>
      <c r="VQF64" s="214"/>
      <c r="VQG64" s="212"/>
      <c r="VQH64" s="213"/>
      <c r="VQI64" s="213"/>
      <c r="VQJ64" s="214"/>
      <c r="VQK64" s="214"/>
      <c r="VQL64" s="216"/>
      <c r="VQM64" s="216"/>
      <c r="VQN64" s="216"/>
      <c r="VQO64" s="216"/>
      <c r="VQP64" s="216"/>
      <c r="VQQ64" s="216"/>
      <c r="VQR64" s="216"/>
      <c r="VQS64" s="216"/>
      <c r="VQT64" s="216"/>
      <c r="VQU64" s="216"/>
      <c r="VQV64" s="216"/>
      <c r="VQW64" s="216"/>
      <c r="VQX64" s="216"/>
      <c r="VQY64" s="214"/>
      <c r="VQZ64" s="214"/>
      <c r="VRA64" s="214"/>
      <c r="VRB64" s="214"/>
      <c r="VRC64" s="214"/>
      <c r="VRD64" s="212"/>
      <c r="VRE64" s="213"/>
      <c r="VRF64" s="213"/>
      <c r="VRG64" s="214"/>
      <c r="VRH64" s="214"/>
      <c r="VRI64" s="216"/>
      <c r="VRJ64" s="216"/>
      <c r="VRK64" s="216"/>
      <c r="VRL64" s="216"/>
      <c r="VRM64" s="216"/>
      <c r="VRN64" s="216"/>
      <c r="VRO64" s="216"/>
      <c r="VRP64" s="216"/>
      <c r="VRQ64" s="216"/>
      <c r="VRR64" s="216"/>
      <c r="VRS64" s="216"/>
      <c r="VRT64" s="216"/>
      <c r="VRU64" s="216"/>
      <c r="VRV64" s="214"/>
      <c r="VRW64" s="214"/>
      <c r="VRX64" s="214"/>
      <c r="VRY64" s="214"/>
      <c r="VRZ64" s="214"/>
      <c r="VSA64" s="212"/>
      <c r="VSB64" s="213"/>
      <c r="VSC64" s="213"/>
      <c r="VSD64" s="214"/>
      <c r="VSE64" s="214"/>
      <c r="VSF64" s="216"/>
      <c r="VSG64" s="216"/>
      <c r="VSH64" s="216"/>
      <c r="VSI64" s="216"/>
      <c r="VSJ64" s="216"/>
      <c r="VSK64" s="216"/>
      <c r="VSL64" s="216"/>
      <c r="VSM64" s="216"/>
      <c r="VSN64" s="216"/>
      <c r="VSO64" s="216"/>
      <c r="VSP64" s="216"/>
      <c r="VSQ64" s="216"/>
      <c r="VSR64" s="216"/>
      <c r="VSS64" s="214"/>
      <c r="VST64" s="214"/>
      <c r="VSU64" s="214"/>
      <c r="VSV64" s="214"/>
      <c r="VSW64" s="214"/>
      <c r="VSX64" s="212"/>
      <c r="VSY64" s="213"/>
      <c r="VSZ64" s="213"/>
      <c r="VTA64" s="214"/>
      <c r="VTB64" s="214"/>
      <c r="VTC64" s="216"/>
      <c r="VTD64" s="216"/>
      <c r="VTE64" s="216"/>
      <c r="VTF64" s="216"/>
      <c r="VTG64" s="216"/>
      <c r="VTH64" s="216"/>
      <c r="VTI64" s="216"/>
      <c r="VTJ64" s="216"/>
      <c r="VTK64" s="216"/>
      <c r="VTL64" s="216"/>
      <c r="VTM64" s="216"/>
      <c r="VTN64" s="216"/>
      <c r="VTO64" s="216"/>
      <c r="VTP64" s="214"/>
      <c r="VTQ64" s="214"/>
      <c r="VTR64" s="214"/>
      <c r="VTS64" s="214"/>
      <c r="VTT64" s="214"/>
      <c r="VTU64" s="212"/>
      <c r="VTV64" s="213"/>
      <c r="VTW64" s="213"/>
      <c r="VTX64" s="214"/>
      <c r="VTY64" s="214"/>
      <c r="VTZ64" s="216"/>
      <c r="VUA64" s="216"/>
      <c r="VUB64" s="216"/>
      <c r="VUC64" s="216"/>
      <c r="VUD64" s="216"/>
      <c r="VUE64" s="216"/>
      <c r="VUF64" s="216"/>
      <c r="VUG64" s="216"/>
      <c r="VUH64" s="216"/>
      <c r="VUI64" s="216"/>
      <c r="VUJ64" s="216"/>
      <c r="VUK64" s="216"/>
      <c r="VUL64" s="216"/>
      <c r="VUM64" s="214"/>
      <c r="VUN64" s="214"/>
      <c r="VUO64" s="214"/>
      <c r="VUP64" s="214"/>
      <c r="VUQ64" s="214"/>
      <c r="VUR64" s="212"/>
      <c r="VUS64" s="213"/>
      <c r="VUT64" s="213"/>
      <c r="VUU64" s="214"/>
      <c r="VUV64" s="214"/>
      <c r="VUW64" s="216"/>
      <c r="VUX64" s="216"/>
      <c r="VUY64" s="216"/>
      <c r="VUZ64" s="216"/>
      <c r="VVA64" s="216"/>
      <c r="VVB64" s="216"/>
      <c r="VVC64" s="216"/>
      <c r="VVD64" s="216"/>
      <c r="VVE64" s="216"/>
      <c r="VVF64" s="216"/>
      <c r="VVG64" s="216"/>
      <c r="VVH64" s="216"/>
      <c r="VVI64" s="216"/>
      <c r="VVJ64" s="214"/>
      <c r="VVK64" s="214"/>
      <c r="VVL64" s="214"/>
      <c r="VVM64" s="214"/>
      <c r="VVN64" s="214"/>
      <c r="VVO64" s="212"/>
      <c r="VVP64" s="213"/>
      <c r="VVQ64" s="213"/>
      <c r="VVR64" s="214"/>
      <c r="VVS64" s="214"/>
      <c r="VVT64" s="216"/>
      <c r="VVU64" s="216"/>
      <c r="VVV64" s="216"/>
      <c r="VVW64" s="216"/>
      <c r="VVX64" s="216"/>
      <c r="VVY64" s="216"/>
      <c r="VVZ64" s="216"/>
      <c r="VWA64" s="216"/>
      <c r="VWB64" s="216"/>
      <c r="VWC64" s="216"/>
      <c r="VWD64" s="216"/>
      <c r="VWE64" s="216"/>
      <c r="VWF64" s="216"/>
      <c r="VWG64" s="214"/>
      <c r="VWH64" s="214"/>
      <c r="VWI64" s="214"/>
      <c r="VWJ64" s="214"/>
      <c r="VWK64" s="214"/>
      <c r="VWL64" s="212"/>
      <c r="VWM64" s="213"/>
      <c r="VWN64" s="213"/>
      <c r="VWO64" s="214"/>
      <c r="VWP64" s="214"/>
      <c r="VWQ64" s="216"/>
      <c r="VWR64" s="216"/>
      <c r="VWS64" s="216"/>
      <c r="VWT64" s="216"/>
      <c r="VWU64" s="216"/>
      <c r="VWV64" s="216"/>
      <c r="VWW64" s="216"/>
      <c r="VWX64" s="216"/>
      <c r="VWY64" s="216"/>
      <c r="VWZ64" s="216"/>
      <c r="VXA64" s="216"/>
      <c r="VXB64" s="216"/>
      <c r="VXC64" s="216"/>
      <c r="VXD64" s="214"/>
      <c r="VXE64" s="214"/>
      <c r="VXF64" s="214"/>
      <c r="VXG64" s="214"/>
      <c r="VXH64" s="214"/>
      <c r="VXI64" s="212"/>
      <c r="VXJ64" s="213"/>
      <c r="VXK64" s="213"/>
      <c r="VXL64" s="214"/>
      <c r="VXM64" s="214"/>
      <c r="VXN64" s="216"/>
      <c r="VXO64" s="216"/>
      <c r="VXP64" s="216"/>
      <c r="VXQ64" s="216"/>
      <c r="VXR64" s="216"/>
      <c r="VXS64" s="216"/>
      <c r="VXT64" s="216"/>
      <c r="VXU64" s="216"/>
      <c r="VXV64" s="216"/>
      <c r="VXW64" s="216"/>
      <c r="VXX64" s="216"/>
      <c r="VXY64" s="216"/>
      <c r="VXZ64" s="216"/>
      <c r="VYA64" s="214"/>
      <c r="VYB64" s="214"/>
      <c r="VYC64" s="214"/>
      <c r="VYD64" s="214"/>
      <c r="VYE64" s="214"/>
      <c r="VYF64" s="212"/>
      <c r="VYG64" s="213"/>
      <c r="VYH64" s="213"/>
      <c r="VYI64" s="214"/>
      <c r="VYJ64" s="214"/>
      <c r="VYK64" s="216"/>
      <c r="VYL64" s="216"/>
      <c r="VYM64" s="216"/>
      <c r="VYN64" s="216"/>
      <c r="VYO64" s="216"/>
      <c r="VYP64" s="216"/>
      <c r="VYQ64" s="216"/>
      <c r="VYR64" s="216"/>
      <c r="VYS64" s="216"/>
      <c r="VYT64" s="216"/>
      <c r="VYU64" s="216"/>
      <c r="VYV64" s="216"/>
      <c r="VYW64" s="216"/>
      <c r="VYX64" s="214"/>
      <c r="VYY64" s="214"/>
      <c r="VYZ64" s="214"/>
      <c r="VZA64" s="214"/>
      <c r="VZB64" s="214"/>
      <c r="VZC64" s="212"/>
      <c r="VZD64" s="213"/>
      <c r="VZE64" s="213"/>
      <c r="VZF64" s="214"/>
      <c r="VZG64" s="214"/>
      <c r="VZH64" s="216"/>
      <c r="VZI64" s="216"/>
      <c r="VZJ64" s="216"/>
      <c r="VZK64" s="216"/>
      <c r="VZL64" s="216"/>
      <c r="VZM64" s="216"/>
      <c r="VZN64" s="216"/>
      <c r="VZO64" s="216"/>
      <c r="VZP64" s="216"/>
      <c r="VZQ64" s="216"/>
      <c r="VZR64" s="216"/>
      <c r="VZS64" s="216"/>
      <c r="VZT64" s="216"/>
      <c r="VZU64" s="214"/>
      <c r="VZV64" s="214"/>
      <c r="VZW64" s="214"/>
      <c r="VZX64" s="214"/>
      <c r="VZY64" s="214"/>
      <c r="VZZ64" s="212"/>
      <c r="WAA64" s="213"/>
      <c r="WAB64" s="213"/>
      <c r="WAC64" s="214"/>
      <c r="WAD64" s="214"/>
      <c r="WAE64" s="216"/>
      <c r="WAF64" s="216"/>
      <c r="WAG64" s="216"/>
      <c r="WAH64" s="216"/>
      <c r="WAI64" s="216"/>
      <c r="WAJ64" s="216"/>
      <c r="WAK64" s="216"/>
      <c r="WAL64" s="216"/>
      <c r="WAM64" s="216"/>
      <c r="WAN64" s="216"/>
      <c r="WAO64" s="216"/>
      <c r="WAP64" s="216"/>
      <c r="WAQ64" s="216"/>
      <c r="WAR64" s="214"/>
      <c r="WAS64" s="214"/>
      <c r="WAT64" s="214"/>
      <c r="WAU64" s="214"/>
      <c r="WAV64" s="214"/>
      <c r="WAW64" s="212"/>
      <c r="WAX64" s="213"/>
      <c r="WAY64" s="213"/>
      <c r="WAZ64" s="214"/>
      <c r="WBA64" s="214"/>
      <c r="WBB64" s="216"/>
      <c r="WBC64" s="216"/>
      <c r="WBD64" s="216"/>
      <c r="WBE64" s="216"/>
      <c r="WBF64" s="216"/>
      <c r="WBG64" s="216"/>
      <c r="WBH64" s="216"/>
      <c r="WBI64" s="216"/>
      <c r="WBJ64" s="216"/>
      <c r="WBK64" s="216"/>
      <c r="WBL64" s="216"/>
      <c r="WBM64" s="216"/>
      <c r="WBN64" s="216"/>
      <c r="WBO64" s="214"/>
      <c r="WBP64" s="214"/>
      <c r="WBQ64" s="214"/>
      <c r="WBR64" s="214"/>
      <c r="WBS64" s="214"/>
      <c r="WBT64" s="212"/>
      <c r="WBU64" s="213"/>
      <c r="WBV64" s="213"/>
      <c r="WBW64" s="214"/>
      <c r="WBX64" s="214"/>
      <c r="WBY64" s="216"/>
      <c r="WBZ64" s="216"/>
      <c r="WCA64" s="216"/>
      <c r="WCB64" s="216"/>
      <c r="WCC64" s="216"/>
      <c r="WCD64" s="216"/>
      <c r="WCE64" s="216"/>
      <c r="WCF64" s="216"/>
      <c r="WCG64" s="216"/>
      <c r="WCH64" s="216"/>
      <c r="WCI64" s="216"/>
      <c r="WCJ64" s="216"/>
      <c r="WCK64" s="216"/>
      <c r="WCL64" s="214"/>
      <c r="WCM64" s="214"/>
      <c r="WCN64" s="214"/>
      <c r="WCO64" s="214"/>
      <c r="WCP64" s="214"/>
      <c r="WCQ64" s="212"/>
      <c r="WCR64" s="213"/>
      <c r="WCS64" s="213"/>
      <c r="WCT64" s="214"/>
      <c r="WCU64" s="214"/>
      <c r="WCV64" s="216"/>
      <c r="WCW64" s="216"/>
      <c r="WCX64" s="216"/>
      <c r="WCY64" s="216"/>
      <c r="WCZ64" s="216"/>
      <c r="WDA64" s="216"/>
      <c r="WDB64" s="216"/>
      <c r="WDC64" s="216"/>
      <c r="WDD64" s="216"/>
      <c r="WDE64" s="216"/>
      <c r="WDF64" s="216"/>
      <c r="WDG64" s="216"/>
      <c r="WDH64" s="216"/>
      <c r="WDI64" s="214"/>
      <c r="WDJ64" s="214"/>
      <c r="WDK64" s="214"/>
      <c r="WDL64" s="214"/>
      <c r="WDM64" s="214"/>
      <c r="WDN64" s="212"/>
      <c r="WDO64" s="213"/>
      <c r="WDP64" s="213"/>
      <c r="WDQ64" s="214"/>
      <c r="WDR64" s="214"/>
      <c r="WDS64" s="216"/>
      <c r="WDT64" s="216"/>
      <c r="WDU64" s="216"/>
      <c r="WDV64" s="216"/>
      <c r="WDW64" s="216"/>
      <c r="WDX64" s="216"/>
      <c r="WDY64" s="216"/>
      <c r="WDZ64" s="216"/>
      <c r="WEA64" s="216"/>
      <c r="WEB64" s="216"/>
      <c r="WEC64" s="216"/>
      <c r="WED64" s="216"/>
      <c r="WEE64" s="216"/>
      <c r="WEF64" s="214"/>
      <c r="WEG64" s="214"/>
      <c r="WEH64" s="214"/>
      <c r="WEI64" s="214"/>
      <c r="WEJ64" s="214"/>
      <c r="WEK64" s="212"/>
      <c r="WEL64" s="213"/>
      <c r="WEM64" s="213"/>
      <c r="WEN64" s="214"/>
      <c r="WEO64" s="214"/>
      <c r="WEP64" s="216"/>
      <c r="WEQ64" s="216"/>
      <c r="WER64" s="216"/>
      <c r="WES64" s="216"/>
      <c r="WET64" s="216"/>
      <c r="WEU64" s="216"/>
      <c r="WEV64" s="216"/>
      <c r="WEW64" s="216"/>
      <c r="WEX64" s="216"/>
      <c r="WEY64" s="216"/>
      <c r="WEZ64" s="216"/>
      <c r="WFA64" s="216"/>
      <c r="WFB64" s="216"/>
      <c r="WFC64" s="214"/>
      <c r="WFD64" s="214"/>
      <c r="WFE64" s="214"/>
      <c r="WFF64" s="214"/>
      <c r="WFG64" s="214"/>
      <c r="WFH64" s="212"/>
      <c r="WFI64" s="213"/>
      <c r="WFJ64" s="213"/>
      <c r="WFK64" s="214"/>
      <c r="WFL64" s="214"/>
      <c r="WFM64" s="216"/>
      <c r="WFN64" s="216"/>
      <c r="WFO64" s="216"/>
      <c r="WFP64" s="216"/>
      <c r="WFQ64" s="216"/>
      <c r="WFR64" s="216"/>
      <c r="WFS64" s="216"/>
      <c r="WFT64" s="216"/>
      <c r="WFU64" s="216"/>
      <c r="WFV64" s="216"/>
      <c r="WFW64" s="216"/>
      <c r="WFX64" s="216"/>
      <c r="WFY64" s="216"/>
      <c r="WFZ64" s="214"/>
      <c r="WGA64" s="214"/>
      <c r="WGB64" s="214"/>
      <c r="WGC64" s="214"/>
      <c r="WGD64" s="214"/>
      <c r="WGE64" s="212"/>
      <c r="WGF64" s="213"/>
      <c r="WGG64" s="213"/>
      <c r="WGH64" s="214"/>
      <c r="WGI64" s="214"/>
      <c r="WGJ64" s="216"/>
      <c r="WGK64" s="216"/>
      <c r="WGL64" s="216"/>
      <c r="WGM64" s="216"/>
      <c r="WGN64" s="216"/>
      <c r="WGO64" s="216"/>
      <c r="WGP64" s="216"/>
      <c r="WGQ64" s="216"/>
      <c r="WGR64" s="216"/>
      <c r="WGS64" s="216"/>
      <c r="WGT64" s="216"/>
      <c r="WGU64" s="216"/>
      <c r="WGV64" s="216"/>
      <c r="WGW64" s="214"/>
      <c r="WGX64" s="214"/>
      <c r="WGY64" s="214"/>
      <c r="WGZ64" s="214"/>
      <c r="WHA64" s="214"/>
      <c r="WHB64" s="212"/>
      <c r="WHC64" s="213"/>
      <c r="WHD64" s="213"/>
      <c r="WHE64" s="214"/>
      <c r="WHF64" s="214"/>
      <c r="WHG64" s="216"/>
      <c r="WHH64" s="216"/>
      <c r="WHI64" s="216"/>
      <c r="WHJ64" s="216"/>
      <c r="WHK64" s="216"/>
      <c r="WHL64" s="216"/>
      <c r="WHM64" s="216"/>
      <c r="WHN64" s="216"/>
      <c r="WHO64" s="216"/>
      <c r="WHP64" s="216"/>
      <c r="WHQ64" s="216"/>
      <c r="WHR64" s="216"/>
      <c r="WHS64" s="216"/>
      <c r="WHT64" s="214"/>
      <c r="WHU64" s="214"/>
      <c r="WHV64" s="214"/>
      <c r="WHW64" s="214"/>
      <c r="WHX64" s="214"/>
      <c r="WHY64" s="212"/>
      <c r="WHZ64" s="213"/>
      <c r="WIA64" s="213"/>
      <c r="WIB64" s="214"/>
      <c r="WIC64" s="214"/>
      <c r="WID64" s="216"/>
      <c r="WIE64" s="216"/>
      <c r="WIF64" s="216"/>
      <c r="WIG64" s="216"/>
      <c r="WIH64" s="216"/>
      <c r="WII64" s="216"/>
      <c r="WIJ64" s="216"/>
      <c r="WIK64" s="216"/>
      <c r="WIL64" s="216"/>
      <c r="WIM64" s="216"/>
      <c r="WIN64" s="216"/>
      <c r="WIO64" s="216"/>
      <c r="WIP64" s="216"/>
      <c r="WIQ64" s="214"/>
      <c r="WIR64" s="214"/>
      <c r="WIS64" s="214"/>
      <c r="WIT64" s="214"/>
      <c r="WIU64" s="214"/>
      <c r="WIV64" s="212"/>
      <c r="WIW64" s="213"/>
      <c r="WIX64" s="213"/>
      <c r="WIY64" s="214"/>
      <c r="WIZ64" s="214"/>
      <c r="WJA64" s="216"/>
      <c r="WJB64" s="216"/>
      <c r="WJC64" s="216"/>
      <c r="WJD64" s="216"/>
      <c r="WJE64" s="216"/>
      <c r="WJF64" s="216"/>
      <c r="WJG64" s="216"/>
      <c r="WJH64" s="216"/>
      <c r="WJI64" s="216"/>
      <c r="WJJ64" s="216"/>
      <c r="WJK64" s="216"/>
      <c r="WJL64" s="216"/>
      <c r="WJM64" s="216"/>
      <c r="WJN64" s="214"/>
      <c r="WJO64" s="214"/>
      <c r="WJP64" s="214"/>
      <c r="WJQ64" s="214"/>
      <c r="WJR64" s="214"/>
      <c r="WJS64" s="212"/>
      <c r="WJT64" s="213"/>
      <c r="WJU64" s="213"/>
      <c r="WJV64" s="214"/>
      <c r="WJW64" s="214"/>
      <c r="WJX64" s="216"/>
      <c r="WJY64" s="216"/>
      <c r="WJZ64" s="216"/>
      <c r="WKA64" s="216"/>
      <c r="WKB64" s="216"/>
      <c r="WKC64" s="216"/>
      <c r="WKD64" s="216"/>
      <c r="WKE64" s="216"/>
      <c r="WKF64" s="216"/>
      <c r="WKG64" s="216"/>
      <c r="WKH64" s="216"/>
      <c r="WKI64" s="216"/>
      <c r="WKJ64" s="216"/>
      <c r="WKK64" s="214"/>
      <c r="WKL64" s="214"/>
      <c r="WKM64" s="214"/>
      <c r="WKN64" s="214"/>
      <c r="WKO64" s="214"/>
      <c r="WKP64" s="212"/>
      <c r="WKQ64" s="213"/>
      <c r="WKR64" s="213"/>
      <c r="WKS64" s="214"/>
      <c r="WKT64" s="214"/>
      <c r="WKU64" s="216"/>
      <c r="WKV64" s="216"/>
      <c r="WKW64" s="216"/>
      <c r="WKX64" s="216"/>
      <c r="WKY64" s="216"/>
      <c r="WKZ64" s="216"/>
      <c r="WLA64" s="216"/>
      <c r="WLB64" s="216"/>
      <c r="WLC64" s="216"/>
      <c r="WLD64" s="216"/>
      <c r="WLE64" s="216"/>
      <c r="WLF64" s="216"/>
      <c r="WLG64" s="216"/>
      <c r="WLH64" s="214"/>
      <c r="WLI64" s="214"/>
      <c r="WLJ64" s="214"/>
      <c r="WLK64" s="214"/>
      <c r="WLL64" s="214"/>
      <c r="WLM64" s="212"/>
      <c r="WLN64" s="213"/>
      <c r="WLO64" s="213"/>
      <c r="WLP64" s="214"/>
      <c r="WLQ64" s="214"/>
      <c r="WLR64" s="216"/>
      <c r="WLS64" s="216"/>
      <c r="WLT64" s="216"/>
      <c r="WLU64" s="216"/>
      <c r="WLV64" s="216"/>
      <c r="WLW64" s="216"/>
      <c r="WLX64" s="216"/>
      <c r="WLY64" s="216"/>
      <c r="WLZ64" s="216"/>
      <c r="WMA64" s="216"/>
      <c r="WMB64" s="216"/>
      <c r="WMC64" s="216"/>
      <c r="WMD64" s="216"/>
      <c r="WME64" s="214"/>
      <c r="WMF64" s="214"/>
      <c r="WMG64" s="214"/>
      <c r="WMH64" s="214"/>
      <c r="WMI64" s="214"/>
      <c r="WMJ64" s="212"/>
      <c r="WMK64" s="213"/>
      <c r="WML64" s="213"/>
      <c r="WMM64" s="214"/>
      <c r="WMN64" s="214"/>
      <c r="WMO64" s="216"/>
      <c r="WMP64" s="216"/>
      <c r="WMQ64" s="216"/>
      <c r="WMR64" s="216"/>
      <c r="WMS64" s="216"/>
      <c r="WMT64" s="216"/>
      <c r="WMU64" s="216"/>
      <c r="WMV64" s="216"/>
      <c r="WMW64" s="216"/>
      <c r="WMX64" s="216"/>
      <c r="WMY64" s="216"/>
      <c r="WMZ64" s="216"/>
      <c r="WNA64" s="216"/>
      <c r="WNB64" s="214"/>
      <c r="WNC64" s="214"/>
      <c r="WND64" s="214"/>
      <c r="WNE64" s="214"/>
      <c r="WNF64" s="214"/>
      <c r="WNG64" s="212"/>
      <c r="WNH64" s="213"/>
      <c r="WNI64" s="213"/>
      <c r="WNJ64" s="214"/>
      <c r="WNK64" s="214"/>
      <c r="WNL64" s="216"/>
      <c r="WNM64" s="216"/>
      <c r="WNN64" s="216"/>
      <c r="WNO64" s="216"/>
      <c r="WNP64" s="216"/>
      <c r="WNQ64" s="216"/>
      <c r="WNR64" s="216"/>
      <c r="WNS64" s="216"/>
      <c r="WNT64" s="216"/>
      <c r="WNU64" s="216"/>
      <c r="WNV64" s="216"/>
      <c r="WNW64" s="216"/>
      <c r="WNX64" s="216"/>
      <c r="WNY64" s="214"/>
      <c r="WNZ64" s="214"/>
      <c r="WOA64" s="214"/>
      <c r="WOB64" s="214"/>
      <c r="WOC64" s="214"/>
      <c r="WOD64" s="212"/>
      <c r="WOE64" s="213"/>
      <c r="WOF64" s="213"/>
      <c r="WOG64" s="214"/>
      <c r="WOH64" s="214"/>
      <c r="WOI64" s="216"/>
      <c r="WOJ64" s="216"/>
      <c r="WOK64" s="216"/>
      <c r="WOL64" s="216"/>
      <c r="WOM64" s="216"/>
      <c r="WON64" s="216"/>
      <c r="WOO64" s="216"/>
      <c r="WOP64" s="216"/>
      <c r="WOQ64" s="216"/>
      <c r="WOR64" s="216"/>
      <c r="WOS64" s="216"/>
      <c r="WOT64" s="216"/>
      <c r="WOU64" s="216"/>
      <c r="WOV64" s="214"/>
      <c r="WOW64" s="214"/>
      <c r="WOX64" s="214"/>
      <c r="WOY64" s="214"/>
      <c r="WOZ64" s="214"/>
      <c r="WPA64" s="212"/>
      <c r="WPB64" s="213"/>
      <c r="WPC64" s="213"/>
      <c r="WPD64" s="214"/>
      <c r="WPE64" s="214"/>
      <c r="WPF64" s="216"/>
      <c r="WPG64" s="216"/>
      <c r="WPH64" s="216"/>
      <c r="WPI64" s="216"/>
      <c r="WPJ64" s="216"/>
      <c r="WPK64" s="216"/>
      <c r="WPL64" s="216"/>
      <c r="WPM64" s="216"/>
      <c r="WPN64" s="216"/>
      <c r="WPO64" s="216"/>
      <c r="WPP64" s="216"/>
      <c r="WPQ64" s="216"/>
      <c r="WPR64" s="216"/>
      <c r="WPS64" s="214"/>
      <c r="WPT64" s="214"/>
      <c r="WPU64" s="214"/>
      <c r="WPV64" s="214"/>
      <c r="WPW64" s="214"/>
      <c r="WPX64" s="212"/>
      <c r="WPY64" s="213"/>
      <c r="WPZ64" s="213"/>
      <c r="WQA64" s="214"/>
      <c r="WQB64" s="214"/>
      <c r="WQC64" s="216"/>
      <c r="WQD64" s="216"/>
      <c r="WQE64" s="216"/>
      <c r="WQF64" s="216"/>
      <c r="WQG64" s="216"/>
      <c r="WQH64" s="216"/>
      <c r="WQI64" s="216"/>
      <c r="WQJ64" s="216"/>
      <c r="WQK64" s="216"/>
      <c r="WQL64" s="216"/>
      <c r="WQM64" s="216"/>
      <c r="WQN64" s="216"/>
      <c r="WQO64" s="216"/>
      <c r="WQP64" s="214"/>
      <c r="WQQ64" s="214"/>
      <c r="WQR64" s="214"/>
      <c r="WQS64" s="214"/>
      <c r="WQT64" s="214"/>
      <c r="WQU64" s="212"/>
      <c r="WQV64" s="213"/>
      <c r="WQW64" s="213"/>
      <c r="WQX64" s="214"/>
      <c r="WQY64" s="214"/>
      <c r="WQZ64" s="216"/>
      <c r="WRA64" s="216"/>
      <c r="WRB64" s="216"/>
      <c r="WRC64" s="216"/>
      <c r="WRD64" s="216"/>
      <c r="WRE64" s="216"/>
      <c r="WRF64" s="216"/>
      <c r="WRG64" s="216"/>
      <c r="WRH64" s="216"/>
      <c r="WRI64" s="216"/>
      <c r="WRJ64" s="216"/>
      <c r="WRK64" s="216"/>
      <c r="WRL64" s="216"/>
      <c r="WRM64" s="214"/>
      <c r="WRN64" s="214"/>
      <c r="WRO64" s="214"/>
      <c r="WRP64" s="214"/>
      <c r="WRQ64" s="214"/>
      <c r="WRR64" s="212"/>
      <c r="WRS64" s="213"/>
      <c r="WRT64" s="213"/>
      <c r="WRU64" s="214"/>
      <c r="WRV64" s="214"/>
      <c r="WRW64" s="216"/>
      <c r="WRX64" s="216"/>
      <c r="WRY64" s="216"/>
      <c r="WRZ64" s="216"/>
      <c r="WSA64" s="216"/>
      <c r="WSB64" s="216"/>
      <c r="WSC64" s="216"/>
      <c r="WSD64" s="216"/>
      <c r="WSE64" s="216"/>
      <c r="WSF64" s="216"/>
      <c r="WSG64" s="216"/>
      <c r="WSH64" s="216"/>
      <c r="WSI64" s="216"/>
      <c r="WSJ64" s="214"/>
      <c r="WSK64" s="214"/>
      <c r="WSL64" s="214"/>
      <c r="WSM64" s="214"/>
      <c r="WSN64" s="214"/>
      <c r="WSO64" s="212"/>
      <c r="WSP64" s="213"/>
      <c r="WSQ64" s="213"/>
      <c r="WSR64" s="214"/>
      <c r="WSS64" s="214"/>
      <c r="WST64" s="216"/>
      <c r="WSU64" s="216"/>
      <c r="WSV64" s="216"/>
      <c r="WSW64" s="216"/>
      <c r="WSX64" s="216"/>
      <c r="WSY64" s="216"/>
      <c r="WSZ64" s="216"/>
      <c r="WTA64" s="216"/>
      <c r="WTB64" s="216"/>
      <c r="WTC64" s="216"/>
      <c r="WTD64" s="216"/>
      <c r="WTE64" s="216"/>
      <c r="WTF64" s="216"/>
      <c r="WTG64" s="214"/>
      <c r="WTH64" s="214"/>
      <c r="WTI64" s="214"/>
      <c r="WTJ64" s="214"/>
      <c r="WTK64" s="214"/>
      <c r="WTL64" s="212"/>
      <c r="WTM64" s="213"/>
      <c r="WTN64" s="213"/>
      <c r="WTO64" s="214"/>
      <c r="WTP64" s="214"/>
      <c r="WTQ64" s="216"/>
      <c r="WTR64" s="216"/>
      <c r="WTS64" s="216"/>
      <c r="WTT64" s="216"/>
      <c r="WTU64" s="216"/>
      <c r="WTV64" s="216"/>
      <c r="WTW64" s="216"/>
      <c r="WTX64" s="216"/>
      <c r="WTY64" s="216"/>
      <c r="WTZ64" s="216"/>
      <c r="WUA64" s="216"/>
      <c r="WUB64" s="216"/>
      <c r="WUC64" s="216"/>
      <c r="WUD64" s="214"/>
      <c r="WUE64" s="214"/>
      <c r="WUF64" s="214"/>
      <c r="WUG64" s="214"/>
      <c r="WUH64" s="214"/>
      <c r="WUI64" s="212"/>
      <c r="WUJ64" s="213"/>
      <c r="WUK64" s="213"/>
      <c r="WUL64" s="214"/>
      <c r="WUM64" s="214"/>
      <c r="WUN64" s="216"/>
      <c r="WUO64" s="216"/>
      <c r="WUP64" s="216"/>
      <c r="WUQ64" s="216"/>
      <c r="WUR64" s="216"/>
      <c r="WUS64" s="216"/>
      <c r="WUT64" s="216"/>
      <c r="WUU64" s="216"/>
      <c r="WUV64" s="216"/>
      <c r="WUW64" s="216"/>
      <c r="WUX64" s="216"/>
      <c r="WUY64" s="216"/>
      <c r="WUZ64" s="216"/>
      <c r="WVA64" s="214"/>
      <c r="WVB64" s="214"/>
      <c r="WVC64" s="214"/>
      <c r="WVD64" s="214"/>
      <c r="WVE64" s="214"/>
      <c r="WVF64" s="212"/>
      <c r="WVG64" s="213"/>
      <c r="WVH64" s="213"/>
      <c r="WVI64" s="214"/>
      <c r="WVJ64" s="214"/>
      <c r="WVK64" s="216"/>
      <c r="WVL64" s="216"/>
      <c r="WVM64" s="216"/>
      <c r="WVN64" s="216"/>
      <c r="WVO64" s="216"/>
      <c r="WVP64" s="216"/>
      <c r="WVQ64" s="216"/>
      <c r="WVR64" s="216"/>
      <c r="WVS64" s="216"/>
      <c r="WVT64" s="216"/>
      <c r="WVU64" s="216"/>
      <c r="WVV64" s="216"/>
      <c r="WVW64" s="216"/>
      <c r="WVX64" s="214"/>
      <c r="WVY64" s="214"/>
      <c r="WVZ64" s="214"/>
      <c r="WWA64" s="214"/>
      <c r="WWB64" s="214"/>
      <c r="WWC64" s="212"/>
      <c r="WWD64" s="213"/>
      <c r="WWE64" s="213"/>
      <c r="WWF64" s="214"/>
      <c r="WWG64" s="214"/>
      <c r="WWH64" s="216"/>
      <c r="WWI64" s="216"/>
      <c r="WWJ64" s="216"/>
      <c r="WWK64" s="216"/>
      <c r="WWL64" s="216"/>
      <c r="WWM64" s="216"/>
      <c r="WWN64" s="216"/>
      <c r="WWO64" s="216"/>
      <c r="WWP64" s="216"/>
      <c r="WWQ64" s="216"/>
      <c r="WWR64" s="216"/>
      <c r="WWS64" s="216"/>
      <c r="WWT64" s="216"/>
      <c r="WWU64" s="214"/>
      <c r="WWV64" s="214"/>
      <c r="WWW64" s="214"/>
      <c r="WWX64" s="214"/>
      <c r="WWY64" s="214"/>
      <c r="WWZ64" s="212"/>
      <c r="WXA64" s="213"/>
      <c r="WXB64" s="213"/>
      <c r="WXC64" s="214"/>
      <c r="WXD64" s="214"/>
      <c r="WXE64" s="216"/>
      <c r="WXF64" s="216"/>
      <c r="WXG64" s="216"/>
      <c r="WXH64" s="216"/>
      <c r="WXI64" s="216"/>
      <c r="WXJ64" s="216"/>
      <c r="WXK64" s="216"/>
      <c r="WXL64" s="216"/>
      <c r="WXM64" s="216"/>
      <c r="WXN64" s="216"/>
      <c r="WXO64" s="216"/>
      <c r="WXP64" s="216"/>
      <c r="WXQ64" s="216"/>
      <c r="WXR64" s="214"/>
      <c r="WXS64" s="214"/>
      <c r="WXT64" s="214"/>
      <c r="WXU64" s="214"/>
      <c r="WXV64" s="214"/>
      <c r="WXW64" s="212"/>
      <c r="WXX64" s="213"/>
      <c r="WXY64" s="213"/>
      <c r="WXZ64" s="214"/>
      <c r="WYA64" s="214"/>
      <c r="WYB64" s="216"/>
      <c r="WYC64" s="216"/>
      <c r="WYD64" s="216"/>
      <c r="WYE64" s="216"/>
      <c r="WYF64" s="216"/>
      <c r="WYG64" s="216"/>
      <c r="WYH64" s="216"/>
      <c r="WYI64" s="216"/>
      <c r="WYJ64" s="216"/>
      <c r="WYK64" s="216"/>
      <c r="WYL64" s="216"/>
      <c r="WYM64" s="216"/>
      <c r="WYN64" s="216"/>
      <c r="WYO64" s="214"/>
      <c r="WYP64" s="214"/>
      <c r="WYQ64" s="214"/>
      <c r="WYR64" s="214"/>
      <c r="WYS64" s="214"/>
      <c r="WYT64" s="212"/>
      <c r="WYU64" s="213"/>
      <c r="WYV64" s="213"/>
      <c r="WYW64" s="214"/>
      <c r="WYX64" s="214"/>
      <c r="WYY64" s="216"/>
      <c r="WYZ64" s="216"/>
      <c r="WZA64" s="216"/>
      <c r="WZB64" s="216"/>
      <c r="WZC64" s="216"/>
      <c r="WZD64" s="216"/>
      <c r="WZE64" s="216"/>
      <c r="WZF64" s="216"/>
      <c r="WZG64" s="216"/>
      <c r="WZH64" s="216"/>
      <c r="WZI64" s="216"/>
      <c r="WZJ64" s="216"/>
      <c r="WZK64" s="216"/>
      <c r="WZL64" s="214"/>
      <c r="WZM64" s="214"/>
      <c r="WZN64" s="214"/>
      <c r="WZO64" s="214"/>
      <c r="WZP64" s="214"/>
      <c r="WZQ64" s="212"/>
      <c r="WZR64" s="213"/>
      <c r="WZS64" s="213"/>
      <c r="WZT64" s="214"/>
      <c r="WZU64" s="214"/>
      <c r="WZV64" s="216"/>
      <c r="WZW64" s="216"/>
      <c r="WZX64" s="216"/>
      <c r="WZY64" s="216"/>
      <c r="WZZ64" s="216"/>
      <c r="XAA64" s="216"/>
      <c r="XAB64" s="216"/>
      <c r="XAC64" s="216"/>
      <c r="XAD64" s="216"/>
      <c r="XAE64" s="216"/>
      <c r="XAF64" s="216"/>
      <c r="XAG64" s="216"/>
      <c r="XAH64" s="216"/>
      <c r="XAI64" s="214"/>
      <c r="XAJ64" s="214"/>
      <c r="XAK64" s="214"/>
      <c r="XAL64" s="214"/>
      <c r="XAM64" s="214"/>
      <c r="XAN64" s="212"/>
      <c r="XAO64" s="213"/>
      <c r="XAP64" s="213"/>
      <c r="XAQ64" s="214"/>
      <c r="XAR64" s="214"/>
      <c r="XAS64" s="216"/>
      <c r="XAT64" s="216"/>
      <c r="XAU64" s="216"/>
      <c r="XAV64" s="216"/>
      <c r="XAW64" s="216"/>
      <c r="XAX64" s="216"/>
      <c r="XAY64" s="216"/>
      <c r="XAZ64" s="216"/>
      <c r="XBA64" s="216"/>
      <c r="XBB64" s="216"/>
      <c r="XBC64" s="216"/>
      <c r="XBD64" s="216"/>
      <c r="XBE64" s="216"/>
      <c r="XBF64" s="214"/>
      <c r="XBG64" s="214"/>
      <c r="XBH64" s="214"/>
      <c r="XBI64" s="214"/>
      <c r="XBJ64" s="214"/>
      <c r="XBK64" s="212"/>
      <c r="XBL64" s="213"/>
      <c r="XBM64" s="213"/>
      <c r="XBN64" s="214"/>
      <c r="XBO64" s="214"/>
      <c r="XBP64" s="216"/>
      <c r="XBQ64" s="216"/>
      <c r="XBR64" s="216"/>
      <c r="XBS64" s="216"/>
      <c r="XBT64" s="216"/>
      <c r="XBU64" s="216"/>
      <c r="XBV64" s="216"/>
      <c r="XBW64" s="216"/>
      <c r="XBX64" s="216"/>
      <c r="XBY64" s="216"/>
      <c r="XBZ64" s="216"/>
      <c r="XCA64" s="216"/>
      <c r="XCB64" s="216"/>
      <c r="XCC64" s="214"/>
      <c r="XCD64" s="214"/>
      <c r="XCE64" s="214"/>
      <c r="XCF64" s="214"/>
      <c r="XCG64" s="214"/>
      <c r="XCH64" s="212"/>
      <c r="XCI64" s="213"/>
      <c r="XCJ64" s="213"/>
      <c r="XCK64" s="214"/>
      <c r="XCL64" s="214"/>
      <c r="XCM64" s="216"/>
      <c r="XCN64" s="216"/>
      <c r="XCO64" s="216"/>
      <c r="XCP64" s="216"/>
      <c r="XCQ64" s="216"/>
      <c r="XCR64" s="216"/>
      <c r="XCS64" s="216"/>
      <c r="XCT64" s="216"/>
      <c r="XCU64" s="216"/>
      <c r="XCV64" s="216"/>
      <c r="XCW64" s="216"/>
      <c r="XCX64" s="216"/>
      <c r="XCY64" s="216"/>
      <c r="XCZ64" s="214"/>
      <c r="XDA64" s="214"/>
      <c r="XDB64" s="214"/>
      <c r="XDC64" s="214"/>
      <c r="XDD64" s="214"/>
      <c r="XDE64" s="212"/>
      <c r="XDF64" s="213"/>
      <c r="XDG64" s="213"/>
      <c r="XDH64" s="214"/>
      <c r="XDI64" s="214"/>
      <c r="XDJ64" s="216"/>
      <c r="XDK64" s="216"/>
      <c r="XDL64" s="216"/>
      <c r="XDM64" s="216"/>
      <c r="XDN64" s="216"/>
      <c r="XDO64" s="216"/>
      <c r="XDP64" s="216"/>
      <c r="XDQ64" s="216"/>
      <c r="XDR64" s="216"/>
      <c r="XDS64" s="216"/>
      <c r="XDT64" s="216"/>
      <c r="XDU64" s="216"/>
      <c r="XDV64" s="216"/>
      <c r="XDW64" s="214"/>
      <c r="XDX64" s="214"/>
      <c r="XDY64" s="214"/>
      <c r="XDZ64" s="214"/>
      <c r="XEA64" s="214"/>
      <c r="XEB64" s="212"/>
      <c r="XEC64" s="213"/>
      <c r="XED64" s="213"/>
      <c r="XEE64" s="214"/>
      <c r="XEF64" s="214"/>
      <c r="XEG64" s="216"/>
      <c r="XEH64" s="216"/>
      <c r="XEI64" s="216"/>
      <c r="XEJ64" s="216"/>
      <c r="XEK64" s="216"/>
      <c r="XEL64" s="216"/>
      <c r="XEM64" s="216"/>
      <c r="XEN64" s="216"/>
      <c r="XEO64" s="216"/>
      <c r="XEP64" s="216"/>
      <c r="XEQ64" s="216"/>
      <c r="XER64" s="216"/>
      <c r="XES64" s="216"/>
      <c r="XET64" s="214"/>
      <c r="XEU64" s="214"/>
      <c r="XEV64" s="214"/>
      <c r="XEW64" s="214"/>
      <c r="XEX64" s="214"/>
      <c r="XEY64" s="212"/>
      <c r="XEZ64" s="213"/>
      <c r="XFA64" s="213"/>
      <c r="XFB64" s="214"/>
      <c r="XFC64" s="214"/>
      <c r="XFD64" s="216"/>
    </row>
    <row r="65" spans="1:16384" ht="12.6">
      <c r="B65" s="35" t="s">
        <v>575</v>
      </c>
      <c r="C65" s="94" t="s">
        <v>220</v>
      </c>
      <c r="D65" s="18" t="s">
        <v>579</v>
      </c>
      <c r="E65" s="18" t="s">
        <v>649</v>
      </c>
      <c r="H65" s="99"/>
      <c r="I65" s="124"/>
      <c r="J65" s="124"/>
      <c r="K65" s="124"/>
      <c r="L65" s="124"/>
      <c r="M65" s="124"/>
      <c r="N65" s="124"/>
      <c r="O65" s="124"/>
      <c r="P65" s="124"/>
      <c r="Q65" s="124"/>
      <c r="R65" s="124"/>
      <c r="S65" s="124"/>
      <c r="T65" s="124"/>
    </row>
    <row r="66" spans="1:16384" ht="12.6">
      <c r="B66" s="35" t="s">
        <v>575</v>
      </c>
      <c r="C66" s="94" t="s">
        <v>583</v>
      </c>
      <c r="D66" s="18" t="s">
        <v>580</v>
      </c>
      <c r="E66" s="18" t="s">
        <v>649</v>
      </c>
      <c r="H66" s="99"/>
      <c r="I66" s="124"/>
      <c r="J66" s="124"/>
      <c r="K66" s="124"/>
      <c r="L66" s="124"/>
      <c r="M66" s="124"/>
      <c r="N66" s="124"/>
      <c r="O66" s="124"/>
      <c r="P66" s="124"/>
      <c r="Q66" s="124"/>
      <c r="R66" s="124"/>
      <c r="S66" s="124"/>
      <c r="T66" s="124"/>
    </row>
    <row r="67" spans="1:16384" ht="12.6">
      <c r="B67" s="35" t="s">
        <v>575</v>
      </c>
      <c r="C67" s="156" t="s">
        <v>221</v>
      </c>
      <c r="D67" s="221" t="s">
        <v>222</v>
      </c>
      <c r="E67" s="18" t="s">
        <v>649</v>
      </c>
      <c r="H67" s="99"/>
      <c r="I67" s="124"/>
      <c r="J67" s="124"/>
      <c r="K67" s="124"/>
      <c r="L67" s="124"/>
      <c r="M67" s="124"/>
      <c r="N67" s="124"/>
      <c r="O67" s="124"/>
      <c r="P67" s="124"/>
      <c r="Q67" s="124"/>
      <c r="R67" s="124"/>
      <c r="S67" s="124"/>
      <c r="T67" s="124"/>
    </row>
    <row r="68" spans="1:16384" ht="12.6">
      <c r="B68" s="35" t="s">
        <v>575</v>
      </c>
      <c r="C68" s="156" t="s">
        <v>221</v>
      </c>
      <c r="D68" s="221" t="s">
        <v>223</v>
      </c>
      <c r="E68" s="18" t="s">
        <v>649</v>
      </c>
      <c r="H68" s="99"/>
      <c r="I68" s="124"/>
      <c r="J68" s="124"/>
      <c r="K68" s="124"/>
      <c r="L68" s="124"/>
      <c r="M68" s="124"/>
      <c r="N68" s="124"/>
      <c r="O68" s="124"/>
      <c r="P68" s="124"/>
      <c r="Q68" s="124"/>
      <c r="R68" s="124"/>
      <c r="S68" s="124"/>
      <c r="T68" s="124"/>
    </row>
    <row r="69" spans="1:16384" ht="12.6">
      <c r="B69" s="35" t="s">
        <v>575</v>
      </c>
      <c r="C69" s="32" t="s">
        <v>221</v>
      </c>
      <c r="D69" s="221" t="s">
        <v>224</v>
      </c>
      <c r="E69" s="18" t="s">
        <v>649</v>
      </c>
      <c r="H69" s="99"/>
      <c r="I69" s="124"/>
      <c r="J69" s="124"/>
      <c r="K69" s="124"/>
      <c r="L69" s="124"/>
      <c r="M69" s="124"/>
      <c r="N69" s="124"/>
      <c r="O69" s="124"/>
      <c r="P69" s="124"/>
      <c r="Q69" s="124"/>
      <c r="R69" s="124"/>
      <c r="S69" s="124"/>
      <c r="T69" s="124"/>
    </row>
    <row r="70" spans="1:16384" ht="12.6">
      <c r="B70" s="35" t="s">
        <v>573</v>
      </c>
      <c r="C70" s="16" t="s">
        <v>90</v>
      </c>
      <c r="D70" s="225"/>
      <c r="E70" s="18" t="s">
        <v>649</v>
      </c>
      <c r="H70" s="98">
        <f t="shared" ref="H70:T70" si="9">SUM(H71:H83)</f>
        <v>0</v>
      </c>
      <c r="I70" s="98">
        <f t="shared" si="9"/>
        <v>0</v>
      </c>
      <c r="J70" s="98">
        <f t="shared" si="9"/>
        <v>0</v>
      </c>
      <c r="K70" s="98">
        <f t="shared" si="9"/>
        <v>0</v>
      </c>
      <c r="L70" s="98">
        <f t="shared" si="9"/>
        <v>0</v>
      </c>
      <c r="M70" s="98">
        <f t="shared" si="9"/>
        <v>0</v>
      </c>
      <c r="N70" s="98">
        <f t="shared" si="9"/>
        <v>0</v>
      </c>
      <c r="O70" s="98">
        <f t="shared" si="9"/>
        <v>0</v>
      </c>
      <c r="P70" s="98">
        <f t="shared" si="9"/>
        <v>0</v>
      </c>
      <c r="Q70" s="98">
        <f t="shared" si="9"/>
        <v>0</v>
      </c>
      <c r="R70" s="98">
        <f t="shared" si="9"/>
        <v>0</v>
      </c>
      <c r="S70" s="98">
        <f t="shared" si="9"/>
        <v>0</v>
      </c>
      <c r="T70" s="98">
        <f t="shared" si="9"/>
        <v>0</v>
      </c>
    </row>
    <row r="71" spans="1:16384" ht="12.6">
      <c r="B71" s="35" t="s">
        <v>573</v>
      </c>
      <c r="C71" s="94" t="s">
        <v>204</v>
      </c>
      <c r="D71" s="225" t="s">
        <v>205</v>
      </c>
      <c r="E71" s="18" t="s">
        <v>649</v>
      </c>
      <c r="H71" s="99"/>
      <c r="I71" s="99"/>
      <c r="J71" s="99"/>
      <c r="K71" s="99"/>
      <c r="L71" s="99"/>
      <c r="M71" s="99"/>
      <c r="N71" s="99"/>
      <c r="O71" s="99"/>
      <c r="P71" s="99"/>
      <c r="Q71" s="99"/>
      <c r="R71" s="99"/>
      <c r="S71" s="99"/>
      <c r="T71" s="99"/>
    </row>
    <row r="72" spans="1:16384" ht="12.6">
      <c r="B72" s="35" t="s">
        <v>573</v>
      </c>
      <c r="C72" s="94" t="s">
        <v>206</v>
      </c>
      <c r="D72" s="225" t="s">
        <v>207</v>
      </c>
      <c r="E72" s="18" t="s">
        <v>649</v>
      </c>
      <c r="H72" s="99"/>
      <c r="I72" s="99"/>
      <c r="J72" s="99"/>
      <c r="K72" s="99"/>
      <c r="L72" s="99"/>
      <c r="M72" s="99"/>
      <c r="N72" s="99"/>
      <c r="O72" s="99"/>
      <c r="P72" s="99"/>
      <c r="Q72" s="99"/>
      <c r="R72" s="99"/>
      <c r="S72" s="99"/>
      <c r="T72" s="99"/>
    </row>
    <row r="73" spans="1:16384" ht="12.6">
      <c r="B73" s="35" t="s">
        <v>573</v>
      </c>
      <c r="C73" s="94" t="s">
        <v>208</v>
      </c>
      <c r="D73" s="18" t="s">
        <v>209</v>
      </c>
      <c r="E73" s="18" t="s">
        <v>649</v>
      </c>
      <c r="H73" s="99"/>
      <c r="I73" s="99"/>
      <c r="J73" s="99"/>
      <c r="K73" s="99"/>
      <c r="L73" s="99"/>
      <c r="M73" s="99"/>
      <c r="N73" s="99"/>
      <c r="O73" s="99"/>
      <c r="P73" s="99"/>
      <c r="Q73" s="99"/>
      <c r="R73" s="99"/>
      <c r="S73" s="99"/>
      <c r="T73" s="99"/>
    </row>
    <row r="74" spans="1:16384" ht="12.6">
      <c r="B74" s="35" t="s">
        <v>573</v>
      </c>
      <c r="C74" s="94" t="s">
        <v>210</v>
      </c>
      <c r="D74" s="18" t="s">
        <v>211</v>
      </c>
      <c r="E74" s="18" t="s">
        <v>649</v>
      </c>
      <c r="H74" s="99"/>
      <c r="I74" s="99"/>
      <c r="J74" s="99"/>
      <c r="K74" s="99"/>
      <c r="L74" s="99"/>
      <c r="M74" s="99"/>
      <c r="N74" s="99"/>
      <c r="O74" s="99"/>
      <c r="P74" s="99"/>
      <c r="Q74" s="99"/>
      <c r="R74" s="99"/>
      <c r="S74" s="99"/>
      <c r="T74" s="99"/>
    </row>
    <row r="75" spans="1:16384" ht="12.6">
      <c r="B75" s="35" t="s">
        <v>573</v>
      </c>
      <c r="C75" s="94" t="s">
        <v>212</v>
      </c>
      <c r="D75" s="18" t="s">
        <v>213</v>
      </c>
      <c r="E75" s="18" t="s">
        <v>649</v>
      </c>
      <c r="H75" s="99"/>
      <c r="I75" s="99"/>
      <c r="J75" s="99"/>
      <c r="K75" s="99"/>
      <c r="L75" s="99"/>
      <c r="M75" s="99"/>
      <c r="N75" s="99"/>
      <c r="O75" s="99"/>
      <c r="P75" s="99"/>
      <c r="Q75" s="99"/>
      <c r="R75" s="99"/>
      <c r="S75" s="99"/>
      <c r="T75" s="99"/>
    </row>
    <row r="76" spans="1:16384" ht="12.6">
      <c r="B76" s="35" t="s">
        <v>573</v>
      </c>
      <c r="C76" s="94" t="s">
        <v>214</v>
      </c>
      <c r="D76" s="18" t="s">
        <v>215</v>
      </c>
      <c r="E76" s="18" t="s">
        <v>649</v>
      </c>
      <c r="H76" s="99"/>
      <c r="I76" s="99"/>
      <c r="J76" s="99"/>
      <c r="K76" s="99"/>
      <c r="L76" s="99"/>
      <c r="M76" s="99"/>
      <c r="N76" s="99"/>
      <c r="O76" s="99"/>
      <c r="P76" s="99"/>
      <c r="Q76" s="99"/>
      <c r="R76" s="99"/>
      <c r="S76" s="99"/>
      <c r="T76" s="99"/>
    </row>
    <row r="77" spans="1:16384" ht="12.6">
      <c r="B77" s="35" t="s">
        <v>573</v>
      </c>
      <c r="C77" s="94" t="s">
        <v>216</v>
      </c>
      <c r="D77" s="18" t="s">
        <v>217</v>
      </c>
      <c r="E77" s="18" t="s">
        <v>649</v>
      </c>
      <c r="H77" s="99"/>
      <c r="I77" s="99"/>
      <c r="J77" s="99"/>
      <c r="K77" s="99"/>
      <c r="L77" s="99"/>
      <c r="M77" s="99"/>
      <c r="N77" s="99"/>
      <c r="O77" s="99"/>
      <c r="P77" s="99"/>
      <c r="Q77" s="99"/>
      <c r="R77" s="99"/>
      <c r="S77" s="99"/>
      <c r="T77" s="99"/>
    </row>
    <row r="78" spans="1:16384" ht="12.6">
      <c r="A78" s="214"/>
      <c r="B78" s="35" t="s">
        <v>573</v>
      </c>
      <c r="C78" s="94" t="s">
        <v>218</v>
      </c>
      <c r="D78" s="18" t="s">
        <v>219</v>
      </c>
      <c r="E78" s="18" t="s">
        <v>649</v>
      </c>
      <c r="F78" s="214"/>
      <c r="G78" s="214"/>
      <c r="H78" s="216"/>
      <c r="I78" s="216"/>
      <c r="J78" s="216"/>
      <c r="K78" s="216"/>
      <c r="L78" s="216"/>
      <c r="M78" s="216"/>
      <c r="N78" s="216"/>
      <c r="O78" s="216"/>
      <c r="P78" s="216"/>
      <c r="Q78" s="216"/>
      <c r="R78" s="216"/>
      <c r="S78" s="216"/>
      <c r="T78" s="216"/>
      <c r="U78" s="214"/>
      <c r="V78" s="214"/>
      <c r="W78" s="214"/>
      <c r="X78" s="214"/>
      <c r="Y78" s="214"/>
      <c r="Z78" s="212"/>
      <c r="AA78" s="213"/>
      <c r="AB78" s="213"/>
      <c r="AC78" s="214"/>
      <c r="AD78" s="214"/>
      <c r="AE78" s="216"/>
      <c r="AF78" s="216"/>
      <c r="AG78" s="216"/>
      <c r="AH78" s="216"/>
      <c r="AI78" s="216"/>
      <c r="AJ78" s="216"/>
      <c r="AK78" s="216"/>
      <c r="AL78" s="216"/>
      <c r="AM78" s="216"/>
      <c r="AN78" s="216"/>
      <c r="AO78" s="216"/>
      <c r="AP78" s="216"/>
      <c r="AQ78" s="216"/>
      <c r="AR78" s="214"/>
      <c r="AS78" s="214"/>
      <c r="AT78" s="214"/>
      <c r="AU78" s="214"/>
      <c r="AV78" s="214"/>
      <c r="AW78" s="212"/>
      <c r="AX78" s="213"/>
      <c r="AY78" s="213"/>
      <c r="AZ78" s="214"/>
      <c r="BA78" s="214"/>
      <c r="BB78" s="216"/>
      <c r="BC78" s="216"/>
      <c r="BD78" s="216"/>
      <c r="BE78" s="216"/>
      <c r="BF78" s="216"/>
      <c r="BG78" s="216"/>
      <c r="BH78" s="216"/>
      <c r="BI78" s="216"/>
      <c r="BJ78" s="216"/>
      <c r="BK78" s="216"/>
      <c r="BL78" s="216"/>
      <c r="BM78" s="216"/>
      <c r="BN78" s="216"/>
      <c r="BO78" s="214"/>
      <c r="BP78" s="214"/>
      <c r="BQ78" s="214"/>
      <c r="BR78" s="214"/>
      <c r="BS78" s="214"/>
      <c r="BT78" s="212"/>
      <c r="BU78" s="213"/>
      <c r="BV78" s="213"/>
      <c r="BW78" s="214"/>
      <c r="BX78" s="214"/>
      <c r="BY78" s="216"/>
      <c r="BZ78" s="216"/>
      <c r="CA78" s="216"/>
      <c r="CB78" s="216"/>
      <c r="CC78" s="216"/>
      <c r="CD78" s="216"/>
      <c r="CE78" s="216"/>
      <c r="CF78" s="216"/>
      <c r="CG78" s="216"/>
      <c r="CH78" s="216"/>
      <c r="CI78" s="216"/>
      <c r="CJ78" s="216"/>
      <c r="CK78" s="216"/>
      <c r="CL78" s="214"/>
      <c r="CM78" s="214"/>
      <c r="CN78" s="214"/>
      <c r="CO78" s="214"/>
      <c r="CP78" s="214"/>
      <c r="CQ78" s="212"/>
      <c r="CR78" s="213"/>
      <c r="CS78" s="213"/>
      <c r="CT78" s="214"/>
      <c r="CU78" s="214"/>
      <c r="CV78" s="216"/>
      <c r="CW78" s="216"/>
      <c r="CX78" s="216"/>
      <c r="CY78" s="216"/>
      <c r="CZ78" s="216"/>
      <c r="DA78" s="216"/>
      <c r="DB78" s="216"/>
      <c r="DC78" s="216"/>
      <c r="DD78" s="216"/>
      <c r="DE78" s="216"/>
      <c r="DF78" s="216"/>
      <c r="DG78" s="216"/>
      <c r="DH78" s="216"/>
      <c r="DI78" s="214"/>
      <c r="DJ78" s="214"/>
      <c r="DK78" s="214"/>
      <c r="DL78" s="214"/>
      <c r="DM78" s="214"/>
      <c r="DN78" s="212"/>
      <c r="DO78" s="213"/>
      <c r="DP78" s="213"/>
      <c r="DQ78" s="214"/>
      <c r="DR78" s="214"/>
      <c r="DS78" s="216"/>
      <c r="DT78" s="216"/>
      <c r="DU78" s="216"/>
      <c r="DV78" s="216"/>
      <c r="DW78" s="216"/>
      <c r="DX78" s="216"/>
      <c r="DY78" s="216"/>
      <c r="DZ78" s="216"/>
      <c r="EA78" s="216"/>
      <c r="EB78" s="216"/>
      <c r="EC78" s="216"/>
      <c r="ED78" s="216"/>
      <c r="EE78" s="216"/>
      <c r="EF78" s="214"/>
      <c r="EG78" s="214"/>
      <c r="EH78" s="214"/>
      <c r="EI78" s="214"/>
      <c r="EJ78" s="214"/>
      <c r="EK78" s="212"/>
      <c r="EL78" s="213"/>
      <c r="EM78" s="213"/>
      <c r="EN78" s="214"/>
      <c r="EO78" s="214"/>
      <c r="EP78" s="216"/>
      <c r="EQ78" s="216"/>
      <c r="ER78" s="216"/>
      <c r="ES78" s="216"/>
      <c r="ET78" s="216"/>
      <c r="EU78" s="216"/>
      <c r="EV78" s="216"/>
      <c r="EW78" s="216"/>
      <c r="EX78" s="216"/>
      <c r="EY78" s="216"/>
      <c r="EZ78" s="216"/>
      <c r="FA78" s="216"/>
      <c r="FB78" s="216"/>
      <c r="FC78" s="214"/>
      <c r="FD78" s="214"/>
      <c r="FE78" s="214"/>
      <c r="FF78" s="214"/>
      <c r="FG78" s="214"/>
      <c r="FH78" s="212"/>
      <c r="FI78" s="213"/>
      <c r="FJ78" s="213"/>
      <c r="FK78" s="214"/>
      <c r="FL78" s="214"/>
      <c r="FM78" s="216"/>
      <c r="FN78" s="216"/>
      <c r="FO78" s="216"/>
      <c r="FP78" s="216"/>
      <c r="FQ78" s="216"/>
      <c r="FR78" s="216"/>
      <c r="FS78" s="216"/>
      <c r="FT78" s="216"/>
      <c r="FU78" s="216"/>
      <c r="FV78" s="216"/>
      <c r="FW78" s="216"/>
      <c r="FX78" s="216"/>
      <c r="FY78" s="216"/>
      <c r="FZ78" s="214"/>
      <c r="GA78" s="214"/>
      <c r="GB78" s="214"/>
      <c r="GC78" s="214"/>
      <c r="GD78" s="214"/>
      <c r="GE78" s="212"/>
      <c r="GF78" s="213"/>
      <c r="GG78" s="213"/>
      <c r="GH78" s="214"/>
      <c r="GI78" s="214"/>
      <c r="GJ78" s="216"/>
      <c r="GK78" s="216"/>
      <c r="GL78" s="216"/>
      <c r="GM78" s="216"/>
      <c r="GN78" s="216"/>
      <c r="GO78" s="216"/>
      <c r="GP78" s="216"/>
      <c r="GQ78" s="216"/>
      <c r="GR78" s="216"/>
      <c r="GS78" s="216"/>
      <c r="GT78" s="216"/>
      <c r="GU78" s="216"/>
      <c r="GV78" s="216"/>
      <c r="GW78" s="214"/>
      <c r="GX78" s="214"/>
      <c r="GY78" s="214"/>
      <c r="GZ78" s="214"/>
      <c r="HA78" s="214"/>
      <c r="HB78" s="212"/>
      <c r="HC78" s="213"/>
      <c r="HD78" s="213"/>
      <c r="HE78" s="214"/>
      <c r="HF78" s="214"/>
      <c r="HG78" s="216"/>
      <c r="HH78" s="216"/>
      <c r="HI78" s="216"/>
      <c r="HJ78" s="216"/>
      <c r="HK78" s="216"/>
      <c r="HL78" s="216"/>
      <c r="HM78" s="216"/>
      <c r="HN78" s="216"/>
      <c r="HO78" s="216"/>
      <c r="HP78" s="216"/>
      <c r="HQ78" s="216"/>
      <c r="HR78" s="216"/>
      <c r="HS78" s="216"/>
      <c r="HT78" s="214"/>
      <c r="HU78" s="214"/>
      <c r="HV78" s="214"/>
      <c r="HW78" s="214"/>
      <c r="HX78" s="214"/>
      <c r="HY78" s="212"/>
      <c r="HZ78" s="213"/>
      <c r="IA78" s="213"/>
      <c r="IB78" s="214"/>
      <c r="IC78" s="214"/>
      <c r="ID78" s="216"/>
      <c r="IE78" s="216"/>
      <c r="IF78" s="216"/>
      <c r="IG78" s="216"/>
      <c r="IH78" s="216"/>
      <c r="II78" s="216"/>
      <c r="IJ78" s="216"/>
      <c r="IK78" s="216"/>
      <c r="IL78" s="216"/>
      <c r="IM78" s="216"/>
      <c r="IN78" s="216"/>
      <c r="IO78" s="216"/>
      <c r="IP78" s="216"/>
      <c r="IQ78" s="214"/>
      <c r="IR78" s="214"/>
      <c r="IS78" s="214"/>
      <c r="IT78" s="214"/>
      <c r="IU78" s="214"/>
      <c r="IV78" s="212"/>
      <c r="IW78" s="213"/>
      <c r="IX78" s="213"/>
      <c r="IY78" s="214"/>
      <c r="IZ78" s="214"/>
      <c r="JA78" s="216"/>
      <c r="JB78" s="216"/>
      <c r="JC78" s="216"/>
      <c r="JD78" s="216"/>
      <c r="JE78" s="216"/>
      <c r="JF78" s="216"/>
      <c r="JG78" s="216"/>
      <c r="JH78" s="216"/>
      <c r="JI78" s="216"/>
      <c r="JJ78" s="216"/>
      <c r="JK78" s="216"/>
      <c r="JL78" s="216"/>
      <c r="JM78" s="216"/>
      <c r="JN78" s="214"/>
      <c r="JO78" s="214"/>
      <c r="JP78" s="214"/>
      <c r="JQ78" s="214"/>
      <c r="JR78" s="214"/>
      <c r="JS78" s="212"/>
      <c r="JT78" s="213"/>
      <c r="JU78" s="213"/>
      <c r="JV78" s="214"/>
      <c r="JW78" s="214"/>
      <c r="JX78" s="216"/>
      <c r="JY78" s="216"/>
      <c r="JZ78" s="216"/>
      <c r="KA78" s="216"/>
      <c r="KB78" s="216"/>
      <c r="KC78" s="216"/>
      <c r="KD78" s="216"/>
      <c r="KE78" s="216"/>
      <c r="KF78" s="216"/>
      <c r="KG78" s="216"/>
      <c r="KH78" s="216"/>
      <c r="KI78" s="216"/>
      <c r="KJ78" s="216"/>
      <c r="KK78" s="214"/>
      <c r="KL78" s="214"/>
      <c r="KM78" s="214"/>
      <c r="KN78" s="214"/>
      <c r="KO78" s="214"/>
      <c r="KP78" s="212"/>
      <c r="KQ78" s="213"/>
      <c r="KR78" s="213"/>
      <c r="KS78" s="214"/>
      <c r="KT78" s="214"/>
      <c r="KU78" s="216"/>
      <c r="KV78" s="216"/>
      <c r="KW78" s="216"/>
      <c r="KX78" s="216"/>
      <c r="KY78" s="216"/>
      <c r="KZ78" s="216"/>
      <c r="LA78" s="216"/>
      <c r="LB78" s="216"/>
      <c r="LC78" s="216"/>
      <c r="LD78" s="216"/>
      <c r="LE78" s="216"/>
      <c r="LF78" s="216"/>
      <c r="LG78" s="216"/>
      <c r="LH78" s="214"/>
      <c r="LI78" s="214"/>
      <c r="LJ78" s="214"/>
      <c r="LK78" s="214"/>
      <c r="LL78" s="214"/>
      <c r="LM78" s="212"/>
      <c r="LN78" s="213"/>
      <c r="LO78" s="213"/>
      <c r="LP78" s="214"/>
      <c r="LQ78" s="214"/>
      <c r="LR78" s="216"/>
      <c r="LS78" s="216"/>
      <c r="LT78" s="216"/>
      <c r="LU78" s="216"/>
      <c r="LV78" s="216"/>
      <c r="LW78" s="216"/>
      <c r="LX78" s="216"/>
      <c r="LY78" s="216"/>
      <c r="LZ78" s="216"/>
      <c r="MA78" s="216"/>
      <c r="MB78" s="216"/>
      <c r="MC78" s="216"/>
      <c r="MD78" s="216"/>
      <c r="ME78" s="214"/>
      <c r="MF78" s="214"/>
      <c r="MG78" s="214"/>
      <c r="MH78" s="214"/>
      <c r="MI78" s="214"/>
      <c r="MJ78" s="212"/>
      <c r="MK78" s="213"/>
      <c r="ML78" s="213"/>
      <c r="MM78" s="214"/>
      <c r="MN78" s="214"/>
      <c r="MO78" s="216"/>
      <c r="MP78" s="216"/>
      <c r="MQ78" s="216"/>
      <c r="MR78" s="216"/>
      <c r="MS78" s="216"/>
      <c r="MT78" s="216"/>
      <c r="MU78" s="216"/>
      <c r="MV78" s="216"/>
      <c r="MW78" s="216"/>
      <c r="MX78" s="216"/>
      <c r="MY78" s="216"/>
      <c r="MZ78" s="216"/>
      <c r="NA78" s="216"/>
      <c r="NB78" s="214"/>
      <c r="NC78" s="214"/>
      <c r="ND78" s="214"/>
      <c r="NE78" s="214"/>
      <c r="NF78" s="214"/>
      <c r="NG78" s="212"/>
      <c r="NH78" s="213"/>
      <c r="NI78" s="213"/>
      <c r="NJ78" s="214"/>
      <c r="NK78" s="214"/>
      <c r="NL78" s="216"/>
      <c r="NM78" s="216"/>
      <c r="NN78" s="216"/>
      <c r="NO78" s="216"/>
      <c r="NP78" s="216"/>
      <c r="NQ78" s="216"/>
      <c r="NR78" s="216"/>
      <c r="NS78" s="216"/>
      <c r="NT78" s="216"/>
      <c r="NU78" s="216"/>
      <c r="NV78" s="216"/>
      <c r="NW78" s="216"/>
      <c r="NX78" s="216"/>
      <c r="NY78" s="214"/>
      <c r="NZ78" s="214"/>
      <c r="OA78" s="214"/>
      <c r="OB78" s="214"/>
      <c r="OC78" s="214"/>
      <c r="OD78" s="212"/>
      <c r="OE78" s="213"/>
      <c r="OF78" s="213"/>
      <c r="OG78" s="214"/>
      <c r="OH78" s="214"/>
      <c r="OI78" s="216"/>
      <c r="OJ78" s="216"/>
      <c r="OK78" s="216"/>
      <c r="OL78" s="216"/>
      <c r="OM78" s="216"/>
      <c r="ON78" s="216"/>
      <c r="OO78" s="216"/>
      <c r="OP78" s="216"/>
      <c r="OQ78" s="216"/>
      <c r="OR78" s="216"/>
      <c r="OS78" s="216"/>
      <c r="OT78" s="216"/>
      <c r="OU78" s="216"/>
      <c r="OV78" s="214"/>
      <c r="OW78" s="214"/>
      <c r="OX78" s="214"/>
      <c r="OY78" s="214"/>
      <c r="OZ78" s="214"/>
      <c r="PA78" s="212"/>
      <c r="PB78" s="213"/>
      <c r="PC78" s="213"/>
      <c r="PD78" s="214"/>
      <c r="PE78" s="214"/>
      <c r="PF78" s="216"/>
      <c r="PG78" s="216"/>
      <c r="PH78" s="216"/>
      <c r="PI78" s="216"/>
      <c r="PJ78" s="216"/>
      <c r="PK78" s="216"/>
      <c r="PL78" s="216"/>
      <c r="PM78" s="216"/>
      <c r="PN78" s="216"/>
      <c r="PO78" s="216"/>
      <c r="PP78" s="216"/>
      <c r="PQ78" s="216"/>
      <c r="PR78" s="216"/>
      <c r="PS78" s="214"/>
      <c r="PT78" s="214"/>
      <c r="PU78" s="214"/>
      <c r="PV78" s="214"/>
      <c r="PW78" s="214"/>
      <c r="PX78" s="212"/>
      <c r="PY78" s="213"/>
      <c r="PZ78" s="213"/>
      <c r="QA78" s="214"/>
      <c r="QB78" s="214"/>
      <c r="QC78" s="216"/>
      <c r="QD78" s="216"/>
      <c r="QE78" s="216"/>
      <c r="QF78" s="216"/>
      <c r="QG78" s="216"/>
      <c r="QH78" s="216"/>
      <c r="QI78" s="216"/>
      <c r="QJ78" s="216"/>
      <c r="QK78" s="216"/>
      <c r="QL78" s="216"/>
      <c r="QM78" s="216"/>
      <c r="QN78" s="216"/>
      <c r="QO78" s="216"/>
      <c r="QP78" s="214"/>
      <c r="QQ78" s="214"/>
      <c r="QR78" s="214"/>
      <c r="QS78" s="214"/>
      <c r="QT78" s="214"/>
      <c r="QU78" s="212"/>
      <c r="QV78" s="213"/>
      <c r="QW78" s="213"/>
      <c r="QX78" s="214"/>
      <c r="QY78" s="214"/>
      <c r="QZ78" s="216"/>
      <c r="RA78" s="216"/>
      <c r="RB78" s="216"/>
      <c r="RC78" s="216"/>
      <c r="RD78" s="216"/>
      <c r="RE78" s="216"/>
      <c r="RF78" s="216"/>
      <c r="RG78" s="216"/>
      <c r="RH78" s="216"/>
      <c r="RI78" s="216"/>
      <c r="RJ78" s="216"/>
      <c r="RK78" s="216"/>
      <c r="RL78" s="216"/>
      <c r="RM78" s="214"/>
      <c r="RN78" s="214"/>
      <c r="RO78" s="214"/>
      <c r="RP78" s="214"/>
      <c r="RQ78" s="214"/>
      <c r="RR78" s="212"/>
      <c r="RS78" s="213"/>
      <c r="RT78" s="213"/>
      <c r="RU78" s="214"/>
      <c r="RV78" s="214"/>
      <c r="RW78" s="216"/>
      <c r="RX78" s="216"/>
      <c r="RY78" s="216"/>
      <c r="RZ78" s="216"/>
      <c r="SA78" s="216"/>
      <c r="SB78" s="216"/>
      <c r="SC78" s="216"/>
      <c r="SD78" s="216"/>
      <c r="SE78" s="216"/>
      <c r="SF78" s="216"/>
      <c r="SG78" s="216"/>
      <c r="SH78" s="216"/>
      <c r="SI78" s="216"/>
      <c r="SJ78" s="214"/>
      <c r="SK78" s="214"/>
      <c r="SL78" s="214"/>
      <c r="SM78" s="214"/>
      <c r="SN78" s="214"/>
      <c r="SO78" s="212"/>
      <c r="SP78" s="213"/>
      <c r="SQ78" s="213"/>
      <c r="SR78" s="214"/>
      <c r="SS78" s="214"/>
      <c r="ST78" s="216"/>
      <c r="SU78" s="216"/>
      <c r="SV78" s="216"/>
      <c r="SW78" s="216"/>
      <c r="SX78" s="216"/>
      <c r="SY78" s="216"/>
      <c r="SZ78" s="216"/>
      <c r="TA78" s="216"/>
      <c r="TB78" s="216"/>
      <c r="TC78" s="216"/>
      <c r="TD78" s="216"/>
      <c r="TE78" s="216"/>
      <c r="TF78" s="216"/>
      <c r="TG78" s="214"/>
      <c r="TH78" s="214"/>
      <c r="TI78" s="214"/>
      <c r="TJ78" s="214"/>
      <c r="TK78" s="214"/>
      <c r="TL78" s="212"/>
      <c r="TM78" s="213"/>
      <c r="TN78" s="213"/>
      <c r="TO78" s="214"/>
      <c r="TP78" s="214"/>
      <c r="TQ78" s="216"/>
      <c r="TR78" s="216"/>
      <c r="TS78" s="216"/>
      <c r="TT78" s="216"/>
      <c r="TU78" s="216"/>
      <c r="TV78" s="216"/>
      <c r="TW78" s="216"/>
      <c r="TX78" s="216"/>
      <c r="TY78" s="216"/>
      <c r="TZ78" s="216"/>
      <c r="UA78" s="216"/>
      <c r="UB78" s="216"/>
      <c r="UC78" s="216"/>
      <c r="UD78" s="214"/>
      <c r="UE78" s="214"/>
      <c r="UF78" s="214"/>
      <c r="UG78" s="214"/>
      <c r="UH78" s="214"/>
      <c r="UI78" s="212"/>
      <c r="UJ78" s="213"/>
      <c r="UK78" s="213"/>
      <c r="UL78" s="214"/>
      <c r="UM78" s="214"/>
      <c r="UN78" s="216"/>
      <c r="UO78" s="216"/>
      <c r="UP78" s="216"/>
      <c r="UQ78" s="216"/>
      <c r="UR78" s="216"/>
      <c r="US78" s="216"/>
      <c r="UT78" s="216"/>
      <c r="UU78" s="216"/>
      <c r="UV78" s="216"/>
      <c r="UW78" s="216"/>
      <c r="UX78" s="216"/>
      <c r="UY78" s="216"/>
      <c r="UZ78" s="216"/>
      <c r="VA78" s="214"/>
      <c r="VB78" s="214"/>
      <c r="VC78" s="214"/>
      <c r="VD78" s="214"/>
      <c r="VE78" s="214"/>
      <c r="VF78" s="212"/>
      <c r="VG78" s="213"/>
      <c r="VH78" s="213"/>
      <c r="VI78" s="214"/>
      <c r="VJ78" s="214"/>
      <c r="VK78" s="216"/>
      <c r="VL78" s="216"/>
      <c r="VM78" s="216"/>
      <c r="VN78" s="216"/>
      <c r="VO78" s="216"/>
      <c r="VP78" s="216"/>
      <c r="VQ78" s="216"/>
      <c r="VR78" s="216"/>
      <c r="VS78" s="216"/>
      <c r="VT78" s="216"/>
      <c r="VU78" s="216"/>
      <c r="VV78" s="216"/>
      <c r="VW78" s="216"/>
      <c r="VX78" s="214"/>
      <c r="VY78" s="214"/>
      <c r="VZ78" s="214"/>
      <c r="WA78" s="214"/>
      <c r="WB78" s="214"/>
      <c r="WC78" s="212"/>
      <c r="WD78" s="213"/>
      <c r="WE78" s="213"/>
      <c r="WF78" s="214"/>
      <c r="WG78" s="214"/>
      <c r="WH78" s="216"/>
      <c r="WI78" s="216"/>
      <c r="WJ78" s="216"/>
      <c r="WK78" s="216"/>
      <c r="WL78" s="216"/>
      <c r="WM78" s="216"/>
      <c r="WN78" s="216"/>
      <c r="WO78" s="216"/>
      <c r="WP78" s="216"/>
      <c r="WQ78" s="216"/>
      <c r="WR78" s="216"/>
      <c r="WS78" s="216"/>
      <c r="WT78" s="216"/>
      <c r="WU78" s="214"/>
      <c r="WV78" s="214"/>
      <c r="WW78" s="214"/>
      <c r="WX78" s="214"/>
      <c r="WY78" s="214"/>
      <c r="WZ78" s="212"/>
      <c r="XA78" s="213"/>
      <c r="XB78" s="213"/>
      <c r="XC78" s="214"/>
      <c r="XD78" s="214"/>
      <c r="XE78" s="216"/>
      <c r="XF78" s="216"/>
      <c r="XG78" s="216"/>
      <c r="XH78" s="216"/>
      <c r="XI78" s="216"/>
      <c r="XJ78" s="216"/>
      <c r="XK78" s="216"/>
      <c r="XL78" s="216"/>
      <c r="XM78" s="216"/>
      <c r="XN78" s="216"/>
      <c r="XO78" s="216"/>
      <c r="XP78" s="216"/>
      <c r="XQ78" s="216"/>
      <c r="XR78" s="214"/>
      <c r="XS78" s="214"/>
      <c r="XT78" s="214"/>
      <c r="XU78" s="214"/>
      <c r="XV78" s="214"/>
      <c r="XW78" s="212"/>
      <c r="XX78" s="213"/>
      <c r="XY78" s="213"/>
      <c r="XZ78" s="214"/>
      <c r="YA78" s="214"/>
      <c r="YB78" s="216"/>
      <c r="YC78" s="216"/>
      <c r="YD78" s="216"/>
      <c r="YE78" s="216"/>
      <c r="YF78" s="216"/>
      <c r="YG78" s="216"/>
      <c r="YH78" s="216"/>
      <c r="YI78" s="216"/>
      <c r="YJ78" s="216"/>
      <c r="YK78" s="216"/>
      <c r="YL78" s="216"/>
      <c r="YM78" s="216"/>
      <c r="YN78" s="216"/>
      <c r="YO78" s="214"/>
      <c r="YP78" s="214"/>
      <c r="YQ78" s="214"/>
      <c r="YR78" s="214"/>
      <c r="YS78" s="214"/>
      <c r="YT78" s="212"/>
      <c r="YU78" s="213"/>
      <c r="YV78" s="213"/>
      <c r="YW78" s="214"/>
      <c r="YX78" s="214"/>
      <c r="YY78" s="216"/>
      <c r="YZ78" s="216"/>
      <c r="ZA78" s="216"/>
      <c r="ZB78" s="216"/>
      <c r="ZC78" s="216"/>
      <c r="ZD78" s="216"/>
      <c r="ZE78" s="216"/>
      <c r="ZF78" s="216"/>
      <c r="ZG78" s="216"/>
      <c r="ZH78" s="216"/>
      <c r="ZI78" s="216"/>
      <c r="ZJ78" s="216"/>
      <c r="ZK78" s="216"/>
      <c r="ZL78" s="214"/>
      <c r="ZM78" s="214"/>
      <c r="ZN78" s="214"/>
      <c r="ZO78" s="214"/>
      <c r="ZP78" s="214"/>
      <c r="ZQ78" s="212"/>
      <c r="ZR78" s="213"/>
      <c r="ZS78" s="213"/>
      <c r="ZT78" s="214"/>
      <c r="ZU78" s="214"/>
      <c r="ZV78" s="216"/>
      <c r="ZW78" s="216"/>
      <c r="ZX78" s="216"/>
      <c r="ZY78" s="216"/>
      <c r="ZZ78" s="216"/>
      <c r="AAA78" s="216"/>
      <c r="AAB78" s="216"/>
      <c r="AAC78" s="216"/>
      <c r="AAD78" s="216"/>
      <c r="AAE78" s="216"/>
      <c r="AAF78" s="216"/>
      <c r="AAG78" s="216"/>
      <c r="AAH78" s="216"/>
      <c r="AAI78" s="214"/>
      <c r="AAJ78" s="214"/>
      <c r="AAK78" s="214"/>
      <c r="AAL78" s="214"/>
      <c r="AAM78" s="214"/>
      <c r="AAN78" s="212"/>
      <c r="AAO78" s="213"/>
      <c r="AAP78" s="213"/>
      <c r="AAQ78" s="214"/>
      <c r="AAR78" s="214"/>
      <c r="AAS78" s="216"/>
      <c r="AAT78" s="216"/>
      <c r="AAU78" s="216"/>
      <c r="AAV78" s="216"/>
      <c r="AAW78" s="216"/>
      <c r="AAX78" s="216"/>
      <c r="AAY78" s="216"/>
      <c r="AAZ78" s="216"/>
      <c r="ABA78" s="216"/>
      <c r="ABB78" s="216"/>
      <c r="ABC78" s="216"/>
      <c r="ABD78" s="216"/>
      <c r="ABE78" s="216"/>
      <c r="ABF78" s="214"/>
      <c r="ABG78" s="214"/>
      <c r="ABH78" s="214"/>
      <c r="ABI78" s="214"/>
      <c r="ABJ78" s="214"/>
      <c r="ABK78" s="212"/>
      <c r="ABL78" s="213"/>
      <c r="ABM78" s="213"/>
      <c r="ABN78" s="214"/>
      <c r="ABO78" s="214"/>
      <c r="ABP78" s="216"/>
      <c r="ABQ78" s="216"/>
      <c r="ABR78" s="216"/>
      <c r="ABS78" s="216"/>
      <c r="ABT78" s="216"/>
      <c r="ABU78" s="216"/>
      <c r="ABV78" s="216"/>
      <c r="ABW78" s="216"/>
      <c r="ABX78" s="216"/>
      <c r="ABY78" s="216"/>
      <c r="ABZ78" s="216"/>
      <c r="ACA78" s="216"/>
      <c r="ACB78" s="216"/>
      <c r="ACC78" s="214"/>
      <c r="ACD78" s="214"/>
      <c r="ACE78" s="214"/>
      <c r="ACF78" s="214"/>
      <c r="ACG78" s="214"/>
      <c r="ACH78" s="212"/>
      <c r="ACI78" s="213"/>
      <c r="ACJ78" s="213"/>
      <c r="ACK78" s="214"/>
      <c r="ACL78" s="214"/>
      <c r="ACM78" s="216"/>
      <c r="ACN78" s="216"/>
      <c r="ACO78" s="216"/>
      <c r="ACP78" s="216"/>
      <c r="ACQ78" s="216"/>
      <c r="ACR78" s="216"/>
      <c r="ACS78" s="216"/>
      <c r="ACT78" s="216"/>
      <c r="ACU78" s="216"/>
      <c r="ACV78" s="216"/>
      <c r="ACW78" s="216"/>
      <c r="ACX78" s="216"/>
      <c r="ACY78" s="216"/>
      <c r="ACZ78" s="214"/>
      <c r="ADA78" s="214"/>
      <c r="ADB78" s="214"/>
      <c r="ADC78" s="214"/>
      <c r="ADD78" s="214"/>
      <c r="ADE78" s="212"/>
      <c r="ADF78" s="213"/>
      <c r="ADG78" s="213"/>
      <c r="ADH78" s="214"/>
      <c r="ADI78" s="214"/>
      <c r="ADJ78" s="216"/>
      <c r="ADK78" s="216"/>
      <c r="ADL78" s="216"/>
      <c r="ADM78" s="216"/>
      <c r="ADN78" s="216"/>
      <c r="ADO78" s="216"/>
      <c r="ADP78" s="216"/>
      <c r="ADQ78" s="216"/>
      <c r="ADR78" s="216"/>
      <c r="ADS78" s="216"/>
      <c r="ADT78" s="216"/>
      <c r="ADU78" s="216"/>
      <c r="ADV78" s="216"/>
      <c r="ADW78" s="214"/>
      <c r="ADX78" s="214"/>
      <c r="ADY78" s="214"/>
      <c r="ADZ78" s="214"/>
      <c r="AEA78" s="214"/>
      <c r="AEB78" s="212"/>
      <c r="AEC78" s="213"/>
      <c r="AED78" s="213"/>
      <c r="AEE78" s="214"/>
      <c r="AEF78" s="214"/>
      <c r="AEG78" s="216"/>
      <c r="AEH78" s="216"/>
      <c r="AEI78" s="216"/>
      <c r="AEJ78" s="216"/>
      <c r="AEK78" s="216"/>
      <c r="AEL78" s="216"/>
      <c r="AEM78" s="216"/>
      <c r="AEN78" s="216"/>
      <c r="AEO78" s="216"/>
      <c r="AEP78" s="216"/>
      <c r="AEQ78" s="216"/>
      <c r="AER78" s="216"/>
      <c r="AES78" s="216"/>
      <c r="AET78" s="214"/>
      <c r="AEU78" s="214"/>
      <c r="AEV78" s="214"/>
      <c r="AEW78" s="214"/>
      <c r="AEX78" s="214"/>
      <c r="AEY78" s="212"/>
      <c r="AEZ78" s="213"/>
      <c r="AFA78" s="213"/>
      <c r="AFB78" s="214"/>
      <c r="AFC78" s="214"/>
      <c r="AFD78" s="216"/>
      <c r="AFE78" s="216"/>
      <c r="AFF78" s="216"/>
      <c r="AFG78" s="216"/>
      <c r="AFH78" s="216"/>
      <c r="AFI78" s="216"/>
      <c r="AFJ78" s="216"/>
      <c r="AFK78" s="216"/>
      <c r="AFL78" s="216"/>
      <c r="AFM78" s="216"/>
      <c r="AFN78" s="216"/>
      <c r="AFO78" s="216"/>
      <c r="AFP78" s="216"/>
      <c r="AFQ78" s="214"/>
      <c r="AFR78" s="214"/>
      <c r="AFS78" s="214"/>
      <c r="AFT78" s="214"/>
      <c r="AFU78" s="214"/>
      <c r="AFV78" s="212"/>
      <c r="AFW78" s="213"/>
      <c r="AFX78" s="213"/>
      <c r="AFY78" s="214"/>
      <c r="AFZ78" s="214"/>
      <c r="AGA78" s="216"/>
      <c r="AGB78" s="216"/>
      <c r="AGC78" s="216"/>
      <c r="AGD78" s="216"/>
      <c r="AGE78" s="216"/>
      <c r="AGF78" s="216"/>
      <c r="AGG78" s="216"/>
      <c r="AGH78" s="216"/>
      <c r="AGI78" s="216"/>
      <c r="AGJ78" s="216"/>
      <c r="AGK78" s="216"/>
      <c r="AGL78" s="216"/>
      <c r="AGM78" s="216"/>
      <c r="AGN78" s="214"/>
      <c r="AGO78" s="214"/>
      <c r="AGP78" s="214"/>
      <c r="AGQ78" s="214"/>
      <c r="AGR78" s="214"/>
      <c r="AGS78" s="212"/>
      <c r="AGT78" s="213"/>
      <c r="AGU78" s="213"/>
      <c r="AGV78" s="214"/>
      <c r="AGW78" s="214"/>
      <c r="AGX78" s="216"/>
      <c r="AGY78" s="216"/>
      <c r="AGZ78" s="216"/>
      <c r="AHA78" s="216"/>
      <c r="AHB78" s="216"/>
      <c r="AHC78" s="216"/>
      <c r="AHD78" s="216"/>
      <c r="AHE78" s="216"/>
      <c r="AHF78" s="216"/>
      <c r="AHG78" s="216"/>
      <c r="AHH78" s="216"/>
      <c r="AHI78" s="216"/>
      <c r="AHJ78" s="216"/>
      <c r="AHK78" s="214"/>
      <c r="AHL78" s="214"/>
      <c r="AHM78" s="214"/>
      <c r="AHN78" s="214"/>
      <c r="AHO78" s="214"/>
      <c r="AHP78" s="212"/>
      <c r="AHQ78" s="213"/>
      <c r="AHR78" s="213"/>
      <c r="AHS78" s="214"/>
      <c r="AHT78" s="214"/>
      <c r="AHU78" s="216"/>
      <c r="AHV78" s="216"/>
      <c r="AHW78" s="216"/>
      <c r="AHX78" s="216"/>
      <c r="AHY78" s="216"/>
      <c r="AHZ78" s="216"/>
      <c r="AIA78" s="216"/>
      <c r="AIB78" s="216"/>
      <c r="AIC78" s="216"/>
      <c r="AID78" s="216"/>
      <c r="AIE78" s="216"/>
      <c r="AIF78" s="216"/>
      <c r="AIG78" s="216"/>
      <c r="AIH78" s="214"/>
      <c r="AII78" s="214"/>
      <c r="AIJ78" s="214"/>
      <c r="AIK78" s="214"/>
      <c r="AIL78" s="214"/>
      <c r="AIM78" s="212"/>
      <c r="AIN78" s="213"/>
      <c r="AIO78" s="213"/>
      <c r="AIP78" s="214"/>
      <c r="AIQ78" s="214"/>
      <c r="AIR78" s="216"/>
      <c r="AIS78" s="216"/>
      <c r="AIT78" s="216"/>
      <c r="AIU78" s="216"/>
      <c r="AIV78" s="216"/>
      <c r="AIW78" s="216"/>
      <c r="AIX78" s="216"/>
      <c r="AIY78" s="216"/>
      <c r="AIZ78" s="216"/>
      <c r="AJA78" s="216"/>
      <c r="AJB78" s="216"/>
      <c r="AJC78" s="216"/>
      <c r="AJD78" s="216"/>
      <c r="AJE78" s="214"/>
      <c r="AJF78" s="214"/>
      <c r="AJG78" s="214"/>
      <c r="AJH78" s="214"/>
      <c r="AJI78" s="214"/>
      <c r="AJJ78" s="212"/>
      <c r="AJK78" s="213"/>
      <c r="AJL78" s="213"/>
      <c r="AJM78" s="214"/>
      <c r="AJN78" s="214"/>
      <c r="AJO78" s="216"/>
      <c r="AJP78" s="216"/>
      <c r="AJQ78" s="216"/>
      <c r="AJR78" s="216"/>
      <c r="AJS78" s="216"/>
      <c r="AJT78" s="216"/>
      <c r="AJU78" s="216"/>
      <c r="AJV78" s="216"/>
      <c r="AJW78" s="216"/>
      <c r="AJX78" s="216"/>
      <c r="AJY78" s="216"/>
      <c r="AJZ78" s="216"/>
      <c r="AKA78" s="216"/>
      <c r="AKB78" s="214"/>
      <c r="AKC78" s="214"/>
      <c r="AKD78" s="214"/>
      <c r="AKE78" s="214"/>
      <c r="AKF78" s="214"/>
      <c r="AKG78" s="212"/>
      <c r="AKH78" s="213"/>
      <c r="AKI78" s="213"/>
      <c r="AKJ78" s="214"/>
      <c r="AKK78" s="214"/>
      <c r="AKL78" s="216"/>
      <c r="AKM78" s="216"/>
      <c r="AKN78" s="216"/>
      <c r="AKO78" s="216"/>
      <c r="AKP78" s="216"/>
      <c r="AKQ78" s="216"/>
      <c r="AKR78" s="216"/>
      <c r="AKS78" s="216"/>
      <c r="AKT78" s="216"/>
      <c r="AKU78" s="216"/>
      <c r="AKV78" s="216"/>
      <c r="AKW78" s="216"/>
      <c r="AKX78" s="216"/>
      <c r="AKY78" s="214"/>
      <c r="AKZ78" s="214"/>
      <c r="ALA78" s="214"/>
      <c r="ALB78" s="214"/>
      <c r="ALC78" s="214"/>
      <c r="ALD78" s="212"/>
      <c r="ALE78" s="213"/>
      <c r="ALF78" s="213"/>
      <c r="ALG78" s="214"/>
      <c r="ALH78" s="214"/>
      <c r="ALI78" s="216"/>
      <c r="ALJ78" s="216"/>
      <c r="ALK78" s="216"/>
      <c r="ALL78" s="216"/>
      <c r="ALM78" s="216"/>
      <c r="ALN78" s="216"/>
      <c r="ALO78" s="216"/>
      <c r="ALP78" s="216"/>
      <c r="ALQ78" s="216"/>
      <c r="ALR78" s="216"/>
      <c r="ALS78" s="216"/>
      <c r="ALT78" s="216"/>
      <c r="ALU78" s="216"/>
      <c r="ALV78" s="214"/>
      <c r="ALW78" s="214"/>
      <c r="ALX78" s="214"/>
      <c r="ALY78" s="214"/>
      <c r="ALZ78" s="214"/>
      <c r="AMA78" s="212"/>
      <c r="AMB78" s="213"/>
      <c r="AMC78" s="213"/>
      <c r="AMD78" s="214"/>
      <c r="AME78" s="214"/>
      <c r="AMF78" s="216"/>
      <c r="AMG78" s="216"/>
      <c r="AMH78" s="216"/>
      <c r="AMI78" s="216"/>
      <c r="AMJ78" s="216"/>
      <c r="AMK78" s="216"/>
      <c r="AML78" s="216"/>
      <c r="AMM78" s="216"/>
      <c r="AMN78" s="216"/>
      <c r="AMO78" s="216"/>
      <c r="AMP78" s="216"/>
      <c r="AMQ78" s="216"/>
      <c r="AMR78" s="216"/>
      <c r="AMS78" s="214"/>
      <c r="AMT78" s="214"/>
      <c r="AMU78" s="214"/>
      <c r="AMV78" s="214"/>
      <c r="AMW78" s="214"/>
      <c r="AMX78" s="212"/>
      <c r="AMY78" s="213"/>
      <c r="AMZ78" s="213"/>
      <c r="ANA78" s="214"/>
      <c r="ANB78" s="214"/>
      <c r="ANC78" s="216"/>
      <c r="AND78" s="216"/>
      <c r="ANE78" s="216"/>
      <c r="ANF78" s="216"/>
      <c r="ANG78" s="216"/>
      <c r="ANH78" s="216"/>
      <c r="ANI78" s="216"/>
      <c r="ANJ78" s="216"/>
      <c r="ANK78" s="216"/>
      <c r="ANL78" s="216"/>
      <c r="ANM78" s="216"/>
      <c r="ANN78" s="216"/>
      <c r="ANO78" s="216"/>
      <c r="ANP78" s="214"/>
      <c r="ANQ78" s="214"/>
      <c r="ANR78" s="214"/>
      <c r="ANS78" s="214"/>
      <c r="ANT78" s="214"/>
      <c r="ANU78" s="212"/>
      <c r="ANV78" s="213"/>
      <c r="ANW78" s="213"/>
      <c r="ANX78" s="214"/>
      <c r="ANY78" s="214"/>
      <c r="ANZ78" s="216"/>
      <c r="AOA78" s="216"/>
      <c r="AOB78" s="216"/>
      <c r="AOC78" s="216"/>
      <c r="AOD78" s="216"/>
      <c r="AOE78" s="216"/>
      <c r="AOF78" s="216"/>
      <c r="AOG78" s="216"/>
      <c r="AOH78" s="216"/>
      <c r="AOI78" s="216"/>
      <c r="AOJ78" s="216"/>
      <c r="AOK78" s="216"/>
      <c r="AOL78" s="216"/>
      <c r="AOM78" s="214"/>
      <c r="AON78" s="214"/>
      <c r="AOO78" s="214"/>
      <c r="AOP78" s="214"/>
      <c r="AOQ78" s="214"/>
      <c r="AOR78" s="212"/>
      <c r="AOS78" s="213"/>
      <c r="AOT78" s="213"/>
      <c r="AOU78" s="214"/>
      <c r="AOV78" s="214"/>
      <c r="AOW78" s="216"/>
      <c r="AOX78" s="216"/>
      <c r="AOY78" s="216"/>
      <c r="AOZ78" s="216"/>
      <c r="APA78" s="216"/>
      <c r="APB78" s="216"/>
      <c r="APC78" s="216"/>
      <c r="APD78" s="216"/>
      <c r="APE78" s="216"/>
      <c r="APF78" s="216"/>
      <c r="APG78" s="216"/>
      <c r="APH78" s="216"/>
      <c r="API78" s="216"/>
      <c r="APJ78" s="214"/>
      <c r="APK78" s="214"/>
      <c r="APL78" s="214"/>
      <c r="APM78" s="214"/>
      <c r="APN78" s="214"/>
      <c r="APO78" s="212"/>
      <c r="APP78" s="213"/>
      <c r="APQ78" s="213"/>
      <c r="APR78" s="214"/>
      <c r="APS78" s="214"/>
      <c r="APT78" s="216"/>
      <c r="APU78" s="216"/>
      <c r="APV78" s="216"/>
      <c r="APW78" s="216"/>
      <c r="APX78" s="216"/>
      <c r="APY78" s="216"/>
      <c r="APZ78" s="216"/>
      <c r="AQA78" s="216"/>
      <c r="AQB78" s="216"/>
      <c r="AQC78" s="216"/>
      <c r="AQD78" s="216"/>
      <c r="AQE78" s="216"/>
      <c r="AQF78" s="216"/>
      <c r="AQG78" s="214"/>
      <c r="AQH78" s="214"/>
      <c r="AQI78" s="214"/>
      <c r="AQJ78" s="214"/>
      <c r="AQK78" s="214"/>
      <c r="AQL78" s="212"/>
      <c r="AQM78" s="213"/>
      <c r="AQN78" s="213"/>
      <c r="AQO78" s="214"/>
      <c r="AQP78" s="214"/>
      <c r="AQQ78" s="216"/>
      <c r="AQR78" s="216"/>
      <c r="AQS78" s="216"/>
      <c r="AQT78" s="216"/>
      <c r="AQU78" s="216"/>
      <c r="AQV78" s="216"/>
      <c r="AQW78" s="216"/>
      <c r="AQX78" s="216"/>
      <c r="AQY78" s="216"/>
      <c r="AQZ78" s="216"/>
      <c r="ARA78" s="216"/>
      <c r="ARB78" s="216"/>
      <c r="ARC78" s="216"/>
      <c r="ARD78" s="214"/>
      <c r="ARE78" s="214"/>
      <c r="ARF78" s="214"/>
      <c r="ARG78" s="214"/>
      <c r="ARH78" s="214"/>
      <c r="ARI78" s="212"/>
      <c r="ARJ78" s="213"/>
      <c r="ARK78" s="213"/>
      <c r="ARL78" s="214"/>
      <c r="ARM78" s="214"/>
      <c r="ARN78" s="216"/>
      <c r="ARO78" s="216"/>
      <c r="ARP78" s="216"/>
      <c r="ARQ78" s="216"/>
      <c r="ARR78" s="216"/>
      <c r="ARS78" s="216"/>
      <c r="ART78" s="216"/>
      <c r="ARU78" s="216"/>
      <c r="ARV78" s="216"/>
      <c r="ARW78" s="216"/>
      <c r="ARX78" s="216"/>
      <c r="ARY78" s="216"/>
      <c r="ARZ78" s="216"/>
      <c r="ASA78" s="214"/>
      <c r="ASB78" s="214"/>
      <c r="ASC78" s="214"/>
      <c r="ASD78" s="214"/>
      <c r="ASE78" s="214"/>
      <c r="ASF78" s="212"/>
      <c r="ASG78" s="213"/>
      <c r="ASH78" s="213"/>
      <c r="ASI78" s="214"/>
      <c r="ASJ78" s="214"/>
      <c r="ASK78" s="216"/>
      <c r="ASL78" s="216"/>
      <c r="ASM78" s="216"/>
      <c r="ASN78" s="216"/>
      <c r="ASO78" s="216"/>
      <c r="ASP78" s="216"/>
      <c r="ASQ78" s="216"/>
      <c r="ASR78" s="216"/>
      <c r="ASS78" s="216"/>
      <c r="AST78" s="216"/>
      <c r="ASU78" s="216"/>
      <c r="ASV78" s="216"/>
      <c r="ASW78" s="216"/>
      <c r="ASX78" s="214"/>
      <c r="ASY78" s="214"/>
      <c r="ASZ78" s="214"/>
      <c r="ATA78" s="214"/>
      <c r="ATB78" s="214"/>
      <c r="ATC78" s="212"/>
      <c r="ATD78" s="213"/>
      <c r="ATE78" s="213"/>
      <c r="ATF78" s="214"/>
      <c r="ATG78" s="214"/>
      <c r="ATH78" s="216"/>
      <c r="ATI78" s="216"/>
      <c r="ATJ78" s="216"/>
      <c r="ATK78" s="216"/>
      <c r="ATL78" s="216"/>
      <c r="ATM78" s="216"/>
      <c r="ATN78" s="216"/>
      <c r="ATO78" s="216"/>
      <c r="ATP78" s="216"/>
      <c r="ATQ78" s="216"/>
      <c r="ATR78" s="216"/>
      <c r="ATS78" s="216"/>
      <c r="ATT78" s="216"/>
      <c r="ATU78" s="214"/>
      <c r="ATV78" s="214"/>
      <c r="ATW78" s="214"/>
      <c r="ATX78" s="214"/>
      <c r="ATY78" s="214"/>
      <c r="ATZ78" s="212"/>
      <c r="AUA78" s="213"/>
      <c r="AUB78" s="213"/>
      <c r="AUC78" s="214"/>
      <c r="AUD78" s="214"/>
      <c r="AUE78" s="216"/>
      <c r="AUF78" s="216"/>
      <c r="AUG78" s="216"/>
      <c r="AUH78" s="216"/>
      <c r="AUI78" s="216"/>
      <c r="AUJ78" s="216"/>
      <c r="AUK78" s="216"/>
      <c r="AUL78" s="216"/>
      <c r="AUM78" s="216"/>
      <c r="AUN78" s="216"/>
      <c r="AUO78" s="216"/>
      <c r="AUP78" s="216"/>
      <c r="AUQ78" s="216"/>
      <c r="AUR78" s="214"/>
      <c r="AUS78" s="214"/>
      <c r="AUT78" s="214"/>
      <c r="AUU78" s="214"/>
      <c r="AUV78" s="214"/>
      <c r="AUW78" s="212"/>
      <c r="AUX78" s="213"/>
      <c r="AUY78" s="213"/>
      <c r="AUZ78" s="214"/>
      <c r="AVA78" s="214"/>
      <c r="AVB78" s="216"/>
      <c r="AVC78" s="216"/>
      <c r="AVD78" s="216"/>
      <c r="AVE78" s="216"/>
      <c r="AVF78" s="216"/>
      <c r="AVG78" s="216"/>
      <c r="AVH78" s="216"/>
      <c r="AVI78" s="216"/>
      <c r="AVJ78" s="216"/>
      <c r="AVK78" s="216"/>
      <c r="AVL78" s="216"/>
      <c r="AVM78" s="216"/>
      <c r="AVN78" s="216"/>
      <c r="AVO78" s="214"/>
      <c r="AVP78" s="214"/>
      <c r="AVQ78" s="214"/>
      <c r="AVR78" s="214"/>
      <c r="AVS78" s="214"/>
      <c r="AVT78" s="212"/>
      <c r="AVU78" s="213"/>
      <c r="AVV78" s="213"/>
      <c r="AVW78" s="214"/>
      <c r="AVX78" s="214"/>
      <c r="AVY78" s="216"/>
      <c r="AVZ78" s="216"/>
      <c r="AWA78" s="216"/>
      <c r="AWB78" s="216"/>
      <c r="AWC78" s="216"/>
      <c r="AWD78" s="216"/>
      <c r="AWE78" s="216"/>
      <c r="AWF78" s="216"/>
      <c r="AWG78" s="216"/>
      <c r="AWH78" s="216"/>
      <c r="AWI78" s="216"/>
      <c r="AWJ78" s="216"/>
      <c r="AWK78" s="216"/>
      <c r="AWL78" s="214"/>
      <c r="AWM78" s="214"/>
      <c r="AWN78" s="214"/>
      <c r="AWO78" s="214"/>
      <c r="AWP78" s="214"/>
      <c r="AWQ78" s="212"/>
      <c r="AWR78" s="213"/>
      <c r="AWS78" s="213"/>
      <c r="AWT78" s="214"/>
      <c r="AWU78" s="214"/>
      <c r="AWV78" s="216"/>
      <c r="AWW78" s="216"/>
      <c r="AWX78" s="216"/>
      <c r="AWY78" s="216"/>
      <c r="AWZ78" s="216"/>
      <c r="AXA78" s="216"/>
      <c r="AXB78" s="216"/>
      <c r="AXC78" s="216"/>
      <c r="AXD78" s="216"/>
      <c r="AXE78" s="216"/>
      <c r="AXF78" s="216"/>
      <c r="AXG78" s="216"/>
      <c r="AXH78" s="216"/>
      <c r="AXI78" s="214"/>
      <c r="AXJ78" s="214"/>
      <c r="AXK78" s="214"/>
      <c r="AXL78" s="214"/>
      <c r="AXM78" s="214"/>
      <c r="AXN78" s="212"/>
      <c r="AXO78" s="213"/>
      <c r="AXP78" s="213"/>
      <c r="AXQ78" s="214"/>
      <c r="AXR78" s="214"/>
      <c r="AXS78" s="216"/>
      <c r="AXT78" s="216"/>
      <c r="AXU78" s="216"/>
      <c r="AXV78" s="216"/>
      <c r="AXW78" s="216"/>
      <c r="AXX78" s="216"/>
      <c r="AXY78" s="216"/>
      <c r="AXZ78" s="216"/>
      <c r="AYA78" s="216"/>
      <c r="AYB78" s="216"/>
      <c r="AYC78" s="216"/>
      <c r="AYD78" s="216"/>
      <c r="AYE78" s="216"/>
      <c r="AYF78" s="214"/>
      <c r="AYG78" s="214"/>
      <c r="AYH78" s="214"/>
      <c r="AYI78" s="214"/>
      <c r="AYJ78" s="214"/>
      <c r="AYK78" s="212"/>
      <c r="AYL78" s="213"/>
      <c r="AYM78" s="213"/>
      <c r="AYN78" s="214"/>
      <c r="AYO78" s="214"/>
      <c r="AYP78" s="216"/>
      <c r="AYQ78" s="216"/>
      <c r="AYR78" s="216"/>
      <c r="AYS78" s="216"/>
      <c r="AYT78" s="216"/>
      <c r="AYU78" s="216"/>
      <c r="AYV78" s="216"/>
      <c r="AYW78" s="216"/>
      <c r="AYX78" s="216"/>
      <c r="AYY78" s="216"/>
      <c r="AYZ78" s="216"/>
      <c r="AZA78" s="216"/>
      <c r="AZB78" s="216"/>
      <c r="AZC78" s="214"/>
      <c r="AZD78" s="214"/>
      <c r="AZE78" s="214"/>
      <c r="AZF78" s="214"/>
      <c r="AZG78" s="214"/>
      <c r="AZH78" s="212"/>
      <c r="AZI78" s="213"/>
      <c r="AZJ78" s="213"/>
      <c r="AZK78" s="214"/>
      <c r="AZL78" s="214"/>
      <c r="AZM78" s="216"/>
      <c r="AZN78" s="216"/>
      <c r="AZO78" s="216"/>
      <c r="AZP78" s="216"/>
      <c r="AZQ78" s="216"/>
      <c r="AZR78" s="216"/>
      <c r="AZS78" s="216"/>
      <c r="AZT78" s="216"/>
      <c r="AZU78" s="216"/>
      <c r="AZV78" s="216"/>
      <c r="AZW78" s="216"/>
      <c r="AZX78" s="216"/>
      <c r="AZY78" s="216"/>
      <c r="AZZ78" s="214"/>
      <c r="BAA78" s="214"/>
      <c r="BAB78" s="214"/>
      <c r="BAC78" s="214"/>
      <c r="BAD78" s="214"/>
      <c r="BAE78" s="212"/>
      <c r="BAF78" s="213"/>
      <c r="BAG78" s="213"/>
      <c r="BAH78" s="214"/>
      <c r="BAI78" s="214"/>
      <c r="BAJ78" s="216"/>
      <c r="BAK78" s="216"/>
      <c r="BAL78" s="216"/>
      <c r="BAM78" s="216"/>
      <c r="BAN78" s="216"/>
      <c r="BAO78" s="216"/>
      <c r="BAP78" s="216"/>
      <c r="BAQ78" s="216"/>
      <c r="BAR78" s="216"/>
      <c r="BAS78" s="216"/>
      <c r="BAT78" s="216"/>
      <c r="BAU78" s="216"/>
      <c r="BAV78" s="216"/>
      <c r="BAW78" s="214"/>
      <c r="BAX78" s="214"/>
      <c r="BAY78" s="214"/>
      <c r="BAZ78" s="214"/>
      <c r="BBA78" s="214"/>
      <c r="BBB78" s="212"/>
      <c r="BBC78" s="213"/>
      <c r="BBD78" s="213"/>
      <c r="BBE78" s="214"/>
      <c r="BBF78" s="214"/>
      <c r="BBG78" s="216"/>
      <c r="BBH78" s="216"/>
      <c r="BBI78" s="216"/>
      <c r="BBJ78" s="216"/>
      <c r="BBK78" s="216"/>
      <c r="BBL78" s="216"/>
      <c r="BBM78" s="216"/>
      <c r="BBN78" s="216"/>
      <c r="BBO78" s="216"/>
      <c r="BBP78" s="216"/>
      <c r="BBQ78" s="216"/>
      <c r="BBR78" s="216"/>
      <c r="BBS78" s="216"/>
      <c r="BBT78" s="214"/>
      <c r="BBU78" s="214"/>
      <c r="BBV78" s="214"/>
      <c r="BBW78" s="214"/>
      <c r="BBX78" s="214"/>
      <c r="BBY78" s="212"/>
      <c r="BBZ78" s="213"/>
      <c r="BCA78" s="213"/>
      <c r="BCB78" s="214"/>
      <c r="BCC78" s="214"/>
      <c r="BCD78" s="216"/>
      <c r="BCE78" s="216"/>
      <c r="BCF78" s="216"/>
      <c r="BCG78" s="216"/>
      <c r="BCH78" s="216"/>
      <c r="BCI78" s="216"/>
      <c r="BCJ78" s="216"/>
      <c r="BCK78" s="216"/>
      <c r="BCL78" s="216"/>
      <c r="BCM78" s="216"/>
      <c r="BCN78" s="216"/>
      <c r="BCO78" s="216"/>
      <c r="BCP78" s="216"/>
      <c r="BCQ78" s="214"/>
      <c r="BCR78" s="214"/>
      <c r="BCS78" s="214"/>
      <c r="BCT78" s="214"/>
      <c r="BCU78" s="214"/>
      <c r="BCV78" s="212"/>
      <c r="BCW78" s="213"/>
      <c r="BCX78" s="213"/>
      <c r="BCY78" s="214"/>
      <c r="BCZ78" s="214"/>
      <c r="BDA78" s="216"/>
      <c r="BDB78" s="216"/>
      <c r="BDC78" s="216"/>
      <c r="BDD78" s="216"/>
      <c r="BDE78" s="216"/>
      <c r="BDF78" s="216"/>
      <c r="BDG78" s="216"/>
      <c r="BDH78" s="216"/>
      <c r="BDI78" s="216"/>
      <c r="BDJ78" s="216"/>
      <c r="BDK78" s="216"/>
      <c r="BDL78" s="216"/>
      <c r="BDM78" s="216"/>
      <c r="BDN78" s="214"/>
      <c r="BDO78" s="214"/>
      <c r="BDP78" s="214"/>
      <c r="BDQ78" s="214"/>
      <c r="BDR78" s="214"/>
      <c r="BDS78" s="212"/>
      <c r="BDT78" s="213"/>
      <c r="BDU78" s="213"/>
      <c r="BDV78" s="214"/>
      <c r="BDW78" s="214"/>
      <c r="BDX78" s="216"/>
      <c r="BDY78" s="216"/>
      <c r="BDZ78" s="216"/>
      <c r="BEA78" s="216"/>
      <c r="BEB78" s="216"/>
      <c r="BEC78" s="216"/>
      <c r="BED78" s="216"/>
      <c r="BEE78" s="216"/>
      <c r="BEF78" s="216"/>
      <c r="BEG78" s="216"/>
      <c r="BEH78" s="216"/>
      <c r="BEI78" s="216"/>
      <c r="BEJ78" s="216"/>
      <c r="BEK78" s="214"/>
      <c r="BEL78" s="214"/>
      <c r="BEM78" s="214"/>
      <c r="BEN78" s="214"/>
      <c r="BEO78" s="214"/>
      <c r="BEP78" s="212"/>
      <c r="BEQ78" s="213"/>
      <c r="BER78" s="213"/>
      <c r="BES78" s="214"/>
      <c r="BET78" s="214"/>
      <c r="BEU78" s="216"/>
      <c r="BEV78" s="216"/>
      <c r="BEW78" s="216"/>
      <c r="BEX78" s="216"/>
      <c r="BEY78" s="216"/>
      <c r="BEZ78" s="216"/>
      <c r="BFA78" s="216"/>
      <c r="BFB78" s="216"/>
      <c r="BFC78" s="216"/>
      <c r="BFD78" s="216"/>
      <c r="BFE78" s="216"/>
      <c r="BFF78" s="216"/>
      <c r="BFG78" s="216"/>
      <c r="BFH78" s="214"/>
      <c r="BFI78" s="214"/>
      <c r="BFJ78" s="214"/>
      <c r="BFK78" s="214"/>
      <c r="BFL78" s="214"/>
      <c r="BFM78" s="212"/>
      <c r="BFN78" s="213"/>
      <c r="BFO78" s="213"/>
      <c r="BFP78" s="214"/>
      <c r="BFQ78" s="214"/>
      <c r="BFR78" s="216"/>
      <c r="BFS78" s="216"/>
      <c r="BFT78" s="216"/>
      <c r="BFU78" s="216"/>
      <c r="BFV78" s="216"/>
      <c r="BFW78" s="216"/>
      <c r="BFX78" s="216"/>
      <c r="BFY78" s="216"/>
      <c r="BFZ78" s="216"/>
      <c r="BGA78" s="216"/>
      <c r="BGB78" s="216"/>
      <c r="BGC78" s="216"/>
      <c r="BGD78" s="216"/>
      <c r="BGE78" s="214"/>
      <c r="BGF78" s="214"/>
      <c r="BGG78" s="214"/>
      <c r="BGH78" s="214"/>
      <c r="BGI78" s="214"/>
      <c r="BGJ78" s="212"/>
      <c r="BGK78" s="213"/>
      <c r="BGL78" s="213"/>
      <c r="BGM78" s="214"/>
      <c r="BGN78" s="214"/>
      <c r="BGO78" s="216"/>
      <c r="BGP78" s="216"/>
      <c r="BGQ78" s="216"/>
      <c r="BGR78" s="216"/>
      <c r="BGS78" s="216"/>
      <c r="BGT78" s="216"/>
      <c r="BGU78" s="216"/>
      <c r="BGV78" s="216"/>
      <c r="BGW78" s="216"/>
      <c r="BGX78" s="216"/>
      <c r="BGY78" s="216"/>
      <c r="BGZ78" s="216"/>
      <c r="BHA78" s="216"/>
      <c r="BHB78" s="214"/>
      <c r="BHC78" s="214"/>
      <c r="BHD78" s="214"/>
      <c r="BHE78" s="214"/>
      <c r="BHF78" s="214"/>
      <c r="BHG78" s="212"/>
      <c r="BHH78" s="213"/>
      <c r="BHI78" s="213"/>
      <c r="BHJ78" s="214"/>
      <c r="BHK78" s="214"/>
      <c r="BHL78" s="216"/>
      <c r="BHM78" s="216"/>
      <c r="BHN78" s="216"/>
      <c r="BHO78" s="216"/>
      <c r="BHP78" s="216"/>
      <c r="BHQ78" s="216"/>
      <c r="BHR78" s="216"/>
      <c r="BHS78" s="216"/>
      <c r="BHT78" s="216"/>
      <c r="BHU78" s="216"/>
      <c r="BHV78" s="216"/>
      <c r="BHW78" s="216"/>
      <c r="BHX78" s="216"/>
      <c r="BHY78" s="214"/>
      <c r="BHZ78" s="214"/>
      <c r="BIA78" s="214"/>
      <c r="BIB78" s="214"/>
      <c r="BIC78" s="214"/>
      <c r="BID78" s="212"/>
      <c r="BIE78" s="213"/>
      <c r="BIF78" s="213"/>
      <c r="BIG78" s="214"/>
      <c r="BIH78" s="214"/>
      <c r="BII78" s="216"/>
      <c r="BIJ78" s="216"/>
      <c r="BIK78" s="216"/>
      <c r="BIL78" s="216"/>
      <c r="BIM78" s="216"/>
      <c r="BIN78" s="216"/>
      <c r="BIO78" s="216"/>
      <c r="BIP78" s="216"/>
      <c r="BIQ78" s="216"/>
      <c r="BIR78" s="216"/>
      <c r="BIS78" s="216"/>
      <c r="BIT78" s="216"/>
      <c r="BIU78" s="216"/>
      <c r="BIV78" s="214"/>
      <c r="BIW78" s="214"/>
      <c r="BIX78" s="214"/>
      <c r="BIY78" s="214"/>
      <c r="BIZ78" s="214"/>
      <c r="BJA78" s="212"/>
      <c r="BJB78" s="213"/>
      <c r="BJC78" s="213"/>
      <c r="BJD78" s="214"/>
      <c r="BJE78" s="214"/>
      <c r="BJF78" s="216"/>
      <c r="BJG78" s="216"/>
      <c r="BJH78" s="216"/>
      <c r="BJI78" s="216"/>
      <c r="BJJ78" s="216"/>
      <c r="BJK78" s="216"/>
      <c r="BJL78" s="216"/>
      <c r="BJM78" s="216"/>
      <c r="BJN78" s="216"/>
      <c r="BJO78" s="216"/>
      <c r="BJP78" s="216"/>
      <c r="BJQ78" s="216"/>
      <c r="BJR78" s="216"/>
      <c r="BJS78" s="214"/>
      <c r="BJT78" s="214"/>
      <c r="BJU78" s="214"/>
      <c r="BJV78" s="214"/>
      <c r="BJW78" s="214"/>
      <c r="BJX78" s="212"/>
      <c r="BJY78" s="213"/>
      <c r="BJZ78" s="213"/>
      <c r="BKA78" s="214"/>
      <c r="BKB78" s="214"/>
      <c r="BKC78" s="216"/>
      <c r="BKD78" s="216"/>
      <c r="BKE78" s="216"/>
      <c r="BKF78" s="216"/>
      <c r="BKG78" s="216"/>
      <c r="BKH78" s="216"/>
      <c r="BKI78" s="216"/>
      <c r="BKJ78" s="216"/>
      <c r="BKK78" s="216"/>
      <c r="BKL78" s="216"/>
      <c r="BKM78" s="216"/>
      <c r="BKN78" s="216"/>
      <c r="BKO78" s="216"/>
      <c r="BKP78" s="214"/>
      <c r="BKQ78" s="214"/>
      <c r="BKR78" s="214"/>
      <c r="BKS78" s="214"/>
      <c r="BKT78" s="214"/>
      <c r="BKU78" s="212"/>
      <c r="BKV78" s="213"/>
      <c r="BKW78" s="213"/>
      <c r="BKX78" s="214"/>
      <c r="BKY78" s="214"/>
      <c r="BKZ78" s="216"/>
      <c r="BLA78" s="216"/>
      <c r="BLB78" s="216"/>
      <c r="BLC78" s="216"/>
      <c r="BLD78" s="216"/>
      <c r="BLE78" s="216"/>
      <c r="BLF78" s="216"/>
      <c r="BLG78" s="216"/>
      <c r="BLH78" s="216"/>
      <c r="BLI78" s="216"/>
      <c r="BLJ78" s="216"/>
      <c r="BLK78" s="216"/>
      <c r="BLL78" s="216"/>
      <c r="BLM78" s="214"/>
      <c r="BLN78" s="214"/>
      <c r="BLO78" s="214"/>
      <c r="BLP78" s="214"/>
      <c r="BLQ78" s="214"/>
      <c r="BLR78" s="212"/>
      <c r="BLS78" s="213"/>
      <c r="BLT78" s="213"/>
      <c r="BLU78" s="214"/>
      <c r="BLV78" s="214"/>
      <c r="BLW78" s="216"/>
      <c r="BLX78" s="216"/>
      <c r="BLY78" s="216"/>
      <c r="BLZ78" s="216"/>
      <c r="BMA78" s="216"/>
      <c r="BMB78" s="216"/>
      <c r="BMC78" s="216"/>
      <c r="BMD78" s="216"/>
      <c r="BME78" s="216"/>
      <c r="BMF78" s="216"/>
      <c r="BMG78" s="216"/>
      <c r="BMH78" s="216"/>
      <c r="BMI78" s="216"/>
      <c r="BMJ78" s="214"/>
      <c r="BMK78" s="214"/>
      <c r="BML78" s="214"/>
      <c r="BMM78" s="214"/>
      <c r="BMN78" s="214"/>
      <c r="BMO78" s="212"/>
      <c r="BMP78" s="213"/>
      <c r="BMQ78" s="213"/>
      <c r="BMR78" s="214"/>
      <c r="BMS78" s="214"/>
      <c r="BMT78" s="216"/>
      <c r="BMU78" s="216"/>
      <c r="BMV78" s="216"/>
      <c r="BMW78" s="216"/>
      <c r="BMX78" s="216"/>
      <c r="BMY78" s="216"/>
      <c r="BMZ78" s="216"/>
      <c r="BNA78" s="216"/>
      <c r="BNB78" s="216"/>
      <c r="BNC78" s="216"/>
      <c r="BND78" s="216"/>
      <c r="BNE78" s="216"/>
      <c r="BNF78" s="216"/>
      <c r="BNG78" s="214"/>
      <c r="BNH78" s="214"/>
      <c r="BNI78" s="214"/>
      <c r="BNJ78" s="214"/>
      <c r="BNK78" s="214"/>
      <c r="BNL78" s="212"/>
      <c r="BNM78" s="213"/>
      <c r="BNN78" s="213"/>
      <c r="BNO78" s="214"/>
      <c r="BNP78" s="214"/>
      <c r="BNQ78" s="216"/>
      <c r="BNR78" s="216"/>
      <c r="BNS78" s="216"/>
      <c r="BNT78" s="216"/>
      <c r="BNU78" s="216"/>
      <c r="BNV78" s="216"/>
      <c r="BNW78" s="216"/>
      <c r="BNX78" s="216"/>
      <c r="BNY78" s="216"/>
      <c r="BNZ78" s="216"/>
      <c r="BOA78" s="216"/>
      <c r="BOB78" s="216"/>
      <c r="BOC78" s="216"/>
      <c r="BOD78" s="214"/>
      <c r="BOE78" s="214"/>
      <c r="BOF78" s="214"/>
      <c r="BOG78" s="214"/>
      <c r="BOH78" s="214"/>
      <c r="BOI78" s="212"/>
      <c r="BOJ78" s="213"/>
      <c r="BOK78" s="213"/>
      <c r="BOL78" s="214"/>
      <c r="BOM78" s="214"/>
      <c r="BON78" s="216"/>
      <c r="BOO78" s="216"/>
      <c r="BOP78" s="216"/>
      <c r="BOQ78" s="216"/>
      <c r="BOR78" s="216"/>
      <c r="BOS78" s="216"/>
      <c r="BOT78" s="216"/>
      <c r="BOU78" s="216"/>
      <c r="BOV78" s="216"/>
      <c r="BOW78" s="216"/>
      <c r="BOX78" s="216"/>
      <c r="BOY78" s="216"/>
      <c r="BOZ78" s="216"/>
      <c r="BPA78" s="214"/>
      <c r="BPB78" s="214"/>
      <c r="BPC78" s="214"/>
      <c r="BPD78" s="214"/>
      <c r="BPE78" s="214"/>
      <c r="BPF78" s="212"/>
      <c r="BPG78" s="213"/>
      <c r="BPH78" s="213"/>
      <c r="BPI78" s="214"/>
      <c r="BPJ78" s="214"/>
      <c r="BPK78" s="216"/>
      <c r="BPL78" s="216"/>
      <c r="BPM78" s="216"/>
      <c r="BPN78" s="216"/>
      <c r="BPO78" s="216"/>
      <c r="BPP78" s="216"/>
      <c r="BPQ78" s="216"/>
      <c r="BPR78" s="216"/>
      <c r="BPS78" s="216"/>
      <c r="BPT78" s="216"/>
      <c r="BPU78" s="216"/>
      <c r="BPV78" s="216"/>
      <c r="BPW78" s="216"/>
      <c r="BPX78" s="214"/>
      <c r="BPY78" s="214"/>
      <c r="BPZ78" s="214"/>
      <c r="BQA78" s="214"/>
      <c r="BQB78" s="214"/>
      <c r="BQC78" s="212"/>
      <c r="BQD78" s="213"/>
      <c r="BQE78" s="213"/>
      <c r="BQF78" s="214"/>
      <c r="BQG78" s="214"/>
      <c r="BQH78" s="216"/>
      <c r="BQI78" s="216"/>
      <c r="BQJ78" s="216"/>
      <c r="BQK78" s="216"/>
      <c r="BQL78" s="216"/>
      <c r="BQM78" s="216"/>
      <c r="BQN78" s="216"/>
      <c r="BQO78" s="216"/>
      <c r="BQP78" s="216"/>
      <c r="BQQ78" s="216"/>
      <c r="BQR78" s="216"/>
      <c r="BQS78" s="216"/>
      <c r="BQT78" s="216"/>
      <c r="BQU78" s="214"/>
      <c r="BQV78" s="214"/>
      <c r="BQW78" s="214"/>
      <c r="BQX78" s="214"/>
      <c r="BQY78" s="214"/>
      <c r="BQZ78" s="212"/>
      <c r="BRA78" s="213"/>
      <c r="BRB78" s="213"/>
      <c r="BRC78" s="214"/>
      <c r="BRD78" s="214"/>
      <c r="BRE78" s="216"/>
      <c r="BRF78" s="216"/>
      <c r="BRG78" s="216"/>
      <c r="BRH78" s="216"/>
      <c r="BRI78" s="216"/>
      <c r="BRJ78" s="216"/>
      <c r="BRK78" s="216"/>
      <c r="BRL78" s="216"/>
      <c r="BRM78" s="216"/>
      <c r="BRN78" s="216"/>
      <c r="BRO78" s="216"/>
      <c r="BRP78" s="216"/>
      <c r="BRQ78" s="216"/>
      <c r="BRR78" s="214"/>
      <c r="BRS78" s="214"/>
      <c r="BRT78" s="214"/>
      <c r="BRU78" s="214"/>
      <c r="BRV78" s="214"/>
      <c r="BRW78" s="212"/>
      <c r="BRX78" s="213"/>
      <c r="BRY78" s="213"/>
      <c r="BRZ78" s="214"/>
      <c r="BSA78" s="214"/>
      <c r="BSB78" s="216"/>
      <c r="BSC78" s="216"/>
      <c r="BSD78" s="216"/>
      <c r="BSE78" s="216"/>
      <c r="BSF78" s="216"/>
      <c r="BSG78" s="216"/>
      <c r="BSH78" s="216"/>
      <c r="BSI78" s="216"/>
      <c r="BSJ78" s="216"/>
      <c r="BSK78" s="216"/>
      <c r="BSL78" s="216"/>
      <c r="BSM78" s="216"/>
      <c r="BSN78" s="216"/>
      <c r="BSO78" s="214"/>
      <c r="BSP78" s="214"/>
      <c r="BSQ78" s="214"/>
      <c r="BSR78" s="214"/>
      <c r="BSS78" s="214"/>
      <c r="BST78" s="212"/>
      <c r="BSU78" s="213"/>
      <c r="BSV78" s="213"/>
      <c r="BSW78" s="214"/>
      <c r="BSX78" s="214"/>
      <c r="BSY78" s="216"/>
      <c r="BSZ78" s="216"/>
      <c r="BTA78" s="216"/>
      <c r="BTB78" s="216"/>
      <c r="BTC78" s="216"/>
      <c r="BTD78" s="216"/>
      <c r="BTE78" s="216"/>
      <c r="BTF78" s="216"/>
      <c r="BTG78" s="216"/>
      <c r="BTH78" s="216"/>
      <c r="BTI78" s="216"/>
      <c r="BTJ78" s="216"/>
      <c r="BTK78" s="216"/>
      <c r="BTL78" s="214"/>
      <c r="BTM78" s="214"/>
      <c r="BTN78" s="214"/>
      <c r="BTO78" s="214"/>
      <c r="BTP78" s="214"/>
      <c r="BTQ78" s="212"/>
      <c r="BTR78" s="213"/>
      <c r="BTS78" s="213"/>
      <c r="BTT78" s="214"/>
      <c r="BTU78" s="214"/>
      <c r="BTV78" s="216"/>
      <c r="BTW78" s="216"/>
      <c r="BTX78" s="216"/>
      <c r="BTY78" s="216"/>
      <c r="BTZ78" s="216"/>
      <c r="BUA78" s="216"/>
      <c r="BUB78" s="216"/>
      <c r="BUC78" s="216"/>
      <c r="BUD78" s="216"/>
      <c r="BUE78" s="216"/>
      <c r="BUF78" s="216"/>
      <c r="BUG78" s="216"/>
      <c r="BUH78" s="216"/>
      <c r="BUI78" s="214"/>
      <c r="BUJ78" s="214"/>
      <c r="BUK78" s="214"/>
      <c r="BUL78" s="214"/>
      <c r="BUM78" s="214"/>
      <c r="BUN78" s="212"/>
      <c r="BUO78" s="213"/>
      <c r="BUP78" s="213"/>
      <c r="BUQ78" s="214"/>
      <c r="BUR78" s="214"/>
      <c r="BUS78" s="216"/>
      <c r="BUT78" s="216"/>
      <c r="BUU78" s="216"/>
      <c r="BUV78" s="216"/>
      <c r="BUW78" s="216"/>
      <c r="BUX78" s="216"/>
      <c r="BUY78" s="216"/>
      <c r="BUZ78" s="216"/>
      <c r="BVA78" s="216"/>
      <c r="BVB78" s="216"/>
      <c r="BVC78" s="216"/>
      <c r="BVD78" s="216"/>
      <c r="BVE78" s="216"/>
      <c r="BVF78" s="214"/>
      <c r="BVG78" s="214"/>
      <c r="BVH78" s="214"/>
      <c r="BVI78" s="214"/>
      <c r="BVJ78" s="214"/>
      <c r="BVK78" s="212"/>
      <c r="BVL78" s="213"/>
      <c r="BVM78" s="213"/>
      <c r="BVN78" s="214"/>
      <c r="BVO78" s="214"/>
      <c r="BVP78" s="216"/>
      <c r="BVQ78" s="216"/>
      <c r="BVR78" s="216"/>
      <c r="BVS78" s="216"/>
      <c r="BVT78" s="216"/>
      <c r="BVU78" s="216"/>
      <c r="BVV78" s="216"/>
      <c r="BVW78" s="216"/>
      <c r="BVX78" s="216"/>
      <c r="BVY78" s="216"/>
      <c r="BVZ78" s="216"/>
      <c r="BWA78" s="216"/>
      <c r="BWB78" s="216"/>
      <c r="BWC78" s="214"/>
      <c r="BWD78" s="214"/>
      <c r="BWE78" s="214"/>
      <c r="BWF78" s="214"/>
      <c r="BWG78" s="214"/>
      <c r="BWH78" s="212"/>
      <c r="BWI78" s="213"/>
      <c r="BWJ78" s="213"/>
      <c r="BWK78" s="214"/>
      <c r="BWL78" s="214"/>
      <c r="BWM78" s="216"/>
      <c r="BWN78" s="216"/>
      <c r="BWO78" s="216"/>
      <c r="BWP78" s="216"/>
      <c r="BWQ78" s="216"/>
      <c r="BWR78" s="216"/>
      <c r="BWS78" s="216"/>
      <c r="BWT78" s="216"/>
      <c r="BWU78" s="216"/>
      <c r="BWV78" s="216"/>
      <c r="BWW78" s="216"/>
      <c r="BWX78" s="216"/>
      <c r="BWY78" s="216"/>
      <c r="BWZ78" s="214"/>
      <c r="BXA78" s="214"/>
      <c r="BXB78" s="214"/>
      <c r="BXC78" s="214"/>
      <c r="BXD78" s="214"/>
      <c r="BXE78" s="212"/>
      <c r="BXF78" s="213"/>
      <c r="BXG78" s="213"/>
      <c r="BXH78" s="214"/>
      <c r="BXI78" s="214"/>
      <c r="BXJ78" s="216"/>
      <c r="BXK78" s="216"/>
      <c r="BXL78" s="216"/>
      <c r="BXM78" s="216"/>
      <c r="BXN78" s="216"/>
      <c r="BXO78" s="216"/>
      <c r="BXP78" s="216"/>
      <c r="BXQ78" s="216"/>
      <c r="BXR78" s="216"/>
      <c r="BXS78" s="216"/>
      <c r="BXT78" s="216"/>
      <c r="BXU78" s="216"/>
      <c r="BXV78" s="216"/>
      <c r="BXW78" s="214"/>
      <c r="BXX78" s="214"/>
      <c r="BXY78" s="214"/>
      <c r="BXZ78" s="214"/>
      <c r="BYA78" s="214"/>
      <c r="BYB78" s="212"/>
      <c r="BYC78" s="213"/>
      <c r="BYD78" s="213"/>
      <c r="BYE78" s="214"/>
      <c r="BYF78" s="214"/>
      <c r="BYG78" s="216"/>
      <c r="BYH78" s="216"/>
      <c r="BYI78" s="216"/>
      <c r="BYJ78" s="216"/>
      <c r="BYK78" s="216"/>
      <c r="BYL78" s="216"/>
      <c r="BYM78" s="216"/>
      <c r="BYN78" s="216"/>
      <c r="BYO78" s="216"/>
      <c r="BYP78" s="216"/>
      <c r="BYQ78" s="216"/>
      <c r="BYR78" s="216"/>
      <c r="BYS78" s="216"/>
      <c r="BYT78" s="214"/>
      <c r="BYU78" s="214"/>
      <c r="BYV78" s="214"/>
      <c r="BYW78" s="214"/>
      <c r="BYX78" s="214"/>
      <c r="BYY78" s="212"/>
      <c r="BYZ78" s="213"/>
      <c r="BZA78" s="213"/>
      <c r="BZB78" s="214"/>
      <c r="BZC78" s="214"/>
      <c r="BZD78" s="216"/>
      <c r="BZE78" s="216"/>
      <c r="BZF78" s="216"/>
      <c r="BZG78" s="216"/>
      <c r="BZH78" s="216"/>
      <c r="BZI78" s="216"/>
      <c r="BZJ78" s="216"/>
      <c r="BZK78" s="216"/>
      <c r="BZL78" s="216"/>
      <c r="BZM78" s="216"/>
      <c r="BZN78" s="216"/>
      <c r="BZO78" s="216"/>
      <c r="BZP78" s="216"/>
      <c r="BZQ78" s="214"/>
      <c r="BZR78" s="214"/>
      <c r="BZS78" s="214"/>
      <c r="BZT78" s="214"/>
      <c r="BZU78" s="214"/>
      <c r="BZV78" s="212"/>
      <c r="BZW78" s="213"/>
      <c r="BZX78" s="213"/>
      <c r="BZY78" s="214"/>
      <c r="BZZ78" s="214"/>
      <c r="CAA78" s="216"/>
      <c r="CAB78" s="216"/>
      <c r="CAC78" s="216"/>
      <c r="CAD78" s="216"/>
      <c r="CAE78" s="216"/>
      <c r="CAF78" s="216"/>
      <c r="CAG78" s="216"/>
      <c r="CAH78" s="216"/>
      <c r="CAI78" s="216"/>
      <c r="CAJ78" s="216"/>
      <c r="CAK78" s="216"/>
      <c r="CAL78" s="216"/>
      <c r="CAM78" s="216"/>
      <c r="CAN78" s="214"/>
      <c r="CAO78" s="214"/>
      <c r="CAP78" s="214"/>
      <c r="CAQ78" s="214"/>
      <c r="CAR78" s="214"/>
      <c r="CAS78" s="212"/>
      <c r="CAT78" s="213"/>
      <c r="CAU78" s="213"/>
      <c r="CAV78" s="214"/>
      <c r="CAW78" s="214"/>
      <c r="CAX78" s="216"/>
      <c r="CAY78" s="216"/>
      <c r="CAZ78" s="216"/>
      <c r="CBA78" s="216"/>
      <c r="CBB78" s="216"/>
      <c r="CBC78" s="216"/>
      <c r="CBD78" s="216"/>
      <c r="CBE78" s="216"/>
      <c r="CBF78" s="216"/>
      <c r="CBG78" s="216"/>
      <c r="CBH78" s="216"/>
      <c r="CBI78" s="216"/>
      <c r="CBJ78" s="216"/>
      <c r="CBK78" s="214"/>
      <c r="CBL78" s="214"/>
      <c r="CBM78" s="214"/>
      <c r="CBN78" s="214"/>
      <c r="CBO78" s="214"/>
      <c r="CBP78" s="212"/>
      <c r="CBQ78" s="213"/>
      <c r="CBR78" s="213"/>
      <c r="CBS78" s="214"/>
      <c r="CBT78" s="214"/>
      <c r="CBU78" s="216"/>
      <c r="CBV78" s="216"/>
      <c r="CBW78" s="216"/>
      <c r="CBX78" s="216"/>
      <c r="CBY78" s="216"/>
      <c r="CBZ78" s="216"/>
      <c r="CCA78" s="216"/>
      <c r="CCB78" s="216"/>
      <c r="CCC78" s="216"/>
      <c r="CCD78" s="216"/>
      <c r="CCE78" s="216"/>
      <c r="CCF78" s="216"/>
      <c r="CCG78" s="216"/>
      <c r="CCH78" s="214"/>
      <c r="CCI78" s="214"/>
      <c r="CCJ78" s="214"/>
      <c r="CCK78" s="214"/>
      <c r="CCL78" s="214"/>
      <c r="CCM78" s="212"/>
      <c r="CCN78" s="213"/>
      <c r="CCO78" s="213"/>
      <c r="CCP78" s="214"/>
      <c r="CCQ78" s="214"/>
      <c r="CCR78" s="216"/>
      <c r="CCS78" s="216"/>
      <c r="CCT78" s="216"/>
      <c r="CCU78" s="216"/>
      <c r="CCV78" s="216"/>
      <c r="CCW78" s="216"/>
      <c r="CCX78" s="216"/>
      <c r="CCY78" s="216"/>
      <c r="CCZ78" s="216"/>
      <c r="CDA78" s="216"/>
      <c r="CDB78" s="216"/>
      <c r="CDC78" s="216"/>
      <c r="CDD78" s="216"/>
      <c r="CDE78" s="214"/>
      <c r="CDF78" s="214"/>
      <c r="CDG78" s="214"/>
      <c r="CDH78" s="214"/>
      <c r="CDI78" s="214"/>
      <c r="CDJ78" s="212"/>
      <c r="CDK78" s="213"/>
      <c r="CDL78" s="213"/>
      <c r="CDM78" s="214"/>
      <c r="CDN78" s="214"/>
      <c r="CDO78" s="216"/>
      <c r="CDP78" s="216"/>
      <c r="CDQ78" s="216"/>
      <c r="CDR78" s="216"/>
      <c r="CDS78" s="216"/>
      <c r="CDT78" s="216"/>
      <c r="CDU78" s="216"/>
      <c r="CDV78" s="216"/>
      <c r="CDW78" s="216"/>
      <c r="CDX78" s="216"/>
      <c r="CDY78" s="216"/>
      <c r="CDZ78" s="216"/>
      <c r="CEA78" s="216"/>
      <c r="CEB78" s="214"/>
      <c r="CEC78" s="214"/>
      <c r="CED78" s="214"/>
      <c r="CEE78" s="214"/>
      <c r="CEF78" s="214"/>
      <c r="CEG78" s="212"/>
      <c r="CEH78" s="213"/>
      <c r="CEI78" s="213"/>
      <c r="CEJ78" s="214"/>
      <c r="CEK78" s="214"/>
      <c r="CEL78" s="216"/>
      <c r="CEM78" s="216"/>
      <c r="CEN78" s="216"/>
      <c r="CEO78" s="216"/>
      <c r="CEP78" s="216"/>
      <c r="CEQ78" s="216"/>
      <c r="CER78" s="216"/>
      <c r="CES78" s="216"/>
      <c r="CET78" s="216"/>
      <c r="CEU78" s="216"/>
      <c r="CEV78" s="216"/>
      <c r="CEW78" s="216"/>
      <c r="CEX78" s="216"/>
      <c r="CEY78" s="214"/>
      <c r="CEZ78" s="214"/>
      <c r="CFA78" s="214"/>
      <c r="CFB78" s="214"/>
      <c r="CFC78" s="214"/>
      <c r="CFD78" s="212"/>
      <c r="CFE78" s="213"/>
      <c r="CFF78" s="213"/>
      <c r="CFG78" s="214"/>
      <c r="CFH78" s="214"/>
      <c r="CFI78" s="216"/>
      <c r="CFJ78" s="216"/>
      <c r="CFK78" s="216"/>
      <c r="CFL78" s="216"/>
      <c r="CFM78" s="216"/>
      <c r="CFN78" s="216"/>
      <c r="CFO78" s="216"/>
      <c r="CFP78" s="216"/>
      <c r="CFQ78" s="216"/>
      <c r="CFR78" s="216"/>
      <c r="CFS78" s="216"/>
      <c r="CFT78" s="216"/>
      <c r="CFU78" s="216"/>
      <c r="CFV78" s="214"/>
      <c r="CFW78" s="214"/>
      <c r="CFX78" s="214"/>
      <c r="CFY78" s="214"/>
      <c r="CFZ78" s="214"/>
      <c r="CGA78" s="212"/>
      <c r="CGB78" s="213"/>
      <c r="CGC78" s="213"/>
      <c r="CGD78" s="214"/>
      <c r="CGE78" s="214"/>
      <c r="CGF78" s="216"/>
      <c r="CGG78" s="216"/>
      <c r="CGH78" s="216"/>
      <c r="CGI78" s="216"/>
      <c r="CGJ78" s="216"/>
      <c r="CGK78" s="216"/>
      <c r="CGL78" s="216"/>
      <c r="CGM78" s="216"/>
      <c r="CGN78" s="216"/>
      <c r="CGO78" s="216"/>
      <c r="CGP78" s="216"/>
      <c r="CGQ78" s="216"/>
      <c r="CGR78" s="216"/>
      <c r="CGS78" s="214"/>
      <c r="CGT78" s="214"/>
      <c r="CGU78" s="214"/>
      <c r="CGV78" s="214"/>
      <c r="CGW78" s="214"/>
      <c r="CGX78" s="212"/>
      <c r="CGY78" s="213"/>
      <c r="CGZ78" s="213"/>
      <c r="CHA78" s="214"/>
      <c r="CHB78" s="214"/>
      <c r="CHC78" s="216"/>
      <c r="CHD78" s="216"/>
      <c r="CHE78" s="216"/>
      <c r="CHF78" s="216"/>
      <c r="CHG78" s="216"/>
      <c r="CHH78" s="216"/>
      <c r="CHI78" s="216"/>
      <c r="CHJ78" s="216"/>
      <c r="CHK78" s="216"/>
      <c r="CHL78" s="216"/>
      <c r="CHM78" s="216"/>
      <c r="CHN78" s="216"/>
      <c r="CHO78" s="216"/>
      <c r="CHP78" s="214"/>
      <c r="CHQ78" s="214"/>
      <c r="CHR78" s="214"/>
      <c r="CHS78" s="214"/>
      <c r="CHT78" s="214"/>
      <c r="CHU78" s="212"/>
      <c r="CHV78" s="213"/>
      <c r="CHW78" s="213"/>
      <c r="CHX78" s="214"/>
      <c r="CHY78" s="214"/>
      <c r="CHZ78" s="216"/>
      <c r="CIA78" s="216"/>
      <c r="CIB78" s="216"/>
      <c r="CIC78" s="216"/>
      <c r="CID78" s="216"/>
      <c r="CIE78" s="216"/>
      <c r="CIF78" s="216"/>
      <c r="CIG78" s="216"/>
      <c r="CIH78" s="216"/>
      <c r="CII78" s="216"/>
      <c r="CIJ78" s="216"/>
      <c r="CIK78" s="216"/>
      <c r="CIL78" s="216"/>
      <c r="CIM78" s="214"/>
      <c r="CIN78" s="214"/>
      <c r="CIO78" s="214"/>
      <c r="CIP78" s="214"/>
      <c r="CIQ78" s="214"/>
      <c r="CIR78" s="212"/>
      <c r="CIS78" s="213"/>
      <c r="CIT78" s="213"/>
      <c r="CIU78" s="214"/>
      <c r="CIV78" s="214"/>
      <c r="CIW78" s="216"/>
      <c r="CIX78" s="216"/>
      <c r="CIY78" s="216"/>
      <c r="CIZ78" s="216"/>
      <c r="CJA78" s="216"/>
      <c r="CJB78" s="216"/>
      <c r="CJC78" s="216"/>
      <c r="CJD78" s="216"/>
      <c r="CJE78" s="216"/>
      <c r="CJF78" s="216"/>
      <c r="CJG78" s="216"/>
      <c r="CJH78" s="216"/>
      <c r="CJI78" s="216"/>
      <c r="CJJ78" s="214"/>
      <c r="CJK78" s="214"/>
      <c r="CJL78" s="214"/>
      <c r="CJM78" s="214"/>
      <c r="CJN78" s="214"/>
      <c r="CJO78" s="212"/>
      <c r="CJP78" s="213"/>
      <c r="CJQ78" s="213"/>
      <c r="CJR78" s="214"/>
      <c r="CJS78" s="214"/>
      <c r="CJT78" s="216"/>
      <c r="CJU78" s="216"/>
      <c r="CJV78" s="216"/>
      <c r="CJW78" s="216"/>
      <c r="CJX78" s="216"/>
      <c r="CJY78" s="216"/>
      <c r="CJZ78" s="216"/>
      <c r="CKA78" s="216"/>
      <c r="CKB78" s="216"/>
      <c r="CKC78" s="216"/>
      <c r="CKD78" s="216"/>
      <c r="CKE78" s="216"/>
      <c r="CKF78" s="216"/>
      <c r="CKG78" s="214"/>
      <c r="CKH78" s="214"/>
      <c r="CKI78" s="214"/>
      <c r="CKJ78" s="214"/>
      <c r="CKK78" s="214"/>
      <c r="CKL78" s="212"/>
      <c r="CKM78" s="213"/>
      <c r="CKN78" s="213"/>
      <c r="CKO78" s="214"/>
      <c r="CKP78" s="214"/>
      <c r="CKQ78" s="216"/>
      <c r="CKR78" s="216"/>
      <c r="CKS78" s="216"/>
      <c r="CKT78" s="216"/>
      <c r="CKU78" s="216"/>
      <c r="CKV78" s="216"/>
      <c r="CKW78" s="216"/>
      <c r="CKX78" s="216"/>
      <c r="CKY78" s="216"/>
      <c r="CKZ78" s="216"/>
      <c r="CLA78" s="216"/>
      <c r="CLB78" s="216"/>
      <c r="CLC78" s="216"/>
      <c r="CLD78" s="214"/>
      <c r="CLE78" s="214"/>
      <c r="CLF78" s="214"/>
      <c r="CLG78" s="214"/>
      <c r="CLH78" s="214"/>
      <c r="CLI78" s="212"/>
      <c r="CLJ78" s="213"/>
      <c r="CLK78" s="213"/>
      <c r="CLL78" s="214"/>
      <c r="CLM78" s="214"/>
      <c r="CLN78" s="216"/>
      <c r="CLO78" s="216"/>
      <c r="CLP78" s="216"/>
      <c r="CLQ78" s="216"/>
      <c r="CLR78" s="216"/>
      <c r="CLS78" s="216"/>
      <c r="CLT78" s="216"/>
      <c r="CLU78" s="216"/>
      <c r="CLV78" s="216"/>
      <c r="CLW78" s="216"/>
      <c r="CLX78" s="216"/>
      <c r="CLY78" s="216"/>
      <c r="CLZ78" s="216"/>
      <c r="CMA78" s="214"/>
      <c r="CMB78" s="214"/>
      <c r="CMC78" s="214"/>
      <c r="CMD78" s="214"/>
      <c r="CME78" s="214"/>
      <c r="CMF78" s="212"/>
      <c r="CMG78" s="213"/>
      <c r="CMH78" s="213"/>
      <c r="CMI78" s="214"/>
      <c r="CMJ78" s="214"/>
      <c r="CMK78" s="216"/>
      <c r="CML78" s="216"/>
      <c r="CMM78" s="216"/>
      <c r="CMN78" s="216"/>
      <c r="CMO78" s="216"/>
      <c r="CMP78" s="216"/>
      <c r="CMQ78" s="216"/>
      <c r="CMR78" s="216"/>
      <c r="CMS78" s="216"/>
      <c r="CMT78" s="216"/>
      <c r="CMU78" s="216"/>
      <c r="CMV78" s="216"/>
      <c r="CMW78" s="216"/>
      <c r="CMX78" s="214"/>
      <c r="CMY78" s="214"/>
      <c r="CMZ78" s="214"/>
      <c r="CNA78" s="214"/>
      <c r="CNB78" s="214"/>
      <c r="CNC78" s="212"/>
      <c r="CND78" s="213"/>
      <c r="CNE78" s="213"/>
      <c r="CNF78" s="214"/>
      <c r="CNG78" s="214"/>
      <c r="CNH78" s="216"/>
      <c r="CNI78" s="216"/>
      <c r="CNJ78" s="216"/>
      <c r="CNK78" s="216"/>
      <c r="CNL78" s="216"/>
      <c r="CNM78" s="216"/>
      <c r="CNN78" s="216"/>
      <c r="CNO78" s="216"/>
      <c r="CNP78" s="216"/>
      <c r="CNQ78" s="216"/>
      <c r="CNR78" s="216"/>
      <c r="CNS78" s="216"/>
      <c r="CNT78" s="216"/>
      <c r="CNU78" s="214"/>
      <c r="CNV78" s="214"/>
      <c r="CNW78" s="214"/>
      <c r="CNX78" s="214"/>
      <c r="CNY78" s="214"/>
      <c r="CNZ78" s="212"/>
      <c r="COA78" s="213"/>
      <c r="COB78" s="213"/>
      <c r="COC78" s="214"/>
      <c r="COD78" s="214"/>
      <c r="COE78" s="216"/>
      <c r="COF78" s="216"/>
      <c r="COG78" s="216"/>
      <c r="COH78" s="216"/>
      <c r="COI78" s="216"/>
      <c r="COJ78" s="216"/>
      <c r="COK78" s="216"/>
      <c r="COL78" s="216"/>
      <c r="COM78" s="216"/>
      <c r="CON78" s="216"/>
      <c r="COO78" s="216"/>
      <c r="COP78" s="216"/>
      <c r="COQ78" s="216"/>
      <c r="COR78" s="214"/>
      <c r="COS78" s="214"/>
      <c r="COT78" s="214"/>
      <c r="COU78" s="214"/>
      <c r="COV78" s="214"/>
      <c r="COW78" s="212"/>
      <c r="COX78" s="213"/>
      <c r="COY78" s="213"/>
      <c r="COZ78" s="214"/>
      <c r="CPA78" s="214"/>
      <c r="CPB78" s="216"/>
      <c r="CPC78" s="216"/>
      <c r="CPD78" s="216"/>
      <c r="CPE78" s="216"/>
      <c r="CPF78" s="216"/>
      <c r="CPG78" s="216"/>
      <c r="CPH78" s="216"/>
      <c r="CPI78" s="216"/>
      <c r="CPJ78" s="216"/>
      <c r="CPK78" s="216"/>
      <c r="CPL78" s="216"/>
      <c r="CPM78" s="216"/>
      <c r="CPN78" s="216"/>
      <c r="CPO78" s="214"/>
      <c r="CPP78" s="214"/>
      <c r="CPQ78" s="214"/>
      <c r="CPR78" s="214"/>
      <c r="CPS78" s="214"/>
      <c r="CPT78" s="212"/>
      <c r="CPU78" s="213"/>
      <c r="CPV78" s="213"/>
      <c r="CPW78" s="214"/>
      <c r="CPX78" s="214"/>
      <c r="CPY78" s="216"/>
      <c r="CPZ78" s="216"/>
      <c r="CQA78" s="216"/>
      <c r="CQB78" s="216"/>
      <c r="CQC78" s="216"/>
      <c r="CQD78" s="216"/>
      <c r="CQE78" s="216"/>
      <c r="CQF78" s="216"/>
      <c r="CQG78" s="216"/>
      <c r="CQH78" s="216"/>
      <c r="CQI78" s="216"/>
      <c r="CQJ78" s="216"/>
      <c r="CQK78" s="216"/>
      <c r="CQL78" s="214"/>
      <c r="CQM78" s="214"/>
      <c r="CQN78" s="214"/>
      <c r="CQO78" s="214"/>
      <c r="CQP78" s="214"/>
      <c r="CQQ78" s="212"/>
      <c r="CQR78" s="213"/>
      <c r="CQS78" s="213"/>
      <c r="CQT78" s="214"/>
      <c r="CQU78" s="214"/>
      <c r="CQV78" s="216"/>
      <c r="CQW78" s="216"/>
      <c r="CQX78" s="216"/>
      <c r="CQY78" s="216"/>
      <c r="CQZ78" s="216"/>
      <c r="CRA78" s="216"/>
      <c r="CRB78" s="216"/>
      <c r="CRC78" s="216"/>
      <c r="CRD78" s="216"/>
      <c r="CRE78" s="216"/>
      <c r="CRF78" s="216"/>
      <c r="CRG78" s="216"/>
      <c r="CRH78" s="216"/>
      <c r="CRI78" s="214"/>
      <c r="CRJ78" s="214"/>
      <c r="CRK78" s="214"/>
      <c r="CRL78" s="214"/>
      <c r="CRM78" s="214"/>
      <c r="CRN78" s="212"/>
      <c r="CRO78" s="213"/>
      <c r="CRP78" s="213"/>
      <c r="CRQ78" s="214"/>
      <c r="CRR78" s="214"/>
      <c r="CRS78" s="216"/>
      <c r="CRT78" s="216"/>
      <c r="CRU78" s="216"/>
      <c r="CRV78" s="216"/>
      <c r="CRW78" s="216"/>
      <c r="CRX78" s="216"/>
      <c r="CRY78" s="216"/>
      <c r="CRZ78" s="216"/>
      <c r="CSA78" s="216"/>
      <c r="CSB78" s="216"/>
      <c r="CSC78" s="216"/>
      <c r="CSD78" s="216"/>
      <c r="CSE78" s="216"/>
      <c r="CSF78" s="214"/>
      <c r="CSG78" s="214"/>
      <c r="CSH78" s="214"/>
      <c r="CSI78" s="214"/>
      <c r="CSJ78" s="214"/>
      <c r="CSK78" s="212"/>
      <c r="CSL78" s="213"/>
      <c r="CSM78" s="213"/>
      <c r="CSN78" s="214"/>
      <c r="CSO78" s="214"/>
      <c r="CSP78" s="216"/>
      <c r="CSQ78" s="216"/>
      <c r="CSR78" s="216"/>
      <c r="CSS78" s="216"/>
      <c r="CST78" s="216"/>
      <c r="CSU78" s="216"/>
      <c r="CSV78" s="216"/>
      <c r="CSW78" s="216"/>
      <c r="CSX78" s="216"/>
      <c r="CSY78" s="216"/>
      <c r="CSZ78" s="216"/>
      <c r="CTA78" s="216"/>
      <c r="CTB78" s="216"/>
      <c r="CTC78" s="214"/>
      <c r="CTD78" s="214"/>
      <c r="CTE78" s="214"/>
      <c r="CTF78" s="214"/>
      <c r="CTG78" s="214"/>
      <c r="CTH78" s="212"/>
      <c r="CTI78" s="213"/>
      <c r="CTJ78" s="213"/>
      <c r="CTK78" s="214"/>
      <c r="CTL78" s="214"/>
      <c r="CTM78" s="216"/>
      <c r="CTN78" s="216"/>
      <c r="CTO78" s="216"/>
      <c r="CTP78" s="216"/>
      <c r="CTQ78" s="216"/>
      <c r="CTR78" s="216"/>
      <c r="CTS78" s="216"/>
      <c r="CTT78" s="216"/>
      <c r="CTU78" s="216"/>
      <c r="CTV78" s="216"/>
      <c r="CTW78" s="216"/>
      <c r="CTX78" s="216"/>
      <c r="CTY78" s="216"/>
      <c r="CTZ78" s="214"/>
      <c r="CUA78" s="214"/>
      <c r="CUB78" s="214"/>
      <c r="CUC78" s="214"/>
      <c r="CUD78" s="214"/>
      <c r="CUE78" s="212"/>
      <c r="CUF78" s="213"/>
      <c r="CUG78" s="213"/>
      <c r="CUH78" s="214"/>
      <c r="CUI78" s="214"/>
      <c r="CUJ78" s="216"/>
      <c r="CUK78" s="216"/>
      <c r="CUL78" s="216"/>
      <c r="CUM78" s="216"/>
      <c r="CUN78" s="216"/>
      <c r="CUO78" s="216"/>
      <c r="CUP78" s="216"/>
      <c r="CUQ78" s="216"/>
      <c r="CUR78" s="216"/>
      <c r="CUS78" s="216"/>
      <c r="CUT78" s="216"/>
      <c r="CUU78" s="216"/>
      <c r="CUV78" s="216"/>
      <c r="CUW78" s="214"/>
      <c r="CUX78" s="214"/>
      <c r="CUY78" s="214"/>
      <c r="CUZ78" s="214"/>
      <c r="CVA78" s="214"/>
      <c r="CVB78" s="212"/>
      <c r="CVC78" s="213"/>
      <c r="CVD78" s="213"/>
      <c r="CVE78" s="214"/>
      <c r="CVF78" s="214"/>
      <c r="CVG78" s="216"/>
      <c r="CVH78" s="216"/>
      <c r="CVI78" s="216"/>
      <c r="CVJ78" s="216"/>
      <c r="CVK78" s="216"/>
      <c r="CVL78" s="216"/>
      <c r="CVM78" s="216"/>
      <c r="CVN78" s="216"/>
      <c r="CVO78" s="216"/>
      <c r="CVP78" s="216"/>
      <c r="CVQ78" s="216"/>
      <c r="CVR78" s="216"/>
      <c r="CVS78" s="216"/>
      <c r="CVT78" s="214"/>
      <c r="CVU78" s="214"/>
      <c r="CVV78" s="214"/>
      <c r="CVW78" s="214"/>
      <c r="CVX78" s="214"/>
      <c r="CVY78" s="212"/>
      <c r="CVZ78" s="213"/>
      <c r="CWA78" s="213"/>
      <c r="CWB78" s="214"/>
      <c r="CWC78" s="214"/>
      <c r="CWD78" s="216"/>
      <c r="CWE78" s="216"/>
      <c r="CWF78" s="216"/>
      <c r="CWG78" s="216"/>
      <c r="CWH78" s="216"/>
      <c r="CWI78" s="216"/>
      <c r="CWJ78" s="216"/>
      <c r="CWK78" s="216"/>
      <c r="CWL78" s="216"/>
      <c r="CWM78" s="216"/>
      <c r="CWN78" s="216"/>
      <c r="CWO78" s="216"/>
      <c r="CWP78" s="216"/>
      <c r="CWQ78" s="214"/>
      <c r="CWR78" s="214"/>
      <c r="CWS78" s="214"/>
      <c r="CWT78" s="214"/>
      <c r="CWU78" s="214"/>
      <c r="CWV78" s="212"/>
      <c r="CWW78" s="213"/>
      <c r="CWX78" s="213"/>
      <c r="CWY78" s="214"/>
      <c r="CWZ78" s="214"/>
      <c r="CXA78" s="216"/>
      <c r="CXB78" s="216"/>
      <c r="CXC78" s="216"/>
      <c r="CXD78" s="216"/>
      <c r="CXE78" s="216"/>
      <c r="CXF78" s="216"/>
      <c r="CXG78" s="216"/>
      <c r="CXH78" s="216"/>
      <c r="CXI78" s="216"/>
      <c r="CXJ78" s="216"/>
      <c r="CXK78" s="216"/>
      <c r="CXL78" s="216"/>
      <c r="CXM78" s="216"/>
      <c r="CXN78" s="214"/>
      <c r="CXO78" s="214"/>
      <c r="CXP78" s="214"/>
      <c r="CXQ78" s="214"/>
      <c r="CXR78" s="214"/>
      <c r="CXS78" s="212"/>
      <c r="CXT78" s="213"/>
      <c r="CXU78" s="213"/>
      <c r="CXV78" s="214"/>
      <c r="CXW78" s="214"/>
      <c r="CXX78" s="216"/>
      <c r="CXY78" s="216"/>
      <c r="CXZ78" s="216"/>
      <c r="CYA78" s="216"/>
      <c r="CYB78" s="216"/>
      <c r="CYC78" s="216"/>
      <c r="CYD78" s="216"/>
      <c r="CYE78" s="216"/>
      <c r="CYF78" s="216"/>
      <c r="CYG78" s="216"/>
      <c r="CYH78" s="216"/>
      <c r="CYI78" s="216"/>
      <c r="CYJ78" s="216"/>
      <c r="CYK78" s="214"/>
      <c r="CYL78" s="214"/>
      <c r="CYM78" s="214"/>
      <c r="CYN78" s="214"/>
      <c r="CYO78" s="214"/>
      <c r="CYP78" s="212"/>
      <c r="CYQ78" s="213"/>
      <c r="CYR78" s="213"/>
      <c r="CYS78" s="214"/>
      <c r="CYT78" s="214"/>
      <c r="CYU78" s="216"/>
      <c r="CYV78" s="216"/>
      <c r="CYW78" s="216"/>
      <c r="CYX78" s="216"/>
      <c r="CYY78" s="216"/>
      <c r="CYZ78" s="216"/>
      <c r="CZA78" s="216"/>
      <c r="CZB78" s="216"/>
      <c r="CZC78" s="216"/>
      <c r="CZD78" s="216"/>
      <c r="CZE78" s="216"/>
      <c r="CZF78" s="216"/>
      <c r="CZG78" s="216"/>
      <c r="CZH78" s="214"/>
      <c r="CZI78" s="214"/>
      <c r="CZJ78" s="214"/>
      <c r="CZK78" s="214"/>
      <c r="CZL78" s="214"/>
      <c r="CZM78" s="212"/>
      <c r="CZN78" s="213"/>
      <c r="CZO78" s="213"/>
      <c r="CZP78" s="214"/>
      <c r="CZQ78" s="214"/>
      <c r="CZR78" s="216"/>
      <c r="CZS78" s="216"/>
      <c r="CZT78" s="216"/>
      <c r="CZU78" s="216"/>
      <c r="CZV78" s="216"/>
      <c r="CZW78" s="216"/>
      <c r="CZX78" s="216"/>
      <c r="CZY78" s="216"/>
      <c r="CZZ78" s="216"/>
      <c r="DAA78" s="216"/>
      <c r="DAB78" s="216"/>
      <c r="DAC78" s="216"/>
      <c r="DAD78" s="216"/>
      <c r="DAE78" s="214"/>
      <c r="DAF78" s="214"/>
      <c r="DAG78" s="214"/>
      <c r="DAH78" s="214"/>
      <c r="DAI78" s="214"/>
      <c r="DAJ78" s="212"/>
      <c r="DAK78" s="213"/>
      <c r="DAL78" s="213"/>
      <c r="DAM78" s="214"/>
      <c r="DAN78" s="214"/>
      <c r="DAO78" s="216"/>
      <c r="DAP78" s="216"/>
      <c r="DAQ78" s="216"/>
      <c r="DAR78" s="216"/>
      <c r="DAS78" s="216"/>
      <c r="DAT78" s="216"/>
      <c r="DAU78" s="216"/>
      <c r="DAV78" s="216"/>
      <c r="DAW78" s="216"/>
      <c r="DAX78" s="216"/>
      <c r="DAY78" s="216"/>
      <c r="DAZ78" s="216"/>
      <c r="DBA78" s="216"/>
      <c r="DBB78" s="214"/>
      <c r="DBC78" s="214"/>
      <c r="DBD78" s="214"/>
      <c r="DBE78" s="214"/>
      <c r="DBF78" s="214"/>
      <c r="DBG78" s="212"/>
      <c r="DBH78" s="213"/>
      <c r="DBI78" s="213"/>
      <c r="DBJ78" s="214"/>
      <c r="DBK78" s="214"/>
      <c r="DBL78" s="216"/>
      <c r="DBM78" s="216"/>
      <c r="DBN78" s="216"/>
      <c r="DBO78" s="216"/>
      <c r="DBP78" s="216"/>
      <c r="DBQ78" s="216"/>
      <c r="DBR78" s="216"/>
      <c r="DBS78" s="216"/>
      <c r="DBT78" s="216"/>
      <c r="DBU78" s="216"/>
      <c r="DBV78" s="216"/>
      <c r="DBW78" s="216"/>
      <c r="DBX78" s="216"/>
      <c r="DBY78" s="214"/>
      <c r="DBZ78" s="214"/>
      <c r="DCA78" s="214"/>
      <c r="DCB78" s="214"/>
      <c r="DCC78" s="214"/>
      <c r="DCD78" s="212"/>
      <c r="DCE78" s="213"/>
      <c r="DCF78" s="213"/>
      <c r="DCG78" s="214"/>
      <c r="DCH78" s="214"/>
      <c r="DCI78" s="216"/>
      <c r="DCJ78" s="216"/>
      <c r="DCK78" s="216"/>
      <c r="DCL78" s="216"/>
      <c r="DCM78" s="216"/>
      <c r="DCN78" s="216"/>
      <c r="DCO78" s="216"/>
      <c r="DCP78" s="216"/>
      <c r="DCQ78" s="216"/>
      <c r="DCR78" s="216"/>
      <c r="DCS78" s="216"/>
      <c r="DCT78" s="216"/>
      <c r="DCU78" s="216"/>
      <c r="DCV78" s="214"/>
      <c r="DCW78" s="214"/>
      <c r="DCX78" s="214"/>
      <c r="DCY78" s="214"/>
      <c r="DCZ78" s="214"/>
      <c r="DDA78" s="212"/>
      <c r="DDB78" s="213"/>
      <c r="DDC78" s="213"/>
      <c r="DDD78" s="214"/>
      <c r="DDE78" s="214"/>
      <c r="DDF78" s="216"/>
      <c r="DDG78" s="216"/>
      <c r="DDH78" s="216"/>
      <c r="DDI78" s="216"/>
      <c r="DDJ78" s="216"/>
      <c r="DDK78" s="216"/>
      <c r="DDL78" s="216"/>
      <c r="DDM78" s="216"/>
      <c r="DDN78" s="216"/>
      <c r="DDO78" s="216"/>
      <c r="DDP78" s="216"/>
      <c r="DDQ78" s="216"/>
      <c r="DDR78" s="216"/>
      <c r="DDS78" s="214"/>
      <c r="DDT78" s="214"/>
      <c r="DDU78" s="214"/>
      <c r="DDV78" s="214"/>
      <c r="DDW78" s="214"/>
      <c r="DDX78" s="212"/>
      <c r="DDY78" s="213"/>
      <c r="DDZ78" s="213"/>
      <c r="DEA78" s="214"/>
      <c r="DEB78" s="214"/>
      <c r="DEC78" s="216"/>
      <c r="DED78" s="216"/>
      <c r="DEE78" s="216"/>
      <c r="DEF78" s="216"/>
      <c r="DEG78" s="216"/>
      <c r="DEH78" s="216"/>
      <c r="DEI78" s="216"/>
      <c r="DEJ78" s="216"/>
      <c r="DEK78" s="216"/>
      <c r="DEL78" s="216"/>
      <c r="DEM78" s="216"/>
      <c r="DEN78" s="216"/>
      <c r="DEO78" s="216"/>
      <c r="DEP78" s="214"/>
      <c r="DEQ78" s="214"/>
      <c r="DER78" s="214"/>
      <c r="DES78" s="214"/>
      <c r="DET78" s="214"/>
      <c r="DEU78" s="212"/>
      <c r="DEV78" s="213"/>
      <c r="DEW78" s="213"/>
      <c r="DEX78" s="214"/>
      <c r="DEY78" s="214"/>
      <c r="DEZ78" s="216"/>
      <c r="DFA78" s="216"/>
      <c r="DFB78" s="216"/>
      <c r="DFC78" s="216"/>
      <c r="DFD78" s="216"/>
      <c r="DFE78" s="216"/>
      <c r="DFF78" s="216"/>
      <c r="DFG78" s="216"/>
      <c r="DFH78" s="216"/>
      <c r="DFI78" s="216"/>
      <c r="DFJ78" s="216"/>
      <c r="DFK78" s="216"/>
      <c r="DFL78" s="216"/>
      <c r="DFM78" s="214"/>
      <c r="DFN78" s="214"/>
      <c r="DFO78" s="214"/>
      <c r="DFP78" s="214"/>
      <c r="DFQ78" s="214"/>
      <c r="DFR78" s="212"/>
      <c r="DFS78" s="213"/>
      <c r="DFT78" s="213"/>
      <c r="DFU78" s="214"/>
      <c r="DFV78" s="214"/>
      <c r="DFW78" s="216"/>
      <c r="DFX78" s="216"/>
      <c r="DFY78" s="216"/>
      <c r="DFZ78" s="216"/>
      <c r="DGA78" s="216"/>
      <c r="DGB78" s="216"/>
      <c r="DGC78" s="216"/>
      <c r="DGD78" s="216"/>
      <c r="DGE78" s="216"/>
      <c r="DGF78" s="216"/>
      <c r="DGG78" s="216"/>
      <c r="DGH78" s="216"/>
      <c r="DGI78" s="216"/>
      <c r="DGJ78" s="214"/>
      <c r="DGK78" s="214"/>
      <c r="DGL78" s="214"/>
      <c r="DGM78" s="214"/>
      <c r="DGN78" s="214"/>
      <c r="DGO78" s="212"/>
      <c r="DGP78" s="213"/>
      <c r="DGQ78" s="213"/>
      <c r="DGR78" s="214"/>
      <c r="DGS78" s="214"/>
      <c r="DGT78" s="216"/>
      <c r="DGU78" s="216"/>
      <c r="DGV78" s="216"/>
      <c r="DGW78" s="216"/>
      <c r="DGX78" s="216"/>
      <c r="DGY78" s="216"/>
      <c r="DGZ78" s="216"/>
      <c r="DHA78" s="216"/>
      <c r="DHB78" s="216"/>
      <c r="DHC78" s="216"/>
      <c r="DHD78" s="216"/>
      <c r="DHE78" s="216"/>
      <c r="DHF78" s="216"/>
      <c r="DHG78" s="214"/>
      <c r="DHH78" s="214"/>
      <c r="DHI78" s="214"/>
      <c r="DHJ78" s="214"/>
      <c r="DHK78" s="214"/>
      <c r="DHL78" s="212"/>
      <c r="DHM78" s="213"/>
      <c r="DHN78" s="213"/>
      <c r="DHO78" s="214"/>
      <c r="DHP78" s="214"/>
      <c r="DHQ78" s="216"/>
      <c r="DHR78" s="216"/>
      <c r="DHS78" s="216"/>
      <c r="DHT78" s="216"/>
      <c r="DHU78" s="216"/>
      <c r="DHV78" s="216"/>
      <c r="DHW78" s="216"/>
      <c r="DHX78" s="216"/>
      <c r="DHY78" s="216"/>
      <c r="DHZ78" s="216"/>
      <c r="DIA78" s="216"/>
      <c r="DIB78" s="216"/>
      <c r="DIC78" s="216"/>
      <c r="DID78" s="214"/>
      <c r="DIE78" s="214"/>
      <c r="DIF78" s="214"/>
      <c r="DIG78" s="214"/>
      <c r="DIH78" s="214"/>
      <c r="DII78" s="212"/>
      <c r="DIJ78" s="213"/>
      <c r="DIK78" s="213"/>
      <c r="DIL78" s="214"/>
      <c r="DIM78" s="214"/>
      <c r="DIN78" s="216"/>
      <c r="DIO78" s="216"/>
      <c r="DIP78" s="216"/>
      <c r="DIQ78" s="216"/>
      <c r="DIR78" s="216"/>
      <c r="DIS78" s="216"/>
      <c r="DIT78" s="216"/>
      <c r="DIU78" s="216"/>
      <c r="DIV78" s="216"/>
      <c r="DIW78" s="216"/>
      <c r="DIX78" s="216"/>
      <c r="DIY78" s="216"/>
      <c r="DIZ78" s="216"/>
      <c r="DJA78" s="214"/>
      <c r="DJB78" s="214"/>
      <c r="DJC78" s="214"/>
      <c r="DJD78" s="214"/>
      <c r="DJE78" s="214"/>
      <c r="DJF78" s="212"/>
      <c r="DJG78" s="213"/>
      <c r="DJH78" s="213"/>
      <c r="DJI78" s="214"/>
      <c r="DJJ78" s="214"/>
      <c r="DJK78" s="216"/>
      <c r="DJL78" s="216"/>
      <c r="DJM78" s="216"/>
      <c r="DJN78" s="216"/>
      <c r="DJO78" s="216"/>
      <c r="DJP78" s="216"/>
      <c r="DJQ78" s="216"/>
      <c r="DJR78" s="216"/>
      <c r="DJS78" s="216"/>
      <c r="DJT78" s="216"/>
      <c r="DJU78" s="216"/>
      <c r="DJV78" s="216"/>
      <c r="DJW78" s="216"/>
      <c r="DJX78" s="214"/>
      <c r="DJY78" s="214"/>
      <c r="DJZ78" s="214"/>
      <c r="DKA78" s="214"/>
      <c r="DKB78" s="214"/>
      <c r="DKC78" s="212"/>
      <c r="DKD78" s="213"/>
      <c r="DKE78" s="213"/>
      <c r="DKF78" s="214"/>
      <c r="DKG78" s="214"/>
      <c r="DKH78" s="216"/>
      <c r="DKI78" s="216"/>
      <c r="DKJ78" s="216"/>
      <c r="DKK78" s="216"/>
      <c r="DKL78" s="216"/>
      <c r="DKM78" s="216"/>
      <c r="DKN78" s="216"/>
      <c r="DKO78" s="216"/>
      <c r="DKP78" s="216"/>
      <c r="DKQ78" s="216"/>
      <c r="DKR78" s="216"/>
      <c r="DKS78" s="216"/>
      <c r="DKT78" s="216"/>
      <c r="DKU78" s="214"/>
      <c r="DKV78" s="214"/>
      <c r="DKW78" s="214"/>
      <c r="DKX78" s="214"/>
      <c r="DKY78" s="214"/>
      <c r="DKZ78" s="212"/>
      <c r="DLA78" s="213"/>
      <c r="DLB78" s="213"/>
      <c r="DLC78" s="214"/>
      <c r="DLD78" s="214"/>
      <c r="DLE78" s="216"/>
      <c r="DLF78" s="216"/>
      <c r="DLG78" s="216"/>
      <c r="DLH78" s="216"/>
      <c r="DLI78" s="216"/>
      <c r="DLJ78" s="216"/>
      <c r="DLK78" s="216"/>
      <c r="DLL78" s="216"/>
      <c r="DLM78" s="216"/>
      <c r="DLN78" s="216"/>
      <c r="DLO78" s="216"/>
      <c r="DLP78" s="216"/>
      <c r="DLQ78" s="216"/>
      <c r="DLR78" s="214"/>
      <c r="DLS78" s="214"/>
      <c r="DLT78" s="214"/>
      <c r="DLU78" s="214"/>
      <c r="DLV78" s="214"/>
      <c r="DLW78" s="212"/>
      <c r="DLX78" s="213"/>
      <c r="DLY78" s="213"/>
      <c r="DLZ78" s="214"/>
      <c r="DMA78" s="214"/>
      <c r="DMB78" s="216"/>
      <c r="DMC78" s="216"/>
      <c r="DMD78" s="216"/>
      <c r="DME78" s="216"/>
      <c r="DMF78" s="216"/>
      <c r="DMG78" s="216"/>
      <c r="DMH78" s="216"/>
      <c r="DMI78" s="216"/>
      <c r="DMJ78" s="216"/>
      <c r="DMK78" s="216"/>
      <c r="DML78" s="216"/>
      <c r="DMM78" s="216"/>
      <c r="DMN78" s="216"/>
      <c r="DMO78" s="214"/>
      <c r="DMP78" s="214"/>
      <c r="DMQ78" s="214"/>
      <c r="DMR78" s="214"/>
      <c r="DMS78" s="214"/>
      <c r="DMT78" s="212"/>
      <c r="DMU78" s="213"/>
      <c r="DMV78" s="213"/>
      <c r="DMW78" s="214"/>
      <c r="DMX78" s="214"/>
      <c r="DMY78" s="216"/>
      <c r="DMZ78" s="216"/>
      <c r="DNA78" s="216"/>
      <c r="DNB78" s="216"/>
      <c r="DNC78" s="216"/>
      <c r="DND78" s="216"/>
      <c r="DNE78" s="216"/>
      <c r="DNF78" s="216"/>
      <c r="DNG78" s="216"/>
      <c r="DNH78" s="216"/>
      <c r="DNI78" s="216"/>
      <c r="DNJ78" s="216"/>
      <c r="DNK78" s="216"/>
      <c r="DNL78" s="214"/>
      <c r="DNM78" s="214"/>
      <c r="DNN78" s="214"/>
      <c r="DNO78" s="214"/>
      <c r="DNP78" s="214"/>
      <c r="DNQ78" s="212"/>
      <c r="DNR78" s="213"/>
      <c r="DNS78" s="213"/>
      <c r="DNT78" s="214"/>
      <c r="DNU78" s="214"/>
      <c r="DNV78" s="216"/>
      <c r="DNW78" s="216"/>
      <c r="DNX78" s="216"/>
      <c r="DNY78" s="216"/>
      <c r="DNZ78" s="216"/>
      <c r="DOA78" s="216"/>
      <c r="DOB78" s="216"/>
      <c r="DOC78" s="216"/>
      <c r="DOD78" s="216"/>
      <c r="DOE78" s="216"/>
      <c r="DOF78" s="216"/>
      <c r="DOG78" s="216"/>
      <c r="DOH78" s="216"/>
      <c r="DOI78" s="214"/>
      <c r="DOJ78" s="214"/>
      <c r="DOK78" s="214"/>
      <c r="DOL78" s="214"/>
      <c r="DOM78" s="214"/>
      <c r="DON78" s="212"/>
      <c r="DOO78" s="213"/>
      <c r="DOP78" s="213"/>
      <c r="DOQ78" s="214"/>
      <c r="DOR78" s="214"/>
      <c r="DOS78" s="216"/>
      <c r="DOT78" s="216"/>
      <c r="DOU78" s="216"/>
      <c r="DOV78" s="216"/>
      <c r="DOW78" s="216"/>
      <c r="DOX78" s="216"/>
      <c r="DOY78" s="216"/>
      <c r="DOZ78" s="216"/>
      <c r="DPA78" s="216"/>
      <c r="DPB78" s="216"/>
      <c r="DPC78" s="216"/>
      <c r="DPD78" s="216"/>
      <c r="DPE78" s="216"/>
      <c r="DPF78" s="214"/>
      <c r="DPG78" s="214"/>
      <c r="DPH78" s="214"/>
      <c r="DPI78" s="214"/>
      <c r="DPJ78" s="214"/>
      <c r="DPK78" s="212"/>
      <c r="DPL78" s="213"/>
      <c r="DPM78" s="213"/>
      <c r="DPN78" s="214"/>
      <c r="DPO78" s="214"/>
      <c r="DPP78" s="216"/>
      <c r="DPQ78" s="216"/>
      <c r="DPR78" s="216"/>
      <c r="DPS78" s="216"/>
      <c r="DPT78" s="216"/>
      <c r="DPU78" s="216"/>
      <c r="DPV78" s="216"/>
      <c r="DPW78" s="216"/>
      <c r="DPX78" s="216"/>
      <c r="DPY78" s="216"/>
      <c r="DPZ78" s="216"/>
      <c r="DQA78" s="216"/>
      <c r="DQB78" s="216"/>
      <c r="DQC78" s="214"/>
      <c r="DQD78" s="214"/>
      <c r="DQE78" s="214"/>
      <c r="DQF78" s="214"/>
      <c r="DQG78" s="214"/>
      <c r="DQH78" s="212"/>
      <c r="DQI78" s="213"/>
      <c r="DQJ78" s="213"/>
      <c r="DQK78" s="214"/>
      <c r="DQL78" s="214"/>
      <c r="DQM78" s="216"/>
      <c r="DQN78" s="216"/>
      <c r="DQO78" s="216"/>
      <c r="DQP78" s="216"/>
      <c r="DQQ78" s="216"/>
      <c r="DQR78" s="216"/>
      <c r="DQS78" s="216"/>
      <c r="DQT78" s="216"/>
      <c r="DQU78" s="216"/>
      <c r="DQV78" s="216"/>
      <c r="DQW78" s="216"/>
      <c r="DQX78" s="216"/>
      <c r="DQY78" s="216"/>
      <c r="DQZ78" s="214"/>
      <c r="DRA78" s="214"/>
      <c r="DRB78" s="214"/>
      <c r="DRC78" s="214"/>
      <c r="DRD78" s="214"/>
      <c r="DRE78" s="212"/>
      <c r="DRF78" s="213"/>
      <c r="DRG78" s="213"/>
      <c r="DRH78" s="214"/>
      <c r="DRI78" s="214"/>
      <c r="DRJ78" s="216"/>
      <c r="DRK78" s="216"/>
      <c r="DRL78" s="216"/>
      <c r="DRM78" s="216"/>
      <c r="DRN78" s="216"/>
      <c r="DRO78" s="216"/>
      <c r="DRP78" s="216"/>
      <c r="DRQ78" s="216"/>
      <c r="DRR78" s="216"/>
      <c r="DRS78" s="216"/>
      <c r="DRT78" s="216"/>
      <c r="DRU78" s="216"/>
      <c r="DRV78" s="216"/>
      <c r="DRW78" s="214"/>
      <c r="DRX78" s="214"/>
      <c r="DRY78" s="214"/>
      <c r="DRZ78" s="214"/>
      <c r="DSA78" s="214"/>
      <c r="DSB78" s="212"/>
      <c r="DSC78" s="213"/>
      <c r="DSD78" s="213"/>
      <c r="DSE78" s="214"/>
      <c r="DSF78" s="214"/>
      <c r="DSG78" s="216"/>
      <c r="DSH78" s="216"/>
      <c r="DSI78" s="216"/>
      <c r="DSJ78" s="216"/>
      <c r="DSK78" s="216"/>
      <c r="DSL78" s="216"/>
      <c r="DSM78" s="216"/>
      <c r="DSN78" s="216"/>
      <c r="DSO78" s="216"/>
      <c r="DSP78" s="216"/>
      <c r="DSQ78" s="216"/>
      <c r="DSR78" s="216"/>
      <c r="DSS78" s="216"/>
      <c r="DST78" s="214"/>
      <c r="DSU78" s="214"/>
      <c r="DSV78" s="214"/>
      <c r="DSW78" s="214"/>
      <c r="DSX78" s="214"/>
      <c r="DSY78" s="212"/>
      <c r="DSZ78" s="213"/>
      <c r="DTA78" s="213"/>
      <c r="DTB78" s="214"/>
      <c r="DTC78" s="214"/>
      <c r="DTD78" s="216"/>
      <c r="DTE78" s="216"/>
      <c r="DTF78" s="216"/>
      <c r="DTG78" s="216"/>
      <c r="DTH78" s="216"/>
      <c r="DTI78" s="216"/>
      <c r="DTJ78" s="216"/>
      <c r="DTK78" s="216"/>
      <c r="DTL78" s="216"/>
      <c r="DTM78" s="216"/>
      <c r="DTN78" s="216"/>
      <c r="DTO78" s="216"/>
      <c r="DTP78" s="216"/>
      <c r="DTQ78" s="214"/>
      <c r="DTR78" s="214"/>
      <c r="DTS78" s="214"/>
      <c r="DTT78" s="214"/>
      <c r="DTU78" s="214"/>
      <c r="DTV78" s="212"/>
      <c r="DTW78" s="213"/>
      <c r="DTX78" s="213"/>
      <c r="DTY78" s="214"/>
      <c r="DTZ78" s="214"/>
      <c r="DUA78" s="216"/>
      <c r="DUB78" s="216"/>
      <c r="DUC78" s="216"/>
      <c r="DUD78" s="216"/>
      <c r="DUE78" s="216"/>
      <c r="DUF78" s="216"/>
      <c r="DUG78" s="216"/>
      <c r="DUH78" s="216"/>
      <c r="DUI78" s="216"/>
      <c r="DUJ78" s="216"/>
      <c r="DUK78" s="216"/>
      <c r="DUL78" s="216"/>
      <c r="DUM78" s="216"/>
      <c r="DUN78" s="214"/>
      <c r="DUO78" s="214"/>
      <c r="DUP78" s="214"/>
      <c r="DUQ78" s="214"/>
      <c r="DUR78" s="214"/>
      <c r="DUS78" s="212"/>
      <c r="DUT78" s="213"/>
      <c r="DUU78" s="213"/>
      <c r="DUV78" s="214"/>
      <c r="DUW78" s="214"/>
      <c r="DUX78" s="216"/>
      <c r="DUY78" s="216"/>
      <c r="DUZ78" s="216"/>
      <c r="DVA78" s="216"/>
      <c r="DVB78" s="216"/>
      <c r="DVC78" s="216"/>
      <c r="DVD78" s="216"/>
      <c r="DVE78" s="216"/>
      <c r="DVF78" s="216"/>
      <c r="DVG78" s="216"/>
      <c r="DVH78" s="216"/>
      <c r="DVI78" s="216"/>
      <c r="DVJ78" s="216"/>
      <c r="DVK78" s="214"/>
      <c r="DVL78" s="214"/>
      <c r="DVM78" s="214"/>
      <c r="DVN78" s="214"/>
      <c r="DVO78" s="214"/>
      <c r="DVP78" s="212"/>
      <c r="DVQ78" s="213"/>
      <c r="DVR78" s="213"/>
      <c r="DVS78" s="214"/>
      <c r="DVT78" s="214"/>
      <c r="DVU78" s="216"/>
      <c r="DVV78" s="216"/>
      <c r="DVW78" s="216"/>
      <c r="DVX78" s="216"/>
      <c r="DVY78" s="216"/>
      <c r="DVZ78" s="216"/>
      <c r="DWA78" s="216"/>
      <c r="DWB78" s="216"/>
      <c r="DWC78" s="216"/>
      <c r="DWD78" s="216"/>
      <c r="DWE78" s="216"/>
      <c r="DWF78" s="216"/>
      <c r="DWG78" s="216"/>
      <c r="DWH78" s="214"/>
      <c r="DWI78" s="214"/>
      <c r="DWJ78" s="214"/>
      <c r="DWK78" s="214"/>
      <c r="DWL78" s="214"/>
      <c r="DWM78" s="212"/>
      <c r="DWN78" s="213"/>
      <c r="DWO78" s="213"/>
      <c r="DWP78" s="214"/>
      <c r="DWQ78" s="214"/>
      <c r="DWR78" s="216"/>
      <c r="DWS78" s="216"/>
      <c r="DWT78" s="216"/>
      <c r="DWU78" s="216"/>
      <c r="DWV78" s="216"/>
      <c r="DWW78" s="216"/>
      <c r="DWX78" s="216"/>
      <c r="DWY78" s="216"/>
      <c r="DWZ78" s="216"/>
      <c r="DXA78" s="216"/>
      <c r="DXB78" s="216"/>
      <c r="DXC78" s="216"/>
      <c r="DXD78" s="216"/>
      <c r="DXE78" s="214"/>
      <c r="DXF78" s="214"/>
      <c r="DXG78" s="214"/>
      <c r="DXH78" s="214"/>
      <c r="DXI78" s="214"/>
      <c r="DXJ78" s="212"/>
      <c r="DXK78" s="213"/>
      <c r="DXL78" s="213"/>
      <c r="DXM78" s="214"/>
      <c r="DXN78" s="214"/>
      <c r="DXO78" s="216"/>
      <c r="DXP78" s="216"/>
      <c r="DXQ78" s="216"/>
      <c r="DXR78" s="216"/>
      <c r="DXS78" s="216"/>
      <c r="DXT78" s="216"/>
      <c r="DXU78" s="216"/>
      <c r="DXV78" s="216"/>
      <c r="DXW78" s="216"/>
      <c r="DXX78" s="216"/>
      <c r="DXY78" s="216"/>
      <c r="DXZ78" s="216"/>
      <c r="DYA78" s="216"/>
      <c r="DYB78" s="214"/>
      <c r="DYC78" s="214"/>
      <c r="DYD78" s="214"/>
      <c r="DYE78" s="214"/>
      <c r="DYF78" s="214"/>
      <c r="DYG78" s="212"/>
      <c r="DYH78" s="213"/>
      <c r="DYI78" s="213"/>
      <c r="DYJ78" s="214"/>
      <c r="DYK78" s="214"/>
      <c r="DYL78" s="216"/>
      <c r="DYM78" s="216"/>
      <c r="DYN78" s="216"/>
      <c r="DYO78" s="216"/>
      <c r="DYP78" s="216"/>
      <c r="DYQ78" s="216"/>
      <c r="DYR78" s="216"/>
      <c r="DYS78" s="216"/>
      <c r="DYT78" s="216"/>
      <c r="DYU78" s="216"/>
      <c r="DYV78" s="216"/>
      <c r="DYW78" s="216"/>
      <c r="DYX78" s="216"/>
      <c r="DYY78" s="214"/>
      <c r="DYZ78" s="214"/>
      <c r="DZA78" s="214"/>
      <c r="DZB78" s="214"/>
      <c r="DZC78" s="214"/>
      <c r="DZD78" s="212"/>
      <c r="DZE78" s="213"/>
      <c r="DZF78" s="213"/>
      <c r="DZG78" s="214"/>
      <c r="DZH78" s="214"/>
      <c r="DZI78" s="216"/>
      <c r="DZJ78" s="216"/>
      <c r="DZK78" s="216"/>
      <c r="DZL78" s="216"/>
      <c r="DZM78" s="216"/>
      <c r="DZN78" s="216"/>
      <c r="DZO78" s="216"/>
      <c r="DZP78" s="216"/>
      <c r="DZQ78" s="216"/>
      <c r="DZR78" s="216"/>
      <c r="DZS78" s="216"/>
      <c r="DZT78" s="216"/>
      <c r="DZU78" s="216"/>
      <c r="DZV78" s="214"/>
      <c r="DZW78" s="214"/>
      <c r="DZX78" s="214"/>
      <c r="DZY78" s="214"/>
      <c r="DZZ78" s="214"/>
      <c r="EAA78" s="212"/>
      <c r="EAB78" s="213"/>
      <c r="EAC78" s="213"/>
      <c r="EAD78" s="214"/>
      <c r="EAE78" s="214"/>
      <c r="EAF78" s="216"/>
      <c r="EAG78" s="216"/>
      <c r="EAH78" s="216"/>
      <c r="EAI78" s="216"/>
      <c r="EAJ78" s="216"/>
      <c r="EAK78" s="216"/>
      <c r="EAL78" s="216"/>
      <c r="EAM78" s="216"/>
      <c r="EAN78" s="216"/>
      <c r="EAO78" s="216"/>
      <c r="EAP78" s="216"/>
      <c r="EAQ78" s="216"/>
      <c r="EAR78" s="216"/>
      <c r="EAS78" s="214"/>
      <c r="EAT78" s="214"/>
      <c r="EAU78" s="214"/>
      <c r="EAV78" s="214"/>
      <c r="EAW78" s="214"/>
      <c r="EAX78" s="212"/>
      <c r="EAY78" s="213"/>
      <c r="EAZ78" s="213"/>
      <c r="EBA78" s="214"/>
      <c r="EBB78" s="214"/>
      <c r="EBC78" s="216"/>
      <c r="EBD78" s="216"/>
      <c r="EBE78" s="216"/>
      <c r="EBF78" s="216"/>
      <c r="EBG78" s="216"/>
      <c r="EBH78" s="216"/>
      <c r="EBI78" s="216"/>
      <c r="EBJ78" s="216"/>
      <c r="EBK78" s="216"/>
      <c r="EBL78" s="216"/>
      <c r="EBM78" s="216"/>
      <c r="EBN78" s="216"/>
      <c r="EBO78" s="216"/>
      <c r="EBP78" s="214"/>
      <c r="EBQ78" s="214"/>
      <c r="EBR78" s="214"/>
      <c r="EBS78" s="214"/>
      <c r="EBT78" s="214"/>
      <c r="EBU78" s="212"/>
      <c r="EBV78" s="213"/>
      <c r="EBW78" s="213"/>
      <c r="EBX78" s="214"/>
      <c r="EBY78" s="214"/>
      <c r="EBZ78" s="216"/>
      <c r="ECA78" s="216"/>
      <c r="ECB78" s="216"/>
      <c r="ECC78" s="216"/>
      <c r="ECD78" s="216"/>
      <c r="ECE78" s="216"/>
      <c r="ECF78" s="216"/>
      <c r="ECG78" s="216"/>
      <c r="ECH78" s="216"/>
      <c r="ECI78" s="216"/>
      <c r="ECJ78" s="216"/>
      <c r="ECK78" s="216"/>
      <c r="ECL78" s="216"/>
      <c r="ECM78" s="214"/>
      <c r="ECN78" s="214"/>
      <c r="ECO78" s="214"/>
      <c r="ECP78" s="214"/>
      <c r="ECQ78" s="214"/>
      <c r="ECR78" s="212"/>
      <c r="ECS78" s="213"/>
      <c r="ECT78" s="213"/>
      <c r="ECU78" s="214"/>
      <c r="ECV78" s="214"/>
      <c r="ECW78" s="216"/>
      <c r="ECX78" s="216"/>
      <c r="ECY78" s="216"/>
      <c r="ECZ78" s="216"/>
      <c r="EDA78" s="216"/>
      <c r="EDB78" s="216"/>
      <c r="EDC78" s="216"/>
      <c r="EDD78" s="216"/>
      <c r="EDE78" s="216"/>
      <c r="EDF78" s="216"/>
      <c r="EDG78" s="216"/>
      <c r="EDH78" s="216"/>
      <c r="EDI78" s="216"/>
      <c r="EDJ78" s="214"/>
      <c r="EDK78" s="214"/>
      <c r="EDL78" s="214"/>
      <c r="EDM78" s="214"/>
      <c r="EDN78" s="214"/>
      <c r="EDO78" s="212"/>
      <c r="EDP78" s="213"/>
      <c r="EDQ78" s="213"/>
      <c r="EDR78" s="214"/>
      <c r="EDS78" s="214"/>
      <c r="EDT78" s="216"/>
      <c r="EDU78" s="216"/>
      <c r="EDV78" s="216"/>
      <c r="EDW78" s="216"/>
      <c r="EDX78" s="216"/>
      <c r="EDY78" s="216"/>
      <c r="EDZ78" s="216"/>
      <c r="EEA78" s="216"/>
      <c r="EEB78" s="216"/>
      <c r="EEC78" s="216"/>
      <c r="EED78" s="216"/>
      <c r="EEE78" s="216"/>
      <c r="EEF78" s="216"/>
      <c r="EEG78" s="214"/>
      <c r="EEH78" s="214"/>
      <c r="EEI78" s="214"/>
      <c r="EEJ78" s="214"/>
      <c r="EEK78" s="214"/>
      <c r="EEL78" s="212"/>
      <c r="EEM78" s="213"/>
      <c r="EEN78" s="213"/>
      <c r="EEO78" s="214"/>
      <c r="EEP78" s="214"/>
      <c r="EEQ78" s="216"/>
      <c r="EER78" s="216"/>
      <c r="EES78" s="216"/>
      <c r="EET78" s="216"/>
      <c r="EEU78" s="216"/>
      <c r="EEV78" s="216"/>
      <c r="EEW78" s="216"/>
      <c r="EEX78" s="216"/>
      <c r="EEY78" s="216"/>
      <c r="EEZ78" s="216"/>
      <c r="EFA78" s="216"/>
      <c r="EFB78" s="216"/>
      <c r="EFC78" s="216"/>
      <c r="EFD78" s="214"/>
      <c r="EFE78" s="214"/>
      <c r="EFF78" s="214"/>
      <c r="EFG78" s="214"/>
      <c r="EFH78" s="214"/>
      <c r="EFI78" s="212"/>
      <c r="EFJ78" s="213"/>
      <c r="EFK78" s="213"/>
      <c r="EFL78" s="214"/>
      <c r="EFM78" s="214"/>
      <c r="EFN78" s="216"/>
      <c r="EFO78" s="216"/>
      <c r="EFP78" s="216"/>
      <c r="EFQ78" s="216"/>
      <c r="EFR78" s="216"/>
      <c r="EFS78" s="216"/>
      <c r="EFT78" s="216"/>
      <c r="EFU78" s="216"/>
      <c r="EFV78" s="216"/>
      <c r="EFW78" s="216"/>
      <c r="EFX78" s="216"/>
      <c r="EFY78" s="216"/>
      <c r="EFZ78" s="216"/>
      <c r="EGA78" s="214"/>
      <c r="EGB78" s="214"/>
      <c r="EGC78" s="214"/>
      <c r="EGD78" s="214"/>
      <c r="EGE78" s="214"/>
      <c r="EGF78" s="212"/>
      <c r="EGG78" s="213"/>
      <c r="EGH78" s="213"/>
      <c r="EGI78" s="214"/>
      <c r="EGJ78" s="214"/>
      <c r="EGK78" s="216"/>
      <c r="EGL78" s="216"/>
      <c r="EGM78" s="216"/>
      <c r="EGN78" s="216"/>
      <c r="EGO78" s="216"/>
      <c r="EGP78" s="216"/>
      <c r="EGQ78" s="216"/>
      <c r="EGR78" s="216"/>
      <c r="EGS78" s="216"/>
      <c r="EGT78" s="216"/>
      <c r="EGU78" s="216"/>
      <c r="EGV78" s="216"/>
      <c r="EGW78" s="216"/>
      <c r="EGX78" s="214"/>
      <c r="EGY78" s="214"/>
      <c r="EGZ78" s="214"/>
      <c r="EHA78" s="214"/>
      <c r="EHB78" s="214"/>
      <c r="EHC78" s="212"/>
      <c r="EHD78" s="213"/>
      <c r="EHE78" s="213"/>
      <c r="EHF78" s="214"/>
      <c r="EHG78" s="214"/>
      <c r="EHH78" s="216"/>
      <c r="EHI78" s="216"/>
      <c r="EHJ78" s="216"/>
      <c r="EHK78" s="216"/>
      <c r="EHL78" s="216"/>
      <c r="EHM78" s="216"/>
      <c r="EHN78" s="216"/>
      <c r="EHO78" s="216"/>
      <c r="EHP78" s="216"/>
      <c r="EHQ78" s="216"/>
      <c r="EHR78" s="216"/>
      <c r="EHS78" s="216"/>
      <c r="EHT78" s="216"/>
      <c r="EHU78" s="214"/>
      <c r="EHV78" s="214"/>
      <c r="EHW78" s="214"/>
      <c r="EHX78" s="214"/>
      <c r="EHY78" s="214"/>
      <c r="EHZ78" s="212"/>
      <c r="EIA78" s="213"/>
      <c r="EIB78" s="213"/>
      <c r="EIC78" s="214"/>
      <c r="EID78" s="214"/>
      <c r="EIE78" s="216"/>
      <c r="EIF78" s="216"/>
      <c r="EIG78" s="216"/>
      <c r="EIH78" s="216"/>
      <c r="EII78" s="216"/>
      <c r="EIJ78" s="216"/>
      <c r="EIK78" s="216"/>
      <c r="EIL78" s="216"/>
      <c r="EIM78" s="216"/>
      <c r="EIN78" s="216"/>
      <c r="EIO78" s="216"/>
      <c r="EIP78" s="216"/>
      <c r="EIQ78" s="216"/>
      <c r="EIR78" s="214"/>
      <c r="EIS78" s="214"/>
      <c r="EIT78" s="214"/>
      <c r="EIU78" s="214"/>
      <c r="EIV78" s="214"/>
      <c r="EIW78" s="212"/>
      <c r="EIX78" s="213"/>
      <c r="EIY78" s="213"/>
      <c r="EIZ78" s="214"/>
      <c r="EJA78" s="214"/>
      <c r="EJB78" s="216"/>
      <c r="EJC78" s="216"/>
      <c r="EJD78" s="216"/>
      <c r="EJE78" s="216"/>
      <c r="EJF78" s="216"/>
      <c r="EJG78" s="216"/>
      <c r="EJH78" s="216"/>
      <c r="EJI78" s="216"/>
      <c r="EJJ78" s="216"/>
      <c r="EJK78" s="216"/>
      <c r="EJL78" s="216"/>
      <c r="EJM78" s="216"/>
      <c r="EJN78" s="216"/>
      <c r="EJO78" s="214"/>
      <c r="EJP78" s="214"/>
      <c r="EJQ78" s="214"/>
      <c r="EJR78" s="214"/>
      <c r="EJS78" s="214"/>
      <c r="EJT78" s="212"/>
      <c r="EJU78" s="213"/>
      <c r="EJV78" s="213"/>
      <c r="EJW78" s="214"/>
      <c r="EJX78" s="214"/>
      <c r="EJY78" s="216"/>
      <c r="EJZ78" s="216"/>
      <c r="EKA78" s="216"/>
      <c r="EKB78" s="216"/>
      <c r="EKC78" s="216"/>
      <c r="EKD78" s="216"/>
      <c r="EKE78" s="216"/>
      <c r="EKF78" s="216"/>
      <c r="EKG78" s="216"/>
      <c r="EKH78" s="216"/>
      <c r="EKI78" s="216"/>
      <c r="EKJ78" s="216"/>
      <c r="EKK78" s="216"/>
      <c r="EKL78" s="214"/>
      <c r="EKM78" s="214"/>
      <c r="EKN78" s="214"/>
      <c r="EKO78" s="214"/>
      <c r="EKP78" s="214"/>
      <c r="EKQ78" s="212"/>
      <c r="EKR78" s="213"/>
      <c r="EKS78" s="213"/>
      <c r="EKT78" s="214"/>
      <c r="EKU78" s="214"/>
      <c r="EKV78" s="216"/>
      <c r="EKW78" s="216"/>
      <c r="EKX78" s="216"/>
      <c r="EKY78" s="216"/>
      <c r="EKZ78" s="216"/>
      <c r="ELA78" s="216"/>
      <c r="ELB78" s="216"/>
      <c r="ELC78" s="216"/>
      <c r="ELD78" s="216"/>
      <c r="ELE78" s="216"/>
      <c r="ELF78" s="216"/>
      <c r="ELG78" s="216"/>
      <c r="ELH78" s="216"/>
      <c r="ELI78" s="214"/>
      <c r="ELJ78" s="214"/>
      <c r="ELK78" s="214"/>
      <c r="ELL78" s="214"/>
      <c r="ELM78" s="214"/>
      <c r="ELN78" s="212"/>
      <c r="ELO78" s="213"/>
      <c r="ELP78" s="213"/>
      <c r="ELQ78" s="214"/>
      <c r="ELR78" s="214"/>
      <c r="ELS78" s="216"/>
      <c r="ELT78" s="216"/>
      <c r="ELU78" s="216"/>
      <c r="ELV78" s="216"/>
      <c r="ELW78" s="216"/>
      <c r="ELX78" s="216"/>
      <c r="ELY78" s="216"/>
      <c r="ELZ78" s="216"/>
      <c r="EMA78" s="216"/>
      <c r="EMB78" s="216"/>
      <c r="EMC78" s="216"/>
      <c r="EMD78" s="216"/>
      <c r="EME78" s="216"/>
      <c r="EMF78" s="214"/>
      <c r="EMG78" s="214"/>
      <c r="EMH78" s="214"/>
      <c r="EMI78" s="214"/>
      <c r="EMJ78" s="214"/>
      <c r="EMK78" s="212"/>
      <c r="EML78" s="213"/>
      <c r="EMM78" s="213"/>
      <c r="EMN78" s="214"/>
      <c r="EMO78" s="214"/>
      <c r="EMP78" s="216"/>
      <c r="EMQ78" s="216"/>
      <c r="EMR78" s="216"/>
      <c r="EMS78" s="216"/>
      <c r="EMT78" s="216"/>
      <c r="EMU78" s="216"/>
      <c r="EMV78" s="216"/>
      <c r="EMW78" s="216"/>
      <c r="EMX78" s="216"/>
      <c r="EMY78" s="216"/>
      <c r="EMZ78" s="216"/>
      <c r="ENA78" s="216"/>
      <c r="ENB78" s="216"/>
      <c r="ENC78" s="214"/>
      <c r="END78" s="214"/>
      <c r="ENE78" s="214"/>
      <c r="ENF78" s="214"/>
      <c r="ENG78" s="214"/>
      <c r="ENH78" s="212"/>
      <c r="ENI78" s="213"/>
      <c r="ENJ78" s="213"/>
      <c r="ENK78" s="214"/>
      <c r="ENL78" s="214"/>
      <c r="ENM78" s="216"/>
      <c r="ENN78" s="216"/>
      <c r="ENO78" s="216"/>
      <c r="ENP78" s="216"/>
      <c r="ENQ78" s="216"/>
      <c r="ENR78" s="216"/>
      <c r="ENS78" s="216"/>
      <c r="ENT78" s="216"/>
      <c r="ENU78" s="216"/>
      <c r="ENV78" s="216"/>
      <c r="ENW78" s="216"/>
      <c r="ENX78" s="216"/>
      <c r="ENY78" s="216"/>
      <c r="ENZ78" s="214"/>
      <c r="EOA78" s="214"/>
      <c r="EOB78" s="214"/>
      <c r="EOC78" s="214"/>
      <c r="EOD78" s="214"/>
      <c r="EOE78" s="212"/>
      <c r="EOF78" s="213"/>
      <c r="EOG78" s="213"/>
      <c r="EOH78" s="214"/>
      <c r="EOI78" s="214"/>
      <c r="EOJ78" s="216"/>
      <c r="EOK78" s="216"/>
      <c r="EOL78" s="216"/>
      <c r="EOM78" s="216"/>
      <c r="EON78" s="216"/>
      <c r="EOO78" s="216"/>
      <c r="EOP78" s="216"/>
      <c r="EOQ78" s="216"/>
      <c r="EOR78" s="216"/>
      <c r="EOS78" s="216"/>
      <c r="EOT78" s="216"/>
      <c r="EOU78" s="216"/>
      <c r="EOV78" s="216"/>
      <c r="EOW78" s="214"/>
      <c r="EOX78" s="214"/>
      <c r="EOY78" s="214"/>
      <c r="EOZ78" s="214"/>
      <c r="EPA78" s="214"/>
      <c r="EPB78" s="212"/>
      <c r="EPC78" s="213"/>
      <c r="EPD78" s="213"/>
      <c r="EPE78" s="214"/>
      <c r="EPF78" s="214"/>
      <c r="EPG78" s="216"/>
      <c r="EPH78" s="216"/>
      <c r="EPI78" s="216"/>
      <c r="EPJ78" s="216"/>
      <c r="EPK78" s="216"/>
      <c r="EPL78" s="216"/>
      <c r="EPM78" s="216"/>
      <c r="EPN78" s="216"/>
      <c r="EPO78" s="216"/>
      <c r="EPP78" s="216"/>
      <c r="EPQ78" s="216"/>
      <c r="EPR78" s="216"/>
      <c r="EPS78" s="216"/>
      <c r="EPT78" s="214"/>
      <c r="EPU78" s="214"/>
      <c r="EPV78" s="214"/>
      <c r="EPW78" s="214"/>
      <c r="EPX78" s="214"/>
      <c r="EPY78" s="212"/>
      <c r="EPZ78" s="213"/>
      <c r="EQA78" s="213"/>
      <c r="EQB78" s="214"/>
      <c r="EQC78" s="214"/>
      <c r="EQD78" s="216"/>
      <c r="EQE78" s="216"/>
      <c r="EQF78" s="216"/>
      <c r="EQG78" s="216"/>
      <c r="EQH78" s="216"/>
      <c r="EQI78" s="216"/>
      <c r="EQJ78" s="216"/>
      <c r="EQK78" s="216"/>
      <c r="EQL78" s="216"/>
      <c r="EQM78" s="216"/>
      <c r="EQN78" s="216"/>
      <c r="EQO78" s="216"/>
      <c r="EQP78" s="216"/>
      <c r="EQQ78" s="214"/>
      <c r="EQR78" s="214"/>
      <c r="EQS78" s="214"/>
      <c r="EQT78" s="214"/>
      <c r="EQU78" s="214"/>
      <c r="EQV78" s="212"/>
      <c r="EQW78" s="213"/>
      <c r="EQX78" s="213"/>
      <c r="EQY78" s="214"/>
      <c r="EQZ78" s="214"/>
      <c r="ERA78" s="216"/>
      <c r="ERB78" s="216"/>
      <c r="ERC78" s="216"/>
      <c r="ERD78" s="216"/>
      <c r="ERE78" s="216"/>
      <c r="ERF78" s="216"/>
      <c r="ERG78" s="216"/>
      <c r="ERH78" s="216"/>
      <c r="ERI78" s="216"/>
      <c r="ERJ78" s="216"/>
      <c r="ERK78" s="216"/>
      <c r="ERL78" s="216"/>
      <c r="ERM78" s="216"/>
      <c r="ERN78" s="214"/>
      <c r="ERO78" s="214"/>
      <c r="ERP78" s="214"/>
      <c r="ERQ78" s="214"/>
      <c r="ERR78" s="214"/>
      <c r="ERS78" s="212"/>
      <c r="ERT78" s="213"/>
      <c r="ERU78" s="213"/>
      <c r="ERV78" s="214"/>
      <c r="ERW78" s="214"/>
      <c r="ERX78" s="216"/>
      <c r="ERY78" s="216"/>
      <c r="ERZ78" s="216"/>
      <c r="ESA78" s="216"/>
      <c r="ESB78" s="216"/>
      <c r="ESC78" s="216"/>
      <c r="ESD78" s="216"/>
      <c r="ESE78" s="216"/>
      <c r="ESF78" s="216"/>
      <c r="ESG78" s="216"/>
      <c r="ESH78" s="216"/>
      <c r="ESI78" s="216"/>
      <c r="ESJ78" s="216"/>
      <c r="ESK78" s="214"/>
      <c r="ESL78" s="214"/>
      <c r="ESM78" s="214"/>
      <c r="ESN78" s="214"/>
      <c r="ESO78" s="214"/>
      <c r="ESP78" s="212"/>
      <c r="ESQ78" s="213"/>
      <c r="ESR78" s="213"/>
      <c r="ESS78" s="214"/>
      <c r="EST78" s="214"/>
      <c r="ESU78" s="216"/>
      <c r="ESV78" s="216"/>
      <c r="ESW78" s="216"/>
      <c r="ESX78" s="216"/>
      <c r="ESY78" s="216"/>
      <c r="ESZ78" s="216"/>
      <c r="ETA78" s="216"/>
      <c r="ETB78" s="216"/>
      <c r="ETC78" s="216"/>
      <c r="ETD78" s="216"/>
      <c r="ETE78" s="216"/>
      <c r="ETF78" s="216"/>
      <c r="ETG78" s="216"/>
      <c r="ETH78" s="214"/>
      <c r="ETI78" s="214"/>
      <c r="ETJ78" s="214"/>
      <c r="ETK78" s="214"/>
      <c r="ETL78" s="214"/>
      <c r="ETM78" s="212"/>
      <c r="ETN78" s="213"/>
      <c r="ETO78" s="213"/>
      <c r="ETP78" s="214"/>
      <c r="ETQ78" s="214"/>
      <c r="ETR78" s="216"/>
      <c r="ETS78" s="216"/>
      <c r="ETT78" s="216"/>
      <c r="ETU78" s="216"/>
      <c r="ETV78" s="216"/>
      <c r="ETW78" s="216"/>
      <c r="ETX78" s="216"/>
      <c r="ETY78" s="216"/>
      <c r="ETZ78" s="216"/>
      <c r="EUA78" s="216"/>
      <c r="EUB78" s="216"/>
      <c r="EUC78" s="216"/>
      <c r="EUD78" s="216"/>
      <c r="EUE78" s="214"/>
      <c r="EUF78" s="214"/>
      <c r="EUG78" s="214"/>
      <c r="EUH78" s="214"/>
      <c r="EUI78" s="214"/>
      <c r="EUJ78" s="212"/>
      <c r="EUK78" s="213"/>
      <c r="EUL78" s="213"/>
      <c r="EUM78" s="214"/>
      <c r="EUN78" s="214"/>
      <c r="EUO78" s="216"/>
      <c r="EUP78" s="216"/>
      <c r="EUQ78" s="216"/>
      <c r="EUR78" s="216"/>
      <c r="EUS78" s="216"/>
      <c r="EUT78" s="216"/>
      <c r="EUU78" s="216"/>
      <c r="EUV78" s="216"/>
      <c r="EUW78" s="216"/>
      <c r="EUX78" s="216"/>
      <c r="EUY78" s="216"/>
      <c r="EUZ78" s="216"/>
      <c r="EVA78" s="216"/>
      <c r="EVB78" s="214"/>
      <c r="EVC78" s="214"/>
      <c r="EVD78" s="214"/>
      <c r="EVE78" s="214"/>
      <c r="EVF78" s="214"/>
      <c r="EVG78" s="212"/>
      <c r="EVH78" s="213"/>
      <c r="EVI78" s="213"/>
      <c r="EVJ78" s="214"/>
      <c r="EVK78" s="214"/>
      <c r="EVL78" s="216"/>
      <c r="EVM78" s="216"/>
      <c r="EVN78" s="216"/>
      <c r="EVO78" s="216"/>
      <c r="EVP78" s="216"/>
      <c r="EVQ78" s="216"/>
      <c r="EVR78" s="216"/>
      <c r="EVS78" s="216"/>
      <c r="EVT78" s="216"/>
      <c r="EVU78" s="216"/>
      <c r="EVV78" s="216"/>
      <c r="EVW78" s="216"/>
      <c r="EVX78" s="216"/>
      <c r="EVY78" s="214"/>
      <c r="EVZ78" s="214"/>
      <c r="EWA78" s="214"/>
      <c r="EWB78" s="214"/>
      <c r="EWC78" s="214"/>
      <c r="EWD78" s="212"/>
      <c r="EWE78" s="213"/>
      <c r="EWF78" s="213"/>
      <c r="EWG78" s="214"/>
      <c r="EWH78" s="214"/>
      <c r="EWI78" s="216"/>
      <c r="EWJ78" s="216"/>
      <c r="EWK78" s="216"/>
      <c r="EWL78" s="216"/>
      <c r="EWM78" s="216"/>
      <c r="EWN78" s="216"/>
      <c r="EWO78" s="216"/>
      <c r="EWP78" s="216"/>
      <c r="EWQ78" s="216"/>
      <c r="EWR78" s="216"/>
      <c r="EWS78" s="216"/>
      <c r="EWT78" s="216"/>
      <c r="EWU78" s="216"/>
      <c r="EWV78" s="214"/>
      <c r="EWW78" s="214"/>
      <c r="EWX78" s="214"/>
      <c r="EWY78" s="214"/>
      <c r="EWZ78" s="214"/>
      <c r="EXA78" s="212"/>
      <c r="EXB78" s="213"/>
      <c r="EXC78" s="213"/>
      <c r="EXD78" s="214"/>
      <c r="EXE78" s="214"/>
      <c r="EXF78" s="216"/>
      <c r="EXG78" s="216"/>
      <c r="EXH78" s="216"/>
      <c r="EXI78" s="216"/>
      <c r="EXJ78" s="216"/>
      <c r="EXK78" s="216"/>
      <c r="EXL78" s="216"/>
      <c r="EXM78" s="216"/>
      <c r="EXN78" s="216"/>
      <c r="EXO78" s="216"/>
      <c r="EXP78" s="216"/>
      <c r="EXQ78" s="216"/>
      <c r="EXR78" s="216"/>
      <c r="EXS78" s="214"/>
      <c r="EXT78" s="214"/>
      <c r="EXU78" s="214"/>
      <c r="EXV78" s="214"/>
      <c r="EXW78" s="214"/>
      <c r="EXX78" s="212"/>
      <c r="EXY78" s="213"/>
      <c r="EXZ78" s="213"/>
      <c r="EYA78" s="214"/>
      <c r="EYB78" s="214"/>
      <c r="EYC78" s="216"/>
      <c r="EYD78" s="216"/>
      <c r="EYE78" s="216"/>
      <c r="EYF78" s="216"/>
      <c r="EYG78" s="216"/>
      <c r="EYH78" s="216"/>
      <c r="EYI78" s="216"/>
      <c r="EYJ78" s="216"/>
      <c r="EYK78" s="216"/>
      <c r="EYL78" s="216"/>
      <c r="EYM78" s="216"/>
      <c r="EYN78" s="216"/>
      <c r="EYO78" s="216"/>
      <c r="EYP78" s="214"/>
      <c r="EYQ78" s="214"/>
      <c r="EYR78" s="214"/>
      <c r="EYS78" s="214"/>
      <c r="EYT78" s="214"/>
      <c r="EYU78" s="212"/>
      <c r="EYV78" s="213"/>
      <c r="EYW78" s="213"/>
      <c r="EYX78" s="214"/>
      <c r="EYY78" s="214"/>
      <c r="EYZ78" s="216"/>
      <c r="EZA78" s="216"/>
      <c r="EZB78" s="216"/>
      <c r="EZC78" s="216"/>
      <c r="EZD78" s="216"/>
      <c r="EZE78" s="216"/>
      <c r="EZF78" s="216"/>
      <c r="EZG78" s="216"/>
      <c r="EZH78" s="216"/>
      <c r="EZI78" s="216"/>
      <c r="EZJ78" s="216"/>
      <c r="EZK78" s="216"/>
      <c r="EZL78" s="216"/>
      <c r="EZM78" s="214"/>
      <c r="EZN78" s="214"/>
      <c r="EZO78" s="214"/>
      <c r="EZP78" s="214"/>
      <c r="EZQ78" s="214"/>
      <c r="EZR78" s="212"/>
      <c r="EZS78" s="213"/>
      <c r="EZT78" s="213"/>
      <c r="EZU78" s="214"/>
      <c r="EZV78" s="214"/>
      <c r="EZW78" s="216"/>
      <c r="EZX78" s="216"/>
      <c r="EZY78" s="216"/>
      <c r="EZZ78" s="216"/>
      <c r="FAA78" s="216"/>
      <c r="FAB78" s="216"/>
      <c r="FAC78" s="216"/>
      <c r="FAD78" s="216"/>
      <c r="FAE78" s="216"/>
      <c r="FAF78" s="216"/>
      <c r="FAG78" s="216"/>
      <c r="FAH78" s="216"/>
      <c r="FAI78" s="216"/>
      <c r="FAJ78" s="214"/>
      <c r="FAK78" s="214"/>
      <c r="FAL78" s="214"/>
      <c r="FAM78" s="214"/>
      <c r="FAN78" s="214"/>
      <c r="FAO78" s="212"/>
      <c r="FAP78" s="213"/>
      <c r="FAQ78" s="213"/>
      <c r="FAR78" s="214"/>
      <c r="FAS78" s="214"/>
      <c r="FAT78" s="216"/>
      <c r="FAU78" s="216"/>
      <c r="FAV78" s="216"/>
      <c r="FAW78" s="216"/>
      <c r="FAX78" s="216"/>
      <c r="FAY78" s="216"/>
      <c r="FAZ78" s="216"/>
      <c r="FBA78" s="216"/>
      <c r="FBB78" s="216"/>
      <c r="FBC78" s="216"/>
      <c r="FBD78" s="216"/>
      <c r="FBE78" s="216"/>
      <c r="FBF78" s="216"/>
      <c r="FBG78" s="214"/>
      <c r="FBH78" s="214"/>
      <c r="FBI78" s="214"/>
      <c r="FBJ78" s="214"/>
      <c r="FBK78" s="214"/>
      <c r="FBL78" s="212"/>
      <c r="FBM78" s="213"/>
      <c r="FBN78" s="213"/>
      <c r="FBO78" s="214"/>
      <c r="FBP78" s="214"/>
      <c r="FBQ78" s="216"/>
      <c r="FBR78" s="216"/>
      <c r="FBS78" s="216"/>
      <c r="FBT78" s="216"/>
      <c r="FBU78" s="216"/>
      <c r="FBV78" s="216"/>
      <c r="FBW78" s="216"/>
      <c r="FBX78" s="216"/>
      <c r="FBY78" s="216"/>
      <c r="FBZ78" s="216"/>
      <c r="FCA78" s="216"/>
      <c r="FCB78" s="216"/>
      <c r="FCC78" s="216"/>
      <c r="FCD78" s="214"/>
      <c r="FCE78" s="214"/>
      <c r="FCF78" s="214"/>
      <c r="FCG78" s="214"/>
      <c r="FCH78" s="214"/>
      <c r="FCI78" s="212"/>
      <c r="FCJ78" s="213"/>
      <c r="FCK78" s="213"/>
      <c r="FCL78" s="214"/>
      <c r="FCM78" s="214"/>
      <c r="FCN78" s="216"/>
      <c r="FCO78" s="216"/>
      <c r="FCP78" s="216"/>
      <c r="FCQ78" s="216"/>
      <c r="FCR78" s="216"/>
      <c r="FCS78" s="216"/>
      <c r="FCT78" s="216"/>
      <c r="FCU78" s="216"/>
      <c r="FCV78" s="216"/>
      <c r="FCW78" s="216"/>
      <c r="FCX78" s="216"/>
      <c r="FCY78" s="216"/>
      <c r="FCZ78" s="216"/>
      <c r="FDA78" s="214"/>
      <c r="FDB78" s="214"/>
      <c r="FDC78" s="214"/>
      <c r="FDD78" s="214"/>
      <c r="FDE78" s="214"/>
      <c r="FDF78" s="212"/>
      <c r="FDG78" s="213"/>
      <c r="FDH78" s="213"/>
      <c r="FDI78" s="214"/>
      <c r="FDJ78" s="214"/>
      <c r="FDK78" s="216"/>
      <c r="FDL78" s="216"/>
      <c r="FDM78" s="216"/>
      <c r="FDN78" s="216"/>
      <c r="FDO78" s="216"/>
      <c r="FDP78" s="216"/>
      <c r="FDQ78" s="216"/>
      <c r="FDR78" s="216"/>
      <c r="FDS78" s="216"/>
      <c r="FDT78" s="216"/>
      <c r="FDU78" s="216"/>
      <c r="FDV78" s="216"/>
      <c r="FDW78" s="216"/>
      <c r="FDX78" s="214"/>
      <c r="FDY78" s="214"/>
      <c r="FDZ78" s="214"/>
      <c r="FEA78" s="214"/>
      <c r="FEB78" s="214"/>
      <c r="FEC78" s="212"/>
      <c r="FED78" s="213"/>
      <c r="FEE78" s="213"/>
      <c r="FEF78" s="214"/>
      <c r="FEG78" s="214"/>
      <c r="FEH78" s="216"/>
      <c r="FEI78" s="216"/>
      <c r="FEJ78" s="216"/>
      <c r="FEK78" s="216"/>
      <c r="FEL78" s="216"/>
      <c r="FEM78" s="216"/>
      <c r="FEN78" s="216"/>
      <c r="FEO78" s="216"/>
      <c r="FEP78" s="216"/>
      <c r="FEQ78" s="216"/>
      <c r="FER78" s="216"/>
      <c r="FES78" s="216"/>
      <c r="FET78" s="216"/>
      <c r="FEU78" s="214"/>
      <c r="FEV78" s="214"/>
      <c r="FEW78" s="214"/>
      <c r="FEX78" s="214"/>
      <c r="FEY78" s="214"/>
      <c r="FEZ78" s="212"/>
      <c r="FFA78" s="213"/>
      <c r="FFB78" s="213"/>
      <c r="FFC78" s="214"/>
      <c r="FFD78" s="214"/>
      <c r="FFE78" s="216"/>
      <c r="FFF78" s="216"/>
      <c r="FFG78" s="216"/>
      <c r="FFH78" s="216"/>
      <c r="FFI78" s="216"/>
      <c r="FFJ78" s="216"/>
      <c r="FFK78" s="216"/>
      <c r="FFL78" s="216"/>
      <c r="FFM78" s="216"/>
      <c r="FFN78" s="216"/>
      <c r="FFO78" s="216"/>
      <c r="FFP78" s="216"/>
      <c r="FFQ78" s="216"/>
      <c r="FFR78" s="214"/>
      <c r="FFS78" s="214"/>
      <c r="FFT78" s="214"/>
      <c r="FFU78" s="214"/>
      <c r="FFV78" s="214"/>
      <c r="FFW78" s="212"/>
      <c r="FFX78" s="213"/>
      <c r="FFY78" s="213"/>
      <c r="FFZ78" s="214"/>
      <c r="FGA78" s="214"/>
      <c r="FGB78" s="216"/>
      <c r="FGC78" s="216"/>
      <c r="FGD78" s="216"/>
      <c r="FGE78" s="216"/>
      <c r="FGF78" s="216"/>
      <c r="FGG78" s="216"/>
      <c r="FGH78" s="216"/>
      <c r="FGI78" s="216"/>
      <c r="FGJ78" s="216"/>
      <c r="FGK78" s="216"/>
      <c r="FGL78" s="216"/>
      <c r="FGM78" s="216"/>
      <c r="FGN78" s="216"/>
      <c r="FGO78" s="214"/>
      <c r="FGP78" s="214"/>
      <c r="FGQ78" s="214"/>
      <c r="FGR78" s="214"/>
      <c r="FGS78" s="214"/>
      <c r="FGT78" s="212"/>
      <c r="FGU78" s="213"/>
      <c r="FGV78" s="213"/>
      <c r="FGW78" s="214"/>
      <c r="FGX78" s="214"/>
      <c r="FGY78" s="216"/>
      <c r="FGZ78" s="216"/>
      <c r="FHA78" s="216"/>
      <c r="FHB78" s="216"/>
      <c r="FHC78" s="216"/>
      <c r="FHD78" s="216"/>
      <c r="FHE78" s="216"/>
      <c r="FHF78" s="216"/>
      <c r="FHG78" s="216"/>
      <c r="FHH78" s="216"/>
      <c r="FHI78" s="216"/>
      <c r="FHJ78" s="216"/>
      <c r="FHK78" s="216"/>
      <c r="FHL78" s="214"/>
      <c r="FHM78" s="214"/>
      <c r="FHN78" s="214"/>
      <c r="FHO78" s="214"/>
      <c r="FHP78" s="214"/>
      <c r="FHQ78" s="212"/>
      <c r="FHR78" s="213"/>
      <c r="FHS78" s="213"/>
      <c r="FHT78" s="214"/>
      <c r="FHU78" s="214"/>
      <c r="FHV78" s="216"/>
      <c r="FHW78" s="216"/>
      <c r="FHX78" s="216"/>
      <c r="FHY78" s="216"/>
      <c r="FHZ78" s="216"/>
      <c r="FIA78" s="216"/>
      <c r="FIB78" s="216"/>
      <c r="FIC78" s="216"/>
      <c r="FID78" s="216"/>
      <c r="FIE78" s="216"/>
      <c r="FIF78" s="216"/>
      <c r="FIG78" s="216"/>
      <c r="FIH78" s="216"/>
      <c r="FII78" s="214"/>
      <c r="FIJ78" s="214"/>
      <c r="FIK78" s="214"/>
      <c r="FIL78" s="214"/>
      <c r="FIM78" s="214"/>
      <c r="FIN78" s="212"/>
      <c r="FIO78" s="213"/>
      <c r="FIP78" s="213"/>
      <c r="FIQ78" s="214"/>
      <c r="FIR78" s="214"/>
      <c r="FIS78" s="216"/>
      <c r="FIT78" s="216"/>
      <c r="FIU78" s="216"/>
      <c r="FIV78" s="216"/>
      <c r="FIW78" s="216"/>
      <c r="FIX78" s="216"/>
      <c r="FIY78" s="216"/>
      <c r="FIZ78" s="216"/>
      <c r="FJA78" s="216"/>
      <c r="FJB78" s="216"/>
      <c r="FJC78" s="216"/>
      <c r="FJD78" s="216"/>
      <c r="FJE78" s="216"/>
      <c r="FJF78" s="214"/>
      <c r="FJG78" s="214"/>
      <c r="FJH78" s="214"/>
      <c r="FJI78" s="214"/>
      <c r="FJJ78" s="214"/>
      <c r="FJK78" s="212"/>
      <c r="FJL78" s="213"/>
      <c r="FJM78" s="213"/>
      <c r="FJN78" s="214"/>
      <c r="FJO78" s="214"/>
      <c r="FJP78" s="216"/>
      <c r="FJQ78" s="216"/>
      <c r="FJR78" s="216"/>
      <c r="FJS78" s="216"/>
      <c r="FJT78" s="216"/>
      <c r="FJU78" s="216"/>
      <c r="FJV78" s="216"/>
      <c r="FJW78" s="216"/>
      <c r="FJX78" s="216"/>
      <c r="FJY78" s="216"/>
      <c r="FJZ78" s="216"/>
      <c r="FKA78" s="216"/>
      <c r="FKB78" s="216"/>
      <c r="FKC78" s="214"/>
      <c r="FKD78" s="214"/>
      <c r="FKE78" s="214"/>
      <c r="FKF78" s="214"/>
      <c r="FKG78" s="214"/>
      <c r="FKH78" s="212"/>
      <c r="FKI78" s="213"/>
      <c r="FKJ78" s="213"/>
      <c r="FKK78" s="214"/>
      <c r="FKL78" s="214"/>
      <c r="FKM78" s="216"/>
      <c r="FKN78" s="216"/>
      <c r="FKO78" s="216"/>
      <c r="FKP78" s="216"/>
      <c r="FKQ78" s="216"/>
      <c r="FKR78" s="216"/>
      <c r="FKS78" s="216"/>
      <c r="FKT78" s="216"/>
      <c r="FKU78" s="216"/>
      <c r="FKV78" s="216"/>
      <c r="FKW78" s="216"/>
      <c r="FKX78" s="216"/>
      <c r="FKY78" s="216"/>
      <c r="FKZ78" s="214"/>
      <c r="FLA78" s="214"/>
      <c r="FLB78" s="214"/>
      <c r="FLC78" s="214"/>
      <c r="FLD78" s="214"/>
      <c r="FLE78" s="212"/>
      <c r="FLF78" s="213"/>
      <c r="FLG78" s="213"/>
      <c r="FLH78" s="214"/>
      <c r="FLI78" s="214"/>
      <c r="FLJ78" s="216"/>
      <c r="FLK78" s="216"/>
      <c r="FLL78" s="216"/>
      <c r="FLM78" s="216"/>
      <c r="FLN78" s="216"/>
      <c r="FLO78" s="216"/>
      <c r="FLP78" s="216"/>
      <c r="FLQ78" s="216"/>
      <c r="FLR78" s="216"/>
      <c r="FLS78" s="216"/>
      <c r="FLT78" s="216"/>
      <c r="FLU78" s="216"/>
      <c r="FLV78" s="216"/>
      <c r="FLW78" s="214"/>
      <c r="FLX78" s="214"/>
      <c r="FLY78" s="214"/>
      <c r="FLZ78" s="214"/>
      <c r="FMA78" s="214"/>
      <c r="FMB78" s="212"/>
      <c r="FMC78" s="213"/>
      <c r="FMD78" s="213"/>
      <c r="FME78" s="214"/>
      <c r="FMF78" s="214"/>
      <c r="FMG78" s="216"/>
      <c r="FMH78" s="216"/>
      <c r="FMI78" s="216"/>
      <c r="FMJ78" s="216"/>
      <c r="FMK78" s="216"/>
      <c r="FML78" s="216"/>
      <c r="FMM78" s="216"/>
      <c r="FMN78" s="216"/>
      <c r="FMO78" s="216"/>
      <c r="FMP78" s="216"/>
      <c r="FMQ78" s="216"/>
      <c r="FMR78" s="216"/>
      <c r="FMS78" s="216"/>
      <c r="FMT78" s="214"/>
      <c r="FMU78" s="214"/>
      <c r="FMV78" s="214"/>
      <c r="FMW78" s="214"/>
      <c r="FMX78" s="214"/>
      <c r="FMY78" s="212"/>
      <c r="FMZ78" s="213"/>
      <c r="FNA78" s="213"/>
      <c r="FNB78" s="214"/>
      <c r="FNC78" s="214"/>
      <c r="FND78" s="216"/>
      <c r="FNE78" s="216"/>
      <c r="FNF78" s="216"/>
      <c r="FNG78" s="216"/>
      <c r="FNH78" s="216"/>
      <c r="FNI78" s="216"/>
      <c r="FNJ78" s="216"/>
      <c r="FNK78" s="216"/>
      <c r="FNL78" s="216"/>
      <c r="FNM78" s="216"/>
      <c r="FNN78" s="216"/>
      <c r="FNO78" s="216"/>
      <c r="FNP78" s="216"/>
      <c r="FNQ78" s="214"/>
      <c r="FNR78" s="214"/>
      <c r="FNS78" s="214"/>
      <c r="FNT78" s="214"/>
      <c r="FNU78" s="214"/>
      <c r="FNV78" s="212"/>
      <c r="FNW78" s="213"/>
      <c r="FNX78" s="213"/>
      <c r="FNY78" s="214"/>
      <c r="FNZ78" s="214"/>
      <c r="FOA78" s="216"/>
      <c r="FOB78" s="216"/>
      <c r="FOC78" s="216"/>
      <c r="FOD78" s="216"/>
      <c r="FOE78" s="216"/>
      <c r="FOF78" s="216"/>
      <c r="FOG78" s="216"/>
      <c r="FOH78" s="216"/>
      <c r="FOI78" s="216"/>
      <c r="FOJ78" s="216"/>
      <c r="FOK78" s="216"/>
      <c r="FOL78" s="216"/>
      <c r="FOM78" s="216"/>
      <c r="FON78" s="214"/>
      <c r="FOO78" s="214"/>
      <c r="FOP78" s="214"/>
      <c r="FOQ78" s="214"/>
      <c r="FOR78" s="214"/>
      <c r="FOS78" s="212"/>
      <c r="FOT78" s="213"/>
      <c r="FOU78" s="213"/>
      <c r="FOV78" s="214"/>
      <c r="FOW78" s="214"/>
      <c r="FOX78" s="216"/>
      <c r="FOY78" s="216"/>
      <c r="FOZ78" s="216"/>
      <c r="FPA78" s="216"/>
      <c r="FPB78" s="216"/>
      <c r="FPC78" s="216"/>
      <c r="FPD78" s="216"/>
      <c r="FPE78" s="216"/>
      <c r="FPF78" s="216"/>
      <c r="FPG78" s="216"/>
      <c r="FPH78" s="216"/>
      <c r="FPI78" s="216"/>
      <c r="FPJ78" s="216"/>
      <c r="FPK78" s="214"/>
      <c r="FPL78" s="214"/>
      <c r="FPM78" s="214"/>
      <c r="FPN78" s="214"/>
      <c r="FPO78" s="214"/>
      <c r="FPP78" s="212"/>
      <c r="FPQ78" s="213"/>
      <c r="FPR78" s="213"/>
      <c r="FPS78" s="214"/>
      <c r="FPT78" s="214"/>
      <c r="FPU78" s="216"/>
      <c r="FPV78" s="216"/>
      <c r="FPW78" s="216"/>
      <c r="FPX78" s="216"/>
      <c r="FPY78" s="216"/>
      <c r="FPZ78" s="216"/>
      <c r="FQA78" s="216"/>
      <c r="FQB78" s="216"/>
      <c r="FQC78" s="216"/>
      <c r="FQD78" s="216"/>
      <c r="FQE78" s="216"/>
      <c r="FQF78" s="216"/>
      <c r="FQG78" s="216"/>
      <c r="FQH78" s="214"/>
      <c r="FQI78" s="214"/>
      <c r="FQJ78" s="214"/>
      <c r="FQK78" s="214"/>
      <c r="FQL78" s="214"/>
      <c r="FQM78" s="212"/>
      <c r="FQN78" s="213"/>
      <c r="FQO78" s="213"/>
      <c r="FQP78" s="214"/>
      <c r="FQQ78" s="214"/>
      <c r="FQR78" s="216"/>
      <c r="FQS78" s="216"/>
      <c r="FQT78" s="216"/>
      <c r="FQU78" s="216"/>
      <c r="FQV78" s="216"/>
      <c r="FQW78" s="216"/>
      <c r="FQX78" s="216"/>
      <c r="FQY78" s="216"/>
      <c r="FQZ78" s="216"/>
      <c r="FRA78" s="216"/>
      <c r="FRB78" s="216"/>
      <c r="FRC78" s="216"/>
      <c r="FRD78" s="216"/>
      <c r="FRE78" s="214"/>
      <c r="FRF78" s="214"/>
      <c r="FRG78" s="214"/>
      <c r="FRH78" s="214"/>
      <c r="FRI78" s="214"/>
      <c r="FRJ78" s="212"/>
      <c r="FRK78" s="213"/>
      <c r="FRL78" s="213"/>
      <c r="FRM78" s="214"/>
      <c r="FRN78" s="214"/>
      <c r="FRO78" s="216"/>
      <c r="FRP78" s="216"/>
      <c r="FRQ78" s="216"/>
      <c r="FRR78" s="216"/>
      <c r="FRS78" s="216"/>
      <c r="FRT78" s="216"/>
      <c r="FRU78" s="216"/>
      <c r="FRV78" s="216"/>
      <c r="FRW78" s="216"/>
      <c r="FRX78" s="216"/>
      <c r="FRY78" s="216"/>
      <c r="FRZ78" s="216"/>
      <c r="FSA78" s="216"/>
      <c r="FSB78" s="214"/>
      <c r="FSC78" s="214"/>
      <c r="FSD78" s="214"/>
      <c r="FSE78" s="214"/>
      <c r="FSF78" s="214"/>
      <c r="FSG78" s="212"/>
      <c r="FSH78" s="213"/>
      <c r="FSI78" s="213"/>
      <c r="FSJ78" s="214"/>
      <c r="FSK78" s="214"/>
      <c r="FSL78" s="216"/>
      <c r="FSM78" s="216"/>
      <c r="FSN78" s="216"/>
      <c r="FSO78" s="216"/>
      <c r="FSP78" s="216"/>
      <c r="FSQ78" s="216"/>
      <c r="FSR78" s="216"/>
      <c r="FSS78" s="216"/>
      <c r="FST78" s="216"/>
      <c r="FSU78" s="216"/>
      <c r="FSV78" s="216"/>
      <c r="FSW78" s="216"/>
      <c r="FSX78" s="216"/>
      <c r="FSY78" s="214"/>
      <c r="FSZ78" s="214"/>
      <c r="FTA78" s="214"/>
      <c r="FTB78" s="214"/>
      <c r="FTC78" s="214"/>
      <c r="FTD78" s="212"/>
      <c r="FTE78" s="213"/>
      <c r="FTF78" s="213"/>
      <c r="FTG78" s="214"/>
      <c r="FTH78" s="214"/>
      <c r="FTI78" s="216"/>
      <c r="FTJ78" s="216"/>
      <c r="FTK78" s="216"/>
      <c r="FTL78" s="216"/>
      <c r="FTM78" s="216"/>
      <c r="FTN78" s="216"/>
      <c r="FTO78" s="216"/>
      <c r="FTP78" s="216"/>
      <c r="FTQ78" s="216"/>
      <c r="FTR78" s="216"/>
      <c r="FTS78" s="216"/>
      <c r="FTT78" s="216"/>
      <c r="FTU78" s="216"/>
      <c r="FTV78" s="214"/>
      <c r="FTW78" s="214"/>
      <c r="FTX78" s="214"/>
      <c r="FTY78" s="214"/>
      <c r="FTZ78" s="214"/>
      <c r="FUA78" s="212"/>
      <c r="FUB78" s="213"/>
      <c r="FUC78" s="213"/>
      <c r="FUD78" s="214"/>
      <c r="FUE78" s="214"/>
      <c r="FUF78" s="216"/>
      <c r="FUG78" s="216"/>
      <c r="FUH78" s="216"/>
      <c r="FUI78" s="216"/>
      <c r="FUJ78" s="216"/>
      <c r="FUK78" s="216"/>
      <c r="FUL78" s="216"/>
      <c r="FUM78" s="216"/>
      <c r="FUN78" s="216"/>
      <c r="FUO78" s="216"/>
      <c r="FUP78" s="216"/>
      <c r="FUQ78" s="216"/>
      <c r="FUR78" s="216"/>
      <c r="FUS78" s="214"/>
      <c r="FUT78" s="214"/>
      <c r="FUU78" s="214"/>
      <c r="FUV78" s="214"/>
      <c r="FUW78" s="214"/>
      <c r="FUX78" s="212"/>
      <c r="FUY78" s="213"/>
      <c r="FUZ78" s="213"/>
      <c r="FVA78" s="214"/>
      <c r="FVB78" s="214"/>
      <c r="FVC78" s="216"/>
      <c r="FVD78" s="216"/>
      <c r="FVE78" s="216"/>
      <c r="FVF78" s="216"/>
      <c r="FVG78" s="216"/>
      <c r="FVH78" s="216"/>
      <c r="FVI78" s="216"/>
      <c r="FVJ78" s="216"/>
      <c r="FVK78" s="216"/>
      <c r="FVL78" s="216"/>
      <c r="FVM78" s="216"/>
      <c r="FVN78" s="216"/>
      <c r="FVO78" s="216"/>
      <c r="FVP78" s="214"/>
      <c r="FVQ78" s="214"/>
      <c r="FVR78" s="214"/>
      <c r="FVS78" s="214"/>
      <c r="FVT78" s="214"/>
      <c r="FVU78" s="212"/>
      <c r="FVV78" s="213"/>
      <c r="FVW78" s="213"/>
      <c r="FVX78" s="214"/>
      <c r="FVY78" s="214"/>
      <c r="FVZ78" s="216"/>
      <c r="FWA78" s="216"/>
      <c r="FWB78" s="216"/>
      <c r="FWC78" s="216"/>
      <c r="FWD78" s="216"/>
      <c r="FWE78" s="216"/>
      <c r="FWF78" s="216"/>
      <c r="FWG78" s="216"/>
      <c r="FWH78" s="216"/>
      <c r="FWI78" s="216"/>
      <c r="FWJ78" s="216"/>
      <c r="FWK78" s="216"/>
      <c r="FWL78" s="216"/>
      <c r="FWM78" s="214"/>
      <c r="FWN78" s="214"/>
      <c r="FWO78" s="214"/>
      <c r="FWP78" s="214"/>
      <c r="FWQ78" s="214"/>
      <c r="FWR78" s="212"/>
      <c r="FWS78" s="213"/>
      <c r="FWT78" s="213"/>
      <c r="FWU78" s="214"/>
      <c r="FWV78" s="214"/>
      <c r="FWW78" s="216"/>
      <c r="FWX78" s="216"/>
      <c r="FWY78" s="216"/>
      <c r="FWZ78" s="216"/>
      <c r="FXA78" s="216"/>
      <c r="FXB78" s="216"/>
      <c r="FXC78" s="216"/>
      <c r="FXD78" s="216"/>
      <c r="FXE78" s="216"/>
      <c r="FXF78" s="216"/>
      <c r="FXG78" s="216"/>
      <c r="FXH78" s="216"/>
      <c r="FXI78" s="216"/>
      <c r="FXJ78" s="214"/>
      <c r="FXK78" s="214"/>
      <c r="FXL78" s="214"/>
      <c r="FXM78" s="214"/>
      <c r="FXN78" s="214"/>
      <c r="FXO78" s="212"/>
      <c r="FXP78" s="213"/>
      <c r="FXQ78" s="213"/>
      <c r="FXR78" s="214"/>
      <c r="FXS78" s="214"/>
      <c r="FXT78" s="216"/>
      <c r="FXU78" s="216"/>
      <c r="FXV78" s="216"/>
      <c r="FXW78" s="216"/>
      <c r="FXX78" s="216"/>
      <c r="FXY78" s="216"/>
      <c r="FXZ78" s="216"/>
      <c r="FYA78" s="216"/>
      <c r="FYB78" s="216"/>
      <c r="FYC78" s="216"/>
      <c r="FYD78" s="216"/>
      <c r="FYE78" s="216"/>
      <c r="FYF78" s="216"/>
      <c r="FYG78" s="214"/>
      <c r="FYH78" s="214"/>
      <c r="FYI78" s="214"/>
      <c r="FYJ78" s="214"/>
      <c r="FYK78" s="214"/>
      <c r="FYL78" s="212"/>
      <c r="FYM78" s="213"/>
      <c r="FYN78" s="213"/>
      <c r="FYO78" s="214"/>
      <c r="FYP78" s="214"/>
      <c r="FYQ78" s="216"/>
      <c r="FYR78" s="216"/>
      <c r="FYS78" s="216"/>
      <c r="FYT78" s="216"/>
      <c r="FYU78" s="216"/>
      <c r="FYV78" s="216"/>
      <c r="FYW78" s="216"/>
      <c r="FYX78" s="216"/>
      <c r="FYY78" s="216"/>
      <c r="FYZ78" s="216"/>
      <c r="FZA78" s="216"/>
      <c r="FZB78" s="216"/>
      <c r="FZC78" s="216"/>
      <c r="FZD78" s="214"/>
      <c r="FZE78" s="214"/>
      <c r="FZF78" s="214"/>
      <c r="FZG78" s="214"/>
      <c r="FZH78" s="214"/>
      <c r="FZI78" s="212"/>
      <c r="FZJ78" s="213"/>
      <c r="FZK78" s="213"/>
      <c r="FZL78" s="214"/>
      <c r="FZM78" s="214"/>
      <c r="FZN78" s="216"/>
      <c r="FZO78" s="216"/>
      <c r="FZP78" s="216"/>
      <c r="FZQ78" s="216"/>
      <c r="FZR78" s="216"/>
      <c r="FZS78" s="216"/>
      <c r="FZT78" s="216"/>
      <c r="FZU78" s="216"/>
      <c r="FZV78" s="216"/>
      <c r="FZW78" s="216"/>
      <c r="FZX78" s="216"/>
      <c r="FZY78" s="216"/>
      <c r="FZZ78" s="216"/>
      <c r="GAA78" s="214"/>
      <c r="GAB78" s="214"/>
      <c r="GAC78" s="214"/>
      <c r="GAD78" s="214"/>
      <c r="GAE78" s="214"/>
      <c r="GAF78" s="212"/>
      <c r="GAG78" s="213"/>
      <c r="GAH78" s="213"/>
      <c r="GAI78" s="214"/>
      <c r="GAJ78" s="214"/>
      <c r="GAK78" s="216"/>
      <c r="GAL78" s="216"/>
      <c r="GAM78" s="216"/>
      <c r="GAN78" s="216"/>
      <c r="GAO78" s="216"/>
      <c r="GAP78" s="216"/>
      <c r="GAQ78" s="216"/>
      <c r="GAR78" s="216"/>
      <c r="GAS78" s="216"/>
      <c r="GAT78" s="216"/>
      <c r="GAU78" s="216"/>
      <c r="GAV78" s="216"/>
      <c r="GAW78" s="216"/>
      <c r="GAX78" s="214"/>
      <c r="GAY78" s="214"/>
      <c r="GAZ78" s="214"/>
      <c r="GBA78" s="214"/>
      <c r="GBB78" s="214"/>
      <c r="GBC78" s="212"/>
      <c r="GBD78" s="213"/>
      <c r="GBE78" s="213"/>
      <c r="GBF78" s="214"/>
      <c r="GBG78" s="214"/>
      <c r="GBH78" s="216"/>
      <c r="GBI78" s="216"/>
      <c r="GBJ78" s="216"/>
      <c r="GBK78" s="216"/>
      <c r="GBL78" s="216"/>
      <c r="GBM78" s="216"/>
      <c r="GBN78" s="216"/>
      <c r="GBO78" s="216"/>
      <c r="GBP78" s="216"/>
      <c r="GBQ78" s="216"/>
      <c r="GBR78" s="216"/>
      <c r="GBS78" s="216"/>
      <c r="GBT78" s="216"/>
      <c r="GBU78" s="214"/>
      <c r="GBV78" s="214"/>
      <c r="GBW78" s="214"/>
      <c r="GBX78" s="214"/>
      <c r="GBY78" s="214"/>
      <c r="GBZ78" s="212"/>
      <c r="GCA78" s="213"/>
      <c r="GCB78" s="213"/>
      <c r="GCC78" s="214"/>
      <c r="GCD78" s="214"/>
      <c r="GCE78" s="216"/>
      <c r="GCF78" s="216"/>
      <c r="GCG78" s="216"/>
      <c r="GCH78" s="216"/>
      <c r="GCI78" s="216"/>
      <c r="GCJ78" s="216"/>
      <c r="GCK78" s="216"/>
      <c r="GCL78" s="216"/>
      <c r="GCM78" s="216"/>
      <c r="GCN78" s="216"/>
      <c r="GCO78" s="216"/>
      <c r="GCP78" s="216"/>
      <c r="GCQ78" s="216"/>
      <c r="GCR78" s="214"/>
      <c r="GCS78" s="214"/>
      <c r="GCT78" s="214"/>
      <c r="GCU78" s="214"/>
      <c r="GCV78" s="214"/>
      <c r="GCW78" s="212"/>
      <c r="GCX78" s="213"/>
      <c r="GCY78" s="213"/>
      <c r="GCZ78" s="214"/>
      <c r="GDA78" s="214"/>
      <c r="GDB78" s="216"/>
      <c r="GDC78" s="216"/>
      <c r="GDD78" s="216"/>
      <c r="GDE78" s="216"/>
      <c r="GDF78" s="216"/>
      <c r="GDG78" s="216"/>
      <c r="GDH78" s="216"/>
      <c r="GDI78" s="216"/>
      <c r="GDJ78" s="216"/>
      <c r="GDK78" s="216"/>
      <c r="GDL78" s="216"/>
      <c r="GDM78" s="216"/>
      <c r="GDN78" s="216"/>
      <c r="GDO78" s="214"/>
      <c r="GDP78" s="214"/>
      <c r="GDQ78" s="214"/>
      <c r="GDR78" s="214"/>
      <c r="GDS78" s="214"/>
      <c r="GDT78" s="212"/>
      <c r="GDU78" s="213"/>
      <c r="GDV78" s="213"/>
      <c r="GDW78" s="214"/>
      <c r="GDX78" s="214"/>
      <c r="GDY78" s="216"/>
      <c r="GDZ78" s="216"/>
      <c r="GEA78" s="216"/>
      <c r="GEB78" s="216"/>
      <c r="GEC78" s="216"/>
      <c r="GED78" s="216"/>
      <c r="GEE78" s="216"/>
      <c r="GEF78" s="216"/>
      <c r="GEG78" s="216"/>
      <c r="GEH78" s="216"/>
      <c r="GEI78" s="216"/>
      <c r="GEJ78" s="216"/>
      <c r="GEK78" s="216"/>
      <c r="GEL78" s="214"/>
      <c r="GEM78" s="214"/>
      <c r="GEN78" s="214"/>
      <c r="GEO78" s="214"/>
      <c r="GEP78" s="214"/>
      <c r="GEQ78" s="212"/>
      <c r="GER78" s="213"/>
      <c r="GES78" s="213"/>
      <c r="GET78" s="214"/>
      <c r="GEU78" s="214"/>
      <c r="GEV78" s="216"/>
      <c r="GEW78" s="216"/>
      <c r="GEX78" s="216"/>
      <c r="GEY78" s="216"/>
      <c r="GEZ78" s="216"/>
      <c r="GFA78" s="216"/>
      <c r="GFB78" s="216"/>
      <c r="GFC78" s="216"/>
      <c r="GFD78" s="216"/>
      <c r="GFE78" s="216"/>
      <c r="GFF78" s="216"/>
      <c r="GFG78" s="216"/>
      <c r="GFH78" s="216"/>
      <c r="GFI78" s="214"/>
      <c r="GFJ78" s="214"/>
      <c r="GFK78" s="214"/>
      <c r="GFL78" s="214"/>
      <c r="GFM78" s="214"/>
      <c r="GFN78" s="212"/>
      <c r="GFO78" s="213"/>
      <c r="GFP78" s="213"/>
      <c r="GFQ78" s="214"/>
      <c r="GFR78" s="214"/>
      <c r="GFS78" s="216"/>
      <c r="GFT78" s="216"/>
      <c r="GFU78" s="216"/>
      <c r="GFV78" s="216"/>
      <c r="GFW78" s="216"/>
      <c r="GFX78" s="216"/>
      <c r="GFY78" s="216"/>
      <c r="GFZ78" s="216"/>
      <c r="GGA78" s="216"/>
      <c r="GGB78" s="216"/>
      <c r="GGC78" s="216"/>
      <c r="GGD78" s="216"/>
      <c r="GGE78" s="216"/>
      <c r="GGF78" s="214"/>
      <c r="GGG78" s="214"/>
      <c r="GGH78" s="214"/>
      <c r="GGI78" s="214"/>
      <c r="GGJ78" s="214"/>
      <c r="GGK78" s="212"/>
      <c r="GGL78" s="213"/>
      <c r="GGM78" s="213"/>
      <c r="GGN78" s="214"/>
      <c r="GGO78" s="214"/>
      <c r="GGP78" s="216"/>
      <c r="GGQ78" s="216"/>
      <c r="GGR78" s="216"/>
      <c r="GGS78" s="216"/>
      <c r="GGT78" s="216"/>
      <c r="GGU78" s="216"/>
      <c r="GGV78" s="216"/>
      <c r="GGW78" s="216"/>
      <c r="GGX78" s="216"/>
      <c r="GGY78" s="216"/>
      <c r="GGZ78" s="216"/>
      <c r="GHA78" s="216"/>
      <c r="GHB78" s="216"/>
      <c r="GHC78" s="214"/>
      <c r="GHD78" s="214"/>
      <c r="GHE78" s="214"/>
      <c r="GHF78" s="214"/>
      <c r="GHG78" s="214"/>
      <c r="GHH78" s="212"/>
      <c r="GHI78" s="213"/>
      <c r="GHJ78" s="213"/>
      <c r="GHK78" s="214"/>
      <c r="GHL78" s="214"/>
      <c r="GHM78" s="216"/>
      <c r="GHN78" s="216"/>
      <c r="GHO78" s="216"/>
      <c r="GHP78" s="216"/>
      <c r="GHQ78" s="216"/>
      <c r="GHR78" s="216"/>
      <c r="GHS78" s="216"/>
      <c r="GHT78" s="216"/>
      <c r="GHU78" s="216"/>
      <c r="GHV78" s="216"/>
      <c r="GHW78" s="216"/>
      <c r="GHX78" s="216"/>
      <c r="GHY78" s="216"/>
      <c r="GHZ78" s="214"/>
      <c r="GIA78" s="214"/>
      <c r="GIB78" s="214"/>
      <c r="GIC78" s="214"/>
      <c r="GID78" s="214"/>
      <c r="GIE78" s="212"/>
      <c r="GIF78" s="213"/>
      <c r="GIG78" s="213"/>
      <c r="GIH78" s="214"/>
      <c r="GII78" s="214"/>
      <c r="GIJ78" s="216"/>
      <c r="GIK78" s="216"/>
      <c r="GIL78" s="216"/>
      <c r="GIM78" s="216"/>
      <c r="GIN78" s="216"/>
      <c r="GIO78" s="216"/>
      <c r="GIP78" s="216"/>
      <c r="GIQ78" s="216"/>
      <c r="GIR78" s="216"/>
      <c r="GIS78" s="216"/>
      <c r="GIT78" s="216"/>
      <c r="GIU78" s="216"/>
      <c r="GIV78" s="216"/>
      <c r="GIW78" s="214"/>
      <c r="GIX78" s="214"/>
      <c r="GIY78" s="214"/>
      <c r="GIZ78" s="214"/>
      <c r="GJA78" s="214"/>
      <c r="GJB78" s="212"/>
      <c r="GJC78" s="213"/>
      <c r="GJD78" s="213"/>
      <c r="GJE78" s="214"/>
      <c r="GJF78" s="214"/>
      <c r="GJG78" s="216"/>
      <c r="GJH78" s="216"/>
      <c r="GJI78" s="216"/>
      <c r="GJJ78" s="216"/>
      <c r="GJK78" s="216"/>
      <c r="GJL78" s="216"/>
      <c r="GJM78" s="216"/>
      <c r="GJN78" s="216"/>
      <c r="GJO78" s="216"/>
      <c r="GJP78" s="216"/>
      <c r="GJQ78" s="216"/>
      <c r="GJR78" s="216"/>
      <c r="GJS78" s="216"/>
      <c r="GJT78" s="214"/>
      <c r="GJU78" s="214"/>
      <c r="GJV78" s="214"/>
      <c r="GJW78" s="214"/>
      <c r="GJX78" s="214"/>
      <c r="GJY78" s="212"/>
      <c r="GJZ78" s="213"/>
      <c r="GKA78" s="213"/>
      <c r="GKB78" s="214"/>
      <c r="GKC78" s="214"/>
      <c r="GKD78" s="216"/>
      <c r="GKE78" s="216"/>
      <c r="GKF78" s="216"/>
      <c r="GKG78" s="216"/>
      <c r="GKH78" s="216"/>
      <c r="GKI78" s="216"/>
      <c r="GKJ78" s="216"/>
      <c r="GKK78" s="216"/>
      <c r="GKL78" s="216"/>
      <c r="GKM78" s="216"/>
      <c r="GKN78" s="216"/>
      <c r="GKO78" s="216"/>
      <c r="GKP78" s="216"/>
      <c r="GKQ78" s="214"/>
      <c r="GKR78" s="214"/>
      <c r="GKS78" s="214"/>
      <c r="GKT78" s="214"/>
      <c r="GKU78" s="214"/>
      <c r="GKV78" s="212"/>
      <c r="GKW78" s="213"/>
      <c r="GKX78" s="213"/>
      <c r="GKY78" s="214"/>
      <c r="GKZ78" s="214"/>
      <c r="GLA78" s="216"/>
      <c r="GLB78" s="216"/>
      <c r="GLC78" s="216"/>
      <c r="GLD78" s="216"/>
      <c r="GLE78" s="216"/>
      <c r="GLF78" s="216"/>
      <c r="GLG78" s="216"/>
      <c r="GLH78" s="216"/>
      <c r="GLI78" s="216"/>
      <c r="GLJ78" s="216"/>
      <c r="GLK78" s="216"/>
      <c r="GLL78" s="216"/>
      <c r="GLM78" s="216"/>
      <c r="GLN78" s="214"/>
      <c r="GLO78" s="214"/>
      <c r="GLP78" s="214"/>
      <c r="GLQ78" s="214"/>
      <c r="GLR78" s="214"/>
      <c r="GLS78" s="212"/>
      <c r="GLT78" s="213"/>
      <c r="GLU78" s="213"/>
      <c r="GLV78" s="214"/>
      <c r="GLW78" s="214"/>
      <c r="GLX78" s="216"/>
      <c r="GLY78" s="216"/>
      <c r="GLZ78" s="216"/>
      <c r="GMA78" s="216"/>
      <c r="GMB78" s="216"/>
      <c r="GMC78" s="216"/>
      <c r="GMD78" s="216"/>
      <c r="GME78" s="216"/>
      <c r="GMF78" s="216"/>
      <c r="GMG78" s="216"/>
      <c r="GMH78" s="216"/>
      <c r="GMI78" s="216"/>
      <c r="GMJ78" s="216"/>
      <c r="GMK78" s="214"/>
      <c r="GML78" s="214"/>
      <c r="GMM78" s="214"/>
      <c r="GMN78" s="214"/>
      <c r="GMO78" s="214"/>
      <c r="GMP78" s="212"/>
      <c r="GMQ78" s="213"/>
      <c r="GMR78" s="213"/>
      <c r="GMS78" s="214"/>
      <c r="GMT78" s="214"/>
      <c r="GMU78" s="216"/>
      <c r="GMV78" s="216"/>
      <c r="GMW78" s="216"/>
      <c r="GMX78" s="216"/>
      <c r="GMY78" s="216"/>
      <c r="GMZ78" s="216"/>
      <c r="GNA78" s="216"/>
      <c r="GNB78" s="216"/>
      <c r="GNC78" s="216"/>
      <c r="GND78" s="216"/>
      <c r="GNE78" s="216"/>
      <c r="GNF78" s="216"/>
      <c r="GNG78" s="216"/>
      <c r="GNH78" s="214"/>
      <c r="GNI78" s="214"/>
      <c r="GNJ78" s="214"/>
      <c r="GNK78" s="214"/>
      <c r="GNL78" s="214"/>
      <c r="GNM78" s="212"/>
      <c r="GNN78" s="213"/>
      <c r="GNO78" s="213"/>
      <c r="GNP78" s="214"/>
      <c r="GNQ78" s="214"/>
      <c r="GNR78" s="216"/>
      <c r="GNS78" s="216"/>
      <c r="GNT78" s="216"/>
      <c r="GNU78" s="216"/>
      <c r="GNV78" s="216"/>
      <c r="GNW78" s="216"/>
      <c r="GNX78" s="216"/>
      <c r="GNY78" s="216"/>
      <c r="GNZ78" s="216"/>
      <c r="GOA78" s="216"/>
      <c r="GOB78" s="216"/>
      <c r="GOC78" s="216"/>
      <c r="GOD78" s="216"/>
      <c r="GOE78" s="214"/>
      <c r="GOF78" s="214"/>
      <c r="GOG78" s="214"/>
      <c r="GOH78" s="214"/>
      <c r="GOI78" s="214"/>
      <c r="GOJ78" s="212"/>
      <c r="GOK78" s="213"/>
      <c r="GOL78" s="213"/>
      <c r="GOM78" s="214"/>
      <c r="GON78" s="214"/>
      <c r="GOO78" s="216"/>
      <c r="GOP78" s="216"/>
      <c r="GOQ78" s="216"/>
      <c r="GOR78" s="216"/>
      <c r="GOS78" s="216"/>
      <c r="GOT78" s="216"/>
      <c r="GOU78" s="216"/>
      <c r="GOV78" s="216"/>
      <c r="GOW78" s="216"/>
      <c r="GOX78" s="216"/>
      <c r="GOY78" s="216"/>
      <c r="GOZ78" s="216"/>
      <c r="GPA78" s="216"/>
      <c r="GPB78" s="214"/>
      <c r="GPC78" s="214"/>
      <c r="GPD78" s="214"/>
      <c r="GPE78" s="214"/>
      <c r="GPF78" s="214"/>
      <c r="GPG78" s="212"/>
      <c r="GPH78" s="213"/>
      <c r="GPI78" s="213"/>
      <c r="GPJ78" s="214"/>
      <c r="GPK78" s="214"/>
      <c r="GPL78" s="216"/>
      <c r="GPM78" s="216"/>
      <c r="GPN78" s="216"/>
      <c r="GPO78" s="216"/>
      <c r="GPP78" s="216"/>
      <c r="GPQ78" s="216"/>
      <c r="GPR78" s="216"/>
      <c r="GPS78" s="216"/>
      <c r="GPT78" s="216"/>
      <c r="GPU78" s="216"/>
      <c r="GPV78" s="216"/>
      <c r="GPW78" s="216"/>
      <c r="GPX78" s="216"/>
      <c r="GPY78" s="214"/>
      <c r="GPZ78" s="214"/>
      <c r="GQA78" s="214"/>
      <c r="GQB78" s="214"/>
      <c r="GQC78" s="214"/>
      <c r="GQD78" s="212"/>
      <c r="GQE78" s="213"/>
      <c r="GQF78" s="213"/>
      <c r="GQG78" s="214"/>
      <c r="GQH78" s="214"/>
      <c r="GQI78" s="216"/>
      <c r="GQJ78" s="216"/>
      <c r="GQK78" s="216"/>
      <c r="GQL78" s="216"/>
      <c r="GQM78" s="216"/>
      <c r="GQN78" s="216"/>
      <c r="GQO78" s="216"/>
      <c r="GQP78" s="216"/>
      <c r="GQQ78" s="216"/>
      <c r="GQR78" s="216"/>
      <c r="GQS78" s="216"/>
      <c r="GQT78" s="216"/>
      <c r="GQU78" s="216"/>
      <c r="GQV78" s="214"/>
      <c r="GQW78" s="214"/>
      <c r="GQX78" s="214"/>
      <c r="GQY78" s="214"/>
      <c r="GQZ78" s="214"/>
      <c r="GRA78" s="212"/>
      <c r="GRB78" s="213"/>
      <c r="GRC78" s="213"/>
      <c r="GRD78" s="214"/>
      <c r="GRE78" s="214"/>
      <c r="GRF78" s="216"/>
      <c r="GRG78" s="216"/>
      <c r="GRH78" s="216"/>
      <c r="GRI78" s="216"/>
      <c r="GRJ78" s="216"/>
      <c r="GRK78" s="216"/>
      <c r="GRL78" s="216"/>
      <c r="GRM78" s="216"/>
      <c r="GRN78" s="216"/>
      <c r="GRO78" s="216"/>
      <c r="GRP78" s="216"/>
      <c r="GRQ78" s="216"/>
      <c r="GRR78" s="216"/>
      <c r="GRS78" s="214"/>
      <c r="GRT78" s="214"/>
      <c r="GRU78" s="214"/>
      <c r="GRV78" s="214"/>
      <c r="GRW78" s="214"/>
      <c r="GRX78" s="212"/>
      <c r="GRY78" s="213"/>
      <c r="GRZ78" s="213"/>
      <c r="GSA78" s="214"/>
      <c r="GSB78" s="214"/>
      <c r="GSC78" s="216"/>
      <c r="GSD78" s="216"/>
      <c r="GSE78" s="216"/>
      <c r="GSF78" s="216"/>
      <c r="GSG78" s="216"/>
      <c r="GSH78" s="216"/>
      <c r="GSI78" s="216"/>
      <c r="GSJ78" s="216"/>
      <c r="GSK78" s="216"/>
      <c r="GSL78" s="216"/>
      <c r="GSM78" s="216"/>
      <c r="GSN78" s="216"/>
      <c r="GSO78" s="216"/>
      <c r="GSP78" s="214"/>
      <c r="GSQ78" s="214"/>
      <c r="GSR78" s="214"/>
      <c r="GSS78" s="214"/>
      <c r="GST78" s="214"/>
      <c r="GSU78" s="212"/>
      <c r="GSV78" s="213"/>
      <c r="GSW78" s="213"/>
      <c r="GSX78" s="214"/>
      <c r="GSY78" s="214"/>
      <c r="GSZ78" s="216"/>
      <c r="GTA78" s="216"/>
      <c r="GTB78" s="216"/>
      <c r="GTC78" s="216"/>
      <c r="GTD78" s="216"/>
      <c r="GTE78" s="216"/>
      <c r="GTF78" s="216"/>
      <c r="GTG78" s="216"/>
      <c r="GTH78" s="216"/>
      <c r="GTI78" s="216"/>
      <c r="GTJ78" s="216"/>
      <c r="GTK78" s="216"/>
      <c r="GTL78" s="216"/>
      <c r="GTM78" s="214"/>
      <c r="GTN78" s="214"/>
      <c r="GTO78" s="214"/>
      <c r="GTP78" s="214"/>
      <c r="GTQ78" s="214"/>
      <c r="GTR78" s="212"/>
      <c r="GTS78" s="213"/>
      <c r="GTT78" s="213"/>
      <c r="GTU78" s="214"/>
      <c r="GTV78" s="214"/>
      <c r="GTW78" s="216"/>
      <c r="GTX78" s="216"/>
      <c r="GTY78" s="216"/>
      <c r="GTZ78" s="216"/>
      <c r="GUA78" s="216"/>
      <c r="GUB78" s="216"/>
      <c r="GUC78" s="216"/>
      <c r="GUD78" s="216"/>
      <c r="GUE78" s="216"/>
      <c r="GUF78" s="216"/>
      <c r="GUG78" s="216"/>
      <c r="GUH78" s="216"/>
      <c r="GUI78" s="216"/>
      <c r="GUJ78" s="214"/>
      <c r="GUK78" s="214"/>
      <c r="GUL78" s="214"/>
      <c r="GUM78" s="214"/>
      <c r="GUN78" s="214"/>
      <c r="GUO78" s="212"/>
      <c r="GUP78" s="213"/>
      <c r="GUQ78" s="213"/>
      <c r="GUR78" s="214"/>
      <c r="GUS78" s="214"/>
      <c r="GUT78" s="216"/>
      <c r="GUU78" s="216"/>
      <c r="GUV78" s="216"/>
      <c r="GUW78" s="216"/>
      <c r="GUX78" s="216"/>
      <c r="GUY78" s="216"/>
      <c r="GUZ78" s="216"/>
      <c r="GVA78" s="216"/>
      <c r="GVB78" s="216"/>
      <c r="GVC78" s="216"/>
      <c r="GVD78" s="216"/>
      <c r="GVE78" s="216"/>
      <c r="GVF78" s="216"/>
      <c r="GVG78" s="214"/>
      <c r="GVH78" s="214"/>
      <c r="GVI78" s="214"/>
      <c r="GVJ78" s="214"/>
      <c r="GVK78" s="214"/>
      <c r="GVL78" s="212"/>
      <c r="GVM78" s="213"/>
      <c r="GVN78" s="213"/>
      <c r="GVO78" s="214"/>
      <c r="GVP78" s="214"/>
      <c r="GVQ78" s="216"/>
      <c r="GVR78" s="216"/>
      <c r="GVS78" s="216"/>
      <c r="GVT78" s="216"/>
      <c r="GVU78" s="216"/>
      <c r="GVV78" s="216"/>
      <c r="GVW78" s="216"/>
      <c r="GVX78" s="216"/>
      <c r="GVY78" s="216"/>
      <c r="GVZ78" s="216"/>
      <c r="GWA78" s="216"/>
      <c r="GWB78" s="216"/>
      <c r="GWC78" s="216"/>
      <c r="GWD78" s="214"/>
      <c r="GWE78" s="214"/>
      <c r="GWF78" s="214"/>
      <c r="GWG78" s="214"/>
      <c r="GWH78" s="214"/>
      <c r="GWI78" s="212"/>
      <c r="GWJ78" s="213"/>
      <c r="GWK78" s="213"/>
      <c r="GWL78" s="214"/>
      <c r="GWM78" s="214"/>
      <c r="GWN78" s="216"/>
      <c r="GWO78" s="216"/>
      <c r="GWP78" s="216"/>
      <c r="GWQ78" s="216"/>
      <c r="GWR78" s="216"/>
      <c r="GWS78" s="216"/>
      <c r="GWT78" s="216"/>
      <c r="GWU78" s="216"/>
      <c r="GWV78" s="216"/>
      <c r="GWW78" s="216"/>
      <c r="GWX78" s="216"/>
      <c r="GWY78" s="216"/>
      <c r="GWZ78" s="216"/>
      <c r="GXA78" s="214"/>
      <c r="GXB78" s="214"/>
      <c r="GXC78" s="214"/>
      <c r="GXD78" s="214"/>
      <c r="GXE78" s="214"/>
      <c r="GXF78" s="212"/>
      <c r="GXG78" s="213"/>
      <c r="GXH78" s="213"/>
      <c r="GXI78" s="214"/>
      <c r="GXJ78" s="214"/>
      <c r="GXK78" s="216"/>
      <c r="GXL78" s="216"/>
      <c r="GXM78" s="216"/>
      <c r="GXN78" s="216"/>
      <c r="GXO78" s="216"/>
      <c r="GXP78" s="216"/>
      <c r="GXQ78" s="216"/>
      <c r="GXR78" s="216"/>
      <c r="GXS78" s="216"/>
      <c r="GXT78" s="216"/>
      <c r="GXU78" s="216"/>
      <c r="GXV78" s="216"/>
      <c r="GXW78" s="216"/>
      <c r="GXX78" s="214"/>
      <c r="GXY78" s="214"/>
      <c r="GXZ78" s="214"/>
      <c r="GYA78" s="214"/>
      <c r="GYB78" s="214"/>
      <c r="GYC78" s="212"/>
      <c r="GYD78" s="213"/>
      <c r="GYE78" s="213"/>
      <c r="GYF78" s="214"/>
      <c r="GYG78" s="214"/>
      <c r="GYH78" s="216"/>
      <c r="GYI78" s="216"/>
      <c r="GYJ78" s="216"/>
      <c r="GYK78" s="216"/>
      <c r="GYL78" s="216"/>
      <c r="GYM78" s="216"/>
      <c r="GYN78" s="216"/>
      <c r="GYO78" s="216"/>
      <c r="GYP78" s="216"/>
      <c r="GYQ78" s="216"/>
      <c r="GYR78" s="216"/>
      <c r="GYS78" s="216"/>
      <c r="GYT78" s="216"/>
      <c r="GYU78" s="214"/>
      <c r="GYV78" s="214"/>
      <c r="GYW78" s="214"/>
      <c r="GYX78" s="214"/>
      <c r="GYY78" s="214"/>
      <c r="GYZ78" s="212"/>
      <c r="GZA78" s="213"/>
      <c r="GZB78" s="213"/>
      <c r="GZC78" s="214"/>
      <c r="GZD78" s="214"/>
      <c r="GZE78" s="216"/>
      <c r="GZF78" s="216"/>
      <c r="GZG78" s="216"/>
      <c r="GZH78" s="216"/>
      <c r="GZI78" s="216"/>
      <c r="GZJ78" s="216"/>
      <c r="GZK78" s="216"/>
      <c r="GZL78" s="216"/>
      <c r="GZM78" s="216"/>
      <c r="GZN78" s="216"/>
      <c r="GZO78" s="216"/>
      <c r="GZP78" s="216"/>
      <c r="GZQ78" s="216"/>
      <c r="GZR78" s="214"/>
      <c r="GZS78" s="214"/>
      <c r="GZT78" s="214"/>
      <c r="GZU78" s="214"/>
      <c r="GZV78" s="214"/>
      <c r="GZW78" s="212"/>
      <c r="GZX78" s="213"/>
      <c r="GZY78" s="213"/>
      <c r="GZZ78" s="214"/>
      <c r="HAA78" s="214"/>
      <c r="HAB78" s="216"/>
      <c r="HAC78" s="216"/>
      <c r="HAD78" s="216"/>
      <c r="HAE78" s="216"/>
      <c r="HAF78" s="216"/>
      <c r="HAG78" s="216"/>
      <c r="HAH78" s="216"/>
      <c r="HAI78" s="216"/>
      <c r="HAJ78" s="216"/>
      <c r="HAK78" s="216"/>
      <c r="HAL78" s="216"/>
      <c r="HAM78" s="216"/>
      <c r="HAN78" s="216"/>
      <c r="HAO78" s="214"/>
      <c r="HAP78" s="214"/>
      <c r="HAQ78" s="214"/>
      <c r="HAR78" s="214"/>
      <c r="HAS78" s="214"/>
      <c r="HAT78" s="212"/>
      <c r="HAU78" s="213"/>
      <c r="HAV78" s="213"/>
      <c r="HAW78" s="214"/>
      <c r="HAX78" s="214"/>
      <c r="HAY78" s="216"/>
      <c r="HAZ78" s="216"/>
      <c r="HBA78" s="216"/>
      <c r="HBB78" s="216"/>
      <c r="HBC78" s="216"/>
      <c r="HBD78" s="216"/>
      <c r="HBE78" s="216"/>
      <c r="HBF78" s="216"/>
      <c r="HBG78" s="216"/>
      <c r="HBH78" s="216"/>
      <c r="HBI78" s="216"/>
      <c r="HBJ78" s="216"/>
      <c r="HBK78" s="216"/>
      <c r="HBL78" s="214"/>
      <c r="HBM78" s="214"/>
      <c r="HBN78" s="214"/>
      <c r="HBO78" s="214"/>
      <c r="HBP78" s="214"/>
      <c r="HBQ78" s="212"/>
      <c r="HBR78" s="213"/>
      <c r="HBS78" s="213"/>
      <c r="HBT78" s="214"/>
      <c r="HBU78" s="214"/>
      <c r="HBV78" s="216"/>
      <c r="HBW78" s="216"/>
      <c r="HBX78" s="216"/>
      <c r="HBY78" s="216"/>
      <c r="HBZ78" s="216"/>
      <c r="HCA78" s="216"/>
      <c r="HCB78" s="216"/>
      <c r="HCC78" s="216"/>
      <c r="HCD78" s="216"/>
      <c r="HCE78" s="216"/>
      <c r="HCF78" s="216"/>
      <c r="HCG78" s="216"/>
      <c r="HCH78" s="216"/>
      <c r="HCI78" s="214"/>
      <c r="HCJ78" s="214"/>
      <c r="HCK78" s="214"/>
      <c r="HCL78" s="214"/>
      <c r="HCM78" s="214"/>
      <c r="HCN78" s="212"/>
      <c r="HCO78" s="213"/>
      <c r="HCP78" s="213"/>
      <c r="HCQ78" s="214"/>
      <c r="HCR78" s="214"/>
      <c r="HCS78" s="216"/>
      <c r="HCT78" s="216"/>
      <c r="HCU78" s="216"/>
      <c r="HCV78" s="216"/>
      <c r="HCW78" s="216"/>
      <c r="HCX78" s="216"/>
      <c r="HCY78" s="216"/>
      <c r="HCZ78" s="216"/>
      <c r="HDA78" s="216"/>
      <c r="HDB78" s="216"/>
      <c r="HDC78" s="216"/>
      <c r="HDD78" s="216"/>
      <c r="HDE78" s="216"/>
      <c r="HDF78" s="214"/>
      <c r="HDG78" s="214"/>
      <c r="HDH78" s="214"/>
      <c r="HDI78" s="214"/>
      <c r="HDJ78" s="214"/>
      <c r="HDK78" s="212"/>
      <c r="HDL78" s="213"/>
      <c r="HDM78" s="213"/>
      <c r="HDN78" s="214"/>
      <c r="HDO78" s="214"/>
      <c r="HDP78" s="216"/>
      <c r="HDQ78" s="216"/>
      <c r="HDR78" s="216"/>
      <c r="HDS78" s="216"/>
      <c r="HDT78" s="216"/>
      <c r="HDU78" s="216"/>
      <c r="HDV78" s="216"/>
      <c r="HDW78" s="216"/>
      <c r="HDX78" s="216"/>
      <c r="HDY78" s="216"/>
      <c r="HDZ78" s="216"/>
      <c r="HEA78" s="216"/>
      <c r="HEB78" s="216"/>
      <c r="HEC78" s="214"/>
      <c r="HED78" s="214"/>
      <c r="HEE78" s="214"/>
      <c r="HEF78" s="214"/>
      <c r="HEG78" s="214"/>
      <c r="HEH78" s="212"/>
      <c r="HEI78" s="213"/>
      <c r="HEJ78" s="213"/>
      <c r="HEK78" s="214"/>
      <c r="HEL78" s="214"/>
      <c r="HEM78" s="216"/>
      <c r="HEN78" s="216"/>
      <c r="HEO78" s="216"/>
      <c r="HEP78" s="216"/>
      <c r="HEQ78" s="216"/>
      <c r="HER78" s="216"/>
      <c r="HES78" s="216"/>
      <c r="HET78" s="216"/>
      <c r="HEU78" s="216"/>
      <c r="HEV78" s="216"/>
      <c r="HEW78" s="216"/>
      <c r="HEX78" s="216"/>
      <c r="HEY78" s="216"/>
      <c r="HEZ78" s="214"/>
      <c r="HFA78" s="214"/>
      <c r="HFB78" s="214"/>
      <c r="HFC78" s="214"/>
      <c r="HFD78" s="214"/>
      <c r="HFE78" s="212"/>
      <c r="HFF78" s="213"/>
      <c r="HFG78" s="213"/>
      <c r="HFH78" s="214"/>
      <c r="HFI78" s="214"/>
      <c r="HFJ78" s="216"/>
      <c r="HFK78" s="216"/>
      <c r="HFL78" s="216"/>
      <c r="HFM78" s="216"/>
      <c r="HFN78" s="216"/>
      <c r="HFO78" s="216"/>
      <c r="HFP78" s="216"/>
      <c r="HFQ78" s="216"/>
      <c r="HFR78" s="216"/>
      <c r="HFS78" s="216"/>
      <c r="HFT78" s="216"/>
      <c r="HFU78" s="216"/>
      <c r="HFV78" s="216"/>
      <c r="HFW78" s="214"/>
      <c r="HFX78" s="214"/>
      <c r="HFY78" s="214"/>
      <c r="HFZ78" s="214"/>
      <c r="HGA78" s="214"/>
      <c r="HGB78" s="212"/>
      <c r="HGC78" s="213"/>
      <c r="HGD78" s="213"/>
      <c r="HGE78" s="214"/>
      <c r="HGF78" s="214"/>
      <c r="HGG78" s="216"/>
      <c r="HGH78" s="216"/>
      <c r="HGI78" s="216"/>
      <c r="HGJ78" s="216"/>
      <c r="HGK78" s="216"/>
      <c r="HGL78" s="216"/>
      <c r="HGM78" s="216"/>
      <c r="HGN78" s="216"/>
      <c r="HGO78" s="216"/>
      <c r="HGP78" s="216"/>
      <c r="HGQ78" s="216"/>
      <c r="HGR78" s="216"/>
      <c r="HGS78" s="216"/>
      <c r="HGT78" s="214"/>
      <c r="HGU78" s="214"/>
      <c r="HGV78" s="214"/>
      <c r="HGW78" s="214"/>
      <c r="HGX78" s="214"/>
      <c r="HGY78" s="212"/>
      <c r="HGZ78" s="213"/>
      <c r="HHA78" s="213"/>
      <c r="HHB78" s="214"/>
      <c r="HHC78" s="214"/>
      <c r="HHD78" s="216"/>
      <c r="HHE78" s="216"/>
      <c r="HHF78" s="216"/>
      <c r="HHG78" s="216"/>
      <c r="HHH78" s="216"/>
      <c r="HHI78" s="216"/>
      <c r="HHJ78" s="216"/>
      <c r="HHK78" s="216"/>
      <c r="HHL78" s="216"/>
      <c r="HHM78" s="216"/>
      <c r="HHN78" s="216"/>
      <c r="HHO78" s="216"/>
      <c r="HHP78" s="216"/>
      <c r="HHQ78" s="214"/>
      <c r="HHR78" s="214"/>
      <c r="HHS78" s="214"/>
      <c r="HHT78" s="214"/>
      <c r="HHU78" s="214"/>
      <c r="HHV78" s="212"/>
      <c r="HHW78" s="213"/>
      <c r="HHX78" s="213"/>
      <c r="HHY78" s="214"/>
      <c r="HHZ78" s="214"/>
      <c r="HIA78" s="216"/>
      <c r="HIB78" s="216"/>
      <c r="HIC78" s="216"/>
      <c r="HID78" s="216"/>
      <c r="HIE78" s="216"/>
      <c r="HIF78" s="216"/>
      <c r="HIG78" s="216"/>
      <c r="HIH78" s="216"/>
      <c r="HII78" s="216"/>
      <c r="HIJ78" s="216"/>
      <c r="HIK78" s="216"/>
      <c r="HIL78" s="216"/>
      <c r="HIM78" s="216"/>
      <c r="HIN78" s="214"/>
      <c r="HIO78" s="214"/>
      <c r="HIP78" s="214"/>
      <c r="HIQ78" s="214"/>
      <c r="HIR78" s="214"/>
      <c r="HIS78" s="212"/>
      <c r="HIT78" s="213"/>
      <c r="HIU78" s="213"/>
      <c r="HIV78" s="214"/>
      <c r="HIW78" s="214"/>
      <c r="HIX78" s="216"/>
      <c r="HIY78" s="216"/>
      <c r="HIZ78" s="216"/>
      <c r="HJA78" s="216"/>
      <c r="HJB78" s="216"/>
      <c r="HJC78" s="216"/>
      <c r="HJD78" s="216"/>
      <c r="HJE78" s="216"/>
      <c r="HJF78" s="216"/>
      <c r="HJG78" s="216"/>
      <c r="HJH78" s="216"/>
      <c r="HJI78" s="216"/>
      <c r="HJJ78" s="216"/>
      <c r="HJK78" s="214"/>
      <c r="HJL78" s="214"/>
      <c r="HJM78" s="214"/>
      <c r="HJN78" s="214"/>
      <c r="HJO78" s="214"/>
      <c r="HJP78" s="212"/>
      <c r="HJQ78" s="213"/>
      <c r="HJR78" s="213"/>
      <c r="HJS78" s="214"/>
      <c r="HJT78" s="214"/>
      <c r="HJU78" s="216"/>
      <c r="HJV78" s="216"/>
      <c r="HJW78" s="216"/>
      <c r="HJX78" s="216"/>
      <c r="HJY78" s="216"/>
      <c r="HJZ78" s="216"/>
      <c r="HKA78" s="216"/>
      <c r="HKB78" s="216"/>
      <c r="HKC78" s="216"/>
      <c r="HKD78" s="216"/>
      <c r="HKE78" s="216"/>
      <c r="HKF78" s="216"/>
      <c r="HKG78" s="216"/>
      <c r="HKH78" s="214"/>
      <c r="HKI78" s="214"/>
      <c r="HKJ78" s="214"/>
      <c r="HKK78" s="214"/>
      <c r="HKL78" s="214"/>
      <c r="HKM78" s="212"/>
      <c r="HKN78" s="213"/>
      <c r="HKO78" s="213"/>
      <c r="HKP78" s="214"/>
      <c r="HKQ78" s="214"/>
      <c r="HKR78" s="216"/>
      <c r="HKS78" s="216"/>
      <c r="HKT78" s="216"/>
      <c r="HKU78" s="216"/>
      <c r="HKV78" s="216"/>
      <c r="HKW78" s="216"/>
      <c r="HKX78" s="216"/>
      <c r="HKY78" s="216"/>
      <c r="HKZ78" s="216"/>
      <c r="HLA78" s="216"/>
      <c r="HLB78" s="216"/>
      <c r="HLC78" s="216"/>
      <c r="HLD78" s="216"/>
      <c r="HLE78" s="214"/>
      <c r="HLF78" s="214"/>
      <c r="HLG78" s="214"/>
      <c r="HLH78" s="214"/>
      <c r="HLI78" s="214"/>
      <c r="HLJ78" s="212"/>
      <c r="HLK78" s="213"/>
      <c r="HLL78" s="213"/>
      <c r="HLM78" s="214"/>
      <c r="HLN78" s="214"/>
      <c r="HLO78" s="216"/>
      <c r="HLP78" s="216"/>
      <c r="HLQ78" s="216"/>
      <c r="HLR78" s="216"/>
      <c r="HLS78" s="216"/>
      <c r="HLT78" s="216"/>
      <c r="HLU78" s="216"/>
      <c r="HLV78" s="216"/>
      <c r="HLW78" s="216"/>
      <c r="HLX78" s="216"/>
      <c r="HLY78" s="216"/>
      <c r="HLZ78" s="216"/>
      <c r="HMA78" s="216"/>
      <c r="HMB78" s="214"/>
      <c r="HMC78" s="214"/>
      <c r="HMD78" s="214"/>
      <c r="HME78" s="214"/>
      <c r="HMF78" s="214"/>
      <c r="HMG78" s="212"/>
      <c r="HMH78" s="213"/>
      <c r="HMI78" s="213"/>
      <c r="HMJ78" s="214"/>
      <c r="HMK78" s="214"/>
      <c r="HML78" s="216"/>
      <c r="HMM78" s="216"/>
      <c r="HMN78" s="216"/>
      <c r="HMO78" s="216"/>
      <c r="HMP78" s="216"/>
      <c r="HMQ78" s="216"/>
      <c r="HMR78" s="216"/>
      <c r="HMS78" s="216"/>
      <c r="HMT78" s="216"/>
      <c r="HMU78" s="216"/>
      <c r="HMV78" s="216"/>
      <c r="HMW78" s="216"/>
      <c r="HMX78" s="216"/>
      <c r="HMY78" s="214"/>
      <c r="HMZ78" s="214"/>
      <c r="HNA78" s="214"/>
      <c r="HNB78" s="214"/>
      <c r="HNC78" s="214"/>
      <c r="HND78" s="212"/>
      <c r="HNE78" s="213"/>
      <c r="HNF78" s="213"/>
      <c r="HNG78" s="214"/>
      <c r="HNH78" s="214"/>
      <c r="HNI78" s="216"/>
      <c r="HNJ78" s="216"/>
      <c r="HNK78" s="216"/>
      <c r="HNL78" s="216"/>
      <c r="HNM78" s="216"/>
      <c r="HNN78" s="216"/>
      <c r="HNO78" s="216"/>
      <c r="HNP78" s="216"/>
      <c r="HNQ78" s="216"/>
      <c r="HNR78" s="216"/>
      <c r="HNS78" s="216"/>
      <c r="HNT78" s="216"/>
      <c r="HNU78" s="216"/>
      <c r="HNV78" s="214"/>
      <c r="HNW78" s="214"/>
      <c r="HNX78" s="214"/>
      <c r="HNY78" s="214"/>
      <c r="HNZ78" s="214"/>
      <c r="HOA78" s="212"/>
      <c r="HOB78" s="213"/>
      <c r="HOC78" s="213"/>
      <c r="HOD78" s="214"/>
      <c r="HOE78" s="214"/>
      <c r="HOF78" s="216"/>
      <c r="HOG78" s="216"/>
      <c r="HOH78" s="216"/>
      <c r="HOI78" s="216"/>
      <c r="HOJ78" s="216"/>
      <c r="HOK78" s="216"/>
      <c r="HOL78" s="216"/>
      <c r="HOM78" s="216"/>
      <c r="HON78" s="216"/>
      <c r="HOO78" s="216"/>
      <c r="HOP78" s="216"/>
      <c r="HOQ78" s="216"/>
      <c r="HOR78" s="216"/>
      <c r="HOS78" s="214"/>
      <c r="HOT78" s="214"/>
      <c r="HOU78" s="214"/>
      <c r="HOV78" s="214"/>
      <c r="HOW78" s="214"/>
      <c r="HOX78" s="212"/>
      <c r="HOY78" s="213"/>
      <c r="HOZ78" s="213"/>
      <c r="HPA78" s="214"/>
      <c r="HPB78" s="214"/>
      <c r="HPC78" s="216"/>
      <c r="HPD78" s="216"/>
      <c r="HPE78" s="216"/>
      <c r="HPF78" s="216"/>
      <c r="HPG78" s="216"/>
      <c r="HPH78" s="216"/>
      <c r="HPI78" s="216"/>
      <c r="HPJ78" s="216"/>
      <c r="HPK78" s="216"/>
      <c r="HPL78" s="216"/>
      <c r="HPM78" s="216"/>
      <c r="HPN78" s="216"/>
      <c r="HPO78" s="216"/>
      <c r="HPP78" s="214"/>
      <c r="HPQ78" s="214"/>
      <c r="HPR78" s="214"/>
      <c r="HPS78" s="214"/>
      <c r="HPT78" s="214"/>
      <c r="HPU78" s="212"/>
      <c r="HPV78" s="213"/>
      <c r="HPW78" s="213"/>
      <c r="HPX78" s="214"/>
      <c r="HPY78" s="214"/>
      <c r="HPZ78" s="216"/>
      <c r="HQA78" s="216"/>
      <c r="HQB78" s="216"/>
      <c r="HQC78" s="216"/>
      <c r="HQD78" s="216"/>
      <c r="HQE78" s="216"/>
      <c r="HQF78" s="216"/>
      <c r="HQG78" s="216"/>
      <c r="HQH78" s="216"/>
      <c r="HQI78" s="216"/>
      <c r="HQJ78" s="216"/>
      <c r="HQK78" s="216"/>
      <c r="HQL78" s="216"/>
      <c r="HQM78" s="214"/>
      <c r="HQN78" s="214"/>
      <c r="HQO78" s="214"/>
      <c r="HQP78" s="214"/>
      <c r="HQQ78" s="214"/>
      <c r="HQR78" s="212"/>
      <c r="HQS78" s="213"/>
      <c r="HQT78" s="213"/>
      <c r="HQU78" s="214"/>
      <c r="HQV78" s="214"/>
      <c r="HQW78" s="216"/>
      <c r="HQX78" s="216"/>
      <c r="HQY78" s="216"/>
      <c r="HQZ78" s="216"/>
      <c r="HRA78" s="216"/>
      <c r="HRB78" s="216"/>
      <c r="HRC78" s="216"/>
      <c r="HRD78" s="216"/>
      <c r="HRE78" s="216"/>
      <c r="HRF78" s="216"/>
      <c r="HRG78" s="216"/>
      <c r="HRH78" s="216"/>
      <c r="HRI78" s="216"/>
      <c r="HRJ78" s="214"/>
      <c r="HRK78" s="214"/>
      <c r="HRL78" s="214"/>
      <c r="HRM78" s="214"/>
      <c r="HRN78" s="214"/>
      <c r="HRO78" s="212"/>
      <c r="HRP78" s="213"/>
      <c r="HRQ78" s="213"/>
      <c r="HRR78" s="214"/>
      <c r="HRS78" s="214"/>
      <c r="HRT78" s="216"/>
      <c r="HRU78" s="216"/>
      <c r="HRV78" s="216"/>
      <c r="HRW78" s="216"/>
      <c r="HRX78" s="216"/>
      <c r="HRY78" s="216"/>
      <c r="HRZ78" s="216"/>
      <c r="HSA78" s="216"/>
      <c r="HSB78" s="216"/>
      <c r="HSC78" s="216"/>
      <c r="HSD78" s="216"/>
      <c r="HSE78" s="216"/>
      <c r="HSF78" s="216"/>
      <c r="HSG78" s="214"/>
      <c r="HSH78" s="214"/>
      <c r="HSI78" s="214"/>
      <c r="HSJ78" s="214"/>
      <c r="HSK78" s="214"/>
      <c r="HSL78" s="212"/>
      <c r="HSM78" s="213"/>
      <c r="HSN78" s="213"/>
      <c r="HSO78" s="214"/>
      <c r="HSP78" s="214"/>
      <c r="HSQ78" s="216"/>
      <c r="HSR78" s="216"/>
      <c r="HSS78" s="216"/>
      <c r="HST78" s="216"/>
      <c r="HSU78" s="216"/>
      <c r="HSV78" s="216"/>
      <c r="HSW78" s="216"/>
      <c r="HSX78" s="216"/>
      <c r="HSY78" s="216"/>
      <c r="HSZ78" s="216"/>
      <c r="HTA78" s="216"/>
      <c r="HTB78" s="216"/>
      <c r="HTC78" s="216"/>
      <c r="HTD78" s="214"/>
      <c r="HTE78" s="214"/>
      <c r="HTF78" s="214"/>
      <c r="HTG78" s="214"/>
      <c r="HTH78" s="214"/>
      <c r="HTI78" s="212"/>
      <c r="HTJ78" s="213"/>
      <c r="HTK78" s="213"/>
      <c r="HTL78" s="214"/>
      <c r="HTM78" s="214"/>
      <c r="HTN78" s="216"/>
      <c r="HTO78" s="216"/>
      <c r="HTP78" s="216"/>
      <c r="HTQ78" s="216"/>
      <c r="HTR78" s="216"/>
      <c r="HTS78" s="216"/>
      <c r="HTT78" s="216"/>
      <c r="HTU78" s="216"/>
      <c r="HTV78" s="216"/>
      <c r="HTW78" s="216"/>
      <c r="HTX78" s="216"/>
      <c r="HTY78" s="216"/>
      <c r="HTZ78" s="216"/>
      <c r="HUA78" s="214"/>
      <c r="HUB78" s="214"/>
      <c r="HUC78" s="214"/>
      <c r="HUD78" s="214"/>
      <c r="HUE78" s="214"/>
      <c r="HUF78" s="212"/>
      <c r="HUG78" s="213"/>
      <c r="HUH78" s="213"/>
      <c r="HUI78" s="214"/>
      <c r="HUJ78" s="214"/>
      <c r="HUK78" s="216"/>
      <c r="HUL78" s="216"/>
      <c r="HUM78" s="216"/>
      <c r="HUN78" s="216"/>
      <c r="HUO78" s="216"/>
      <c r="HUP78" s="216"/>
      <c r="HUQ78" s="216"/>
      <c r="HUR78" s="216"/>
      <c r="HUS78" s="216"/>
      <c r="HUT78" s="216"/>
      <c r="HUU78" s="216"/>
      <c r="HUV78" s="216"/>
      <c r="HUW78" s="216"/>
      <c r="HUX78" s="214"/>
      <c r="HUY78" s="214"/>
      <c r="HUZ78" s="214"/>
      <c r="HVA78" s="214"/>
      <c r="HVB78" s="214"/>
      <c r="HVC78" s="212"/>
      <c r="HVD78" s="213"/>
      <c r="HVE78" s="213"/>
      <c r="HVF78" s="214"/>
      <c r="HVG78" s="214"/>
      <c r="HVH78" s="216"/>
      <c r="HVI78" s="216"/>
      <c r="HVJ78" s="216"/>
      <c r="HVK78" s="216"/>
      <c r="HVL78" s="216"/>
      <c r="HVM78" s="216"/>
      <c r="HVN78" s="216"/>
      <c r="HVO78" s="216"/>
      <c r="HVP78" s="216"/>
      <c r="HVQ78" s="216"/>
      <c r="HVR78" s="216"/>
      <c r="HVS78" s="216"/>
      <c r="HVT78" s="216"/>
      <c r="HVU78" s="214"/>
      <c r="HVV78" s="214"/>
      <c r="HVW78" s="214"/>
      <c r="HVX78" s="214"/>
      <c r="HVY78" s="214"/>
      <c r="HVZ78" s="212"/>
      <c r="HWA78" s="213"/>
      <c r="HWB78" s="213"/>
      <c r="HWC78" s="214"/>
      <c r="HWD78" s="214"/>
      <c r="HWE78" s="216"/>
      <c r="HWF78" s="216"/>
      <c r="HWG78" s="216"/>
      <c r="HWH78" s="216"/>
      <c r="HWI78" s="216"/>
      <c r="HWJ78" s="216"/>
      <c r="HWK78" s="216"/>
      <c r="HWL78" s="216"/>
      <c r="HWM78" s="216"/>
      <c r="HWN78" s="216"/>
      <c r="HWO78" s="216"/>
      <c r="HWP78" s="216"/>
      <c r="HWQ78" s="216"/>
      <c r="HWR78" s="214"/>
      <c r="HWS78" s="214"/>
      <c r="HWT78" s="214"/>
      <c r="HWU78" s="214"/>
      <c r="HWV78" s="214"/>
      <c r="HWW78" s="212"/>
      <c r="HWX78" s="213"/>
      <c r="HWY78" s="213"/>
      <c r="HWZ78" s="214"/>
      <c r="HXA78" s="214"/>
      <c r="HXB78" s="216"/>
      <c r="HXC78" s="216"/>
      <c r="HXD78" s="216"/>
      <c r="HXE78" s="216"/>
      <c r="HXF78" s="216"/>
      <c r="HXG78" s="216"/>
      <c r="HXH78" s="216"/>
      <c r="HXI78" s="216"/>
      <c r="HXJ78" s="216"/>
      <c r="HXK78" s="216"/>
      <c r="HXL78" s="216"/>
      <c r="HXM78" s="216"/>
      <c r="HXN78" s="216"/>
      <c r="HXO78" s="214"/>
      <c r="HXP78" s="214"/>
      <c r="HXQ78" s="214"/>
      <c r="HXR78" s="214"/>
      <c r="HXS78" s="214"/>
      <c r="HXT78" s="212"/>
      <c r="HXU78" s="213"/>
      <c r="HXV78" s="213"/>
      <c r="HXW78" s="214"/>
      <c r="HXX78" s="214"/>
      <c r="HXY78" s="216"/>
      <c r="HXZ78" s="216"/>
      <c r="HYA78" s="216"/>
      <c r="HYB78" s="216"/>
      <c r="HYC78" s="216"/>
      <c r="HYD78" s="216"/>
      <c r="HYE78" s="216"/>
      <c r="HYF78" s="216"/>
      <c r="HYG78" s="216"/>
      <c r="HYH78" s="216"/>
      <c r="HYI78" s="216"/>
      <c r="HYJ78" s="216"/>
      <c r="HYK78" s="216"/>
      <c r="HYL78" s="214"/>
      <c r="HYM78" s="214"/>
      <c r="HYN78" s="214"/>
      <c r="HYO78" s="214"/>
      <c r="HYP78" s="214"/>
      <c r="HYQ78" s="212"/>
      <c r="HYR78" s="213"/>
      <c r="HYS78" s="213"/>
      <c r="HYT78" s="214"/>
      <c r="HYU78" s="214"/>
      <c r="HYV78" s="216"/>
      <c r="HYW78" s="216"/>
      <c r="HYX78" s="216"/>
      <c r="HYY78" s="216"/>
      <c r="HYZ78" s="216"/>
      <c r="HZA78" s="216"/>
      <c r="HZB78" s="216"/>
      <c r="HZC78" s="216"/>
      <c r="HZD78" s="216"/>
      <c r="HZE78" s="216"/>
      <c r="HZF78" s="216"/>
      <c r="HZG78" s="216"/>
      <c r="HZH78" s="216"/>
      <c r="HZI78" s="214"/>
      <c r="HZJ78" s="214"/>
      <c r="HZK78" s="214"/>
      <c r="HZL78" s="214"/>
      <c r="HZM78" s="214"/>
      <c r="HZN78" s="212"/>
      <c r="HZO78" s="213"/>
      <c r="HZP78" s="213"/>
      <c r="HZQ78" s="214"/>
      <c r="HZR78" s="214"/>
      <c r="HZS78" s="216"/>
      <c r="HZT78" s="216"/>
      <c r="HZU78" s="216"/>
      <c r="HZV78" s="216"/>
      <c r="HZW78" s="216"/>
      <c r="HZX78" s="216"/>
      <c r="HZY78" s="216"/>
      <c r="HZZ78" s="216"/>
      <c r="IAA78" s="216"/>
      <c r="IAB78" s="216"/>
      <c r="IAC78" s="216"/>
      <c r="IAD78" s="216"/>
      <c r="IAE78" s="216"/>
      <c r="IAF78" s="214"/>
      <c r="IAG78" s="214"/>
      <c r="IAH78" s="214"/>
      <c r="IAI78" s="214"/>
      <c r="IAJ78" s="214"/>
      <c r="IAK78" s="212"/>
      <c r="IAL78" s="213"/>
      <c r="IAM78" s="213"/>
      <c r="IAN78" s="214"/>
      <c r="IAO78" s="214"/>
      <c r="IAP78" s="216"/>
      <c r="IAQ78" s="216"/>
      <c r="IAR78" s="216"/>
      <c r="IAS78" s="216"/>
      <c r="IAT78" s="216"/>
      <c r="IAU78" s="216"/>
      <c r="IAV78" s="216"/>
      <c r="IAW78" s="216"/>
      <c r="IAX78" s="216"/>
      <c r="IAY78" s="216"/>
      <c r="IAZ78" s="216"/>
      <c r="IBA78" s="216"/>
      <c r="IBB78" s="216"/>
      <c r="IBC78" s="214"/>
      <c r="IBD78" s="214"/>
      <c r="IBE78" s="214"/>
      <c r="IBF78" s="214"/>
      <c r="IBG78" s="214"/>
      <c r="IBH78" s="212"/>
      <c r="IBI78" s="213"/>
      <c r="IBJ78" s="213"/>
      <c r="IBK78" s="214"/>
      <c r="IBL78" s="214"/>
      <c r="IBM78" s="216"/>
      <c r="IBN78" s="216"/>
      <c r="IBO78" s="216"/>
      <c r="IBP78" s="216"/>
      <c r="IBQ78" s="216"/>
      <c r="IBR78" s="216"/>
      <c r="IBS78" s="216"/>
      <c r="IBT78" s="216"/>
      <c r="IBU78" s="216"/>
      <c r="IBV78" s="216"/>
      <c r="IBW78" s="216"/>
      <c r="IBX78" s="216"/>
      <c r="IBY78" s="216"/>
      <c r="IBZ78" s="214"/>
      <c r="ICA78" s="214"/>
      <c r="ICB78" s="214"/>
      <c r="ICC78" s="214"/>
      <c r="ICD78" s="214"/>
      <c r="ICE78" s="212"/>
      <c r="ICF78" s="213"/>
      <c r="ICG78" s="213"/>
      <c r="ICH78" s="214"/>
      <c r="ICI78" s="214"/>
      <c r="ICJ78" s="216"/>
      <c r="ICK78" s="216"/>
      <c r="ICL78" s="216"/>
      <c r="ICM78" s="216"/>
      <c r="ICN78" s="216"/>
      <c r="ICO78" s="216"/>
      <c r="ICP78" s="216"/>
      <c r="ICQ78" s="216"/>
      <c r="ICR78" s="216"/>
      <c r="ICS78" s="216"/>
      <c r="ICT78" s="216"/>
      <c r="ICU78" s="216"/>
      <c r="ICV78" s="216"/>
      <c r="ICW78" s="214"/>
      <c r="ICX78" s="214"/>
      <c r="ICY78" s="214"/>
      <c r="ICZ78" s="214"/>
      <c r="IDA78" s="214"/>
      <c r="IDB78" s="212"/>
      <c r="IDC78" s="213"/>
      <c r="IDD78" s="213"/>
      <c r="IDE78" s="214"/>
      <c r="IDF78" s="214"/>
      <c r="IDG78" s="216"/>
      <c r="IDH78" s="216"/>
      <c r="IDI78" s="216"/>
      <c r="IDJ78" s="216"/>
      <c r="IDK78" s="216"/>
      <c r="IDL78" s="216"/>
      <c r="IDM78" s="216"/>
      <c r="IDN78" s="216"/>
      <c r="IDO78" s="216"/>
      <c r="IDP78" s="216"/>
      <c r="IDQ78" s="216"/>
      <c r="IDR78" s="216"/>
      <c r="IDS78" s="216"/>
      <c r="IDT78" s="214"/>
      <c r="IDU78" s="214"/>
      <c r="IDV78" s="214"/>
      <c r="IDW78" s="214"/>
      <c r="IDX78" s="214"/>
      <c r="IDY78" s="212"/>
      <c r="IDZ78" s="213"/>
      <c r="IEA78" s="213"/>
      <c r="IEB78" s="214"/>
      <c r="IEC78" s="214"/>
      <c r="IED78" s="216"/>
      <c r="IEE78" s="216"/>
      <c r="IEF78" s="216"/>
      <c r="IEG78" s="216"/>
      <c r="IEH78" s="216"/>
      <c r="IEI78" s="216"/>
      <c r="IEJ78" s="216"/>
      <c r="IEK78" s="216"/>
      <c r="IEL78" s="216"/>
      <c r="IEM78" s="216"/>
      <c r="IEN78" s="216"/>
      <c r="IEO78" s="216"/>
      <c r="IEP78" s="216"/>
      <c r="IEQ78" s="214"/>
      <c r="IER78" s="214"/>
      <c r="IES78" s="214"/>
      <c r="IET78" s="214"/>
      <c r="IEU78" s="214"/>
      <c r="IEV78" s="212"/>
      <c r="IEW78" s="213"/>
      <c r="IEX78" s="213"/>
      <c r="IEY78" s="214"/>
      <c r="IEZ78" s="214"/>
      <c r="IFA78" s="216"/>
      <c r="IFB78" s="216"/>
      <c r="IFC78" s="216"/>
      <c r="IFD78" s="216"/>
      <c r="IFE78" s="216"/>
      <c r="IFF78" s="216"/>
      <c r="IFG78" s="216"/>
      <c r="IFH78" s="216"/>
      <c r="IFI78" s="216"/>
      <c r="IFJ78" s="216"/>
      <c r="IFK78" s="216"/>
      <c r="IFL78" s="216"/>
      <c r="IFM78" s="216"/>
      <c r="IFN78" s="214"/>
      <c r="IFO78" s="214"/>
      <c r="IFP78" s="214"/>
      <c r="IFQ78" s="214"/>
      <c r="IFR78" s="214"/>
      <c r="IFS78" s="212"/>
      <c r="IFT78" s="213"/>
      <c r="IFU78" s="213"/>
      <c r="IFV78" s="214"/>
      <c r="IFW78" s="214"/>
      <c r="IFX78" s="216"/>
      <c r="IFY78" s="216"/>
      <c r="IFZ78" s="216"/>
      <c r="IGA78" s="216"/>
      <c r="IGB78" s="216"/>
      <c r="IGC78" s="216"/>
      <c r="IGD78" s="216"/>
      <c r="IGE78" s="216"/>
      <c r="IGF78" s="216"/>
      <c r="IGG78" s="216"/>
      <c r="IGH78" s="216"/>
      <c r="IGI78" s="216"/>
      <c r="IGJ78" s="216"/>
      <c r="IGK78" s="214"/>
      <c r="IGL78" s="214"/>
      <c r="IGM78" s="214"/>
      <c r="IGN78" s="214"/>
      <c r="IGO78" s="214"/>
      <c r="IGP78" s="212"/>
      <c r="IGQ78" s="213"/>
      <c r="IGR78" s="213"/>
      <c r="IGS78" s="214"/>
      <c r="IGT78" s="214"/>
      <c r="IGU78" s="216"/>
      <c r="IGV78" s="216"/>
      <c r="IGW78" s="216"/>
      <c r="IGX78" s="216"/>
      <c r="IGY78" s="216"/>
      <c r="IGZ78" s="216"/>
      <c r="IHA78" s="216"/>
      <c r="IHB78" s="216"/>
      <c r="IHC78" s="216"/>
      <c r="IHD78" s="216"/>
      <c r="IHE78" s="216"/>
      <c r="IHF78" s="216"/>
      <c r="IHG78" s="216"/>
      <c r="IHH78" s="214"/>
      <c r="IHI78" s="214"/>
      <c r="IHJ78" s="214"/>
      <c r="IHK78" s="214"/>
      <c r="IHL78" s="214"/>
      <c r="IHM78" s="212"/>
      <c r="IHN78" s="213"/>
      <c r="IHO78" s="213"/>
      <c r="IHP78" s="214"/>
      <c r="IHQ78" s="214"/>
      <c r="IHR78" s="216"/>
      <c r="IHS78" s="216"/>
      <c r="IHT78" s="216"/>
      <c r="IHU78" s="216"/>
      <c r="IHV78" s="216"/>
      <c r="IHW78" s="216"/>
      <c r="IHX78" s="216"/>
      <c r="IHY78" s="216"/>
      <c r="IHZ78" s="216"/>
      <c r="IIA78" s="216"/>
      <c r="IIB78" s="216"/>
      <c r="IIC78" s="216"/>
      <c r="IID78" s="216"/>
      <c r="IIE78" s="214"/>
      <c r="IIF78" s="214"/>
      <c r="IIG78" s="214"/>
      <c r="IIH78" s="214"/>
      <c r="III78" s="214"/>
      <c r="IIJ78" s="212"/>
      <c r="IIK78" s="213"/>
      <c r="IIL78" s="213"/>
      <c r="IIM78" s="214"/>
      <c r="IIN78" s="214"/>
      <c r="IIO78" s="216"/>
      <c r="IIP78" s="216"/>
      <c r="IIQ78" s="216"/>
      <c r="IIR78" s="216"/>
      <c r="IIS78" s="216"/>
      <c r="IIT78" s="216"/>
      <c r="IIU78" s="216"/>
      <c r="IIV78" s="216"/>
      <c r="IIW78" s="216"/>
      <c r="IIX78" s="216"/>
      <c r="IIY78" s="216"/>
      <c r="IIZ78" s="216"/>
      <c r="IJA78" s="216"/>
      <c r="IJB78" s="214"/>
      <c r="IJC78" s="214"/>
      <c r="IJD78" s="214"/>
      <c r="IJE78" s="214"/>
      <c r="IJF78" s="214"/>
      <c r="IJG78" s="212"/>
      <c r="IJH78" s="213"/>
      <c r="IJI78" s="213"/>
      <c r="IJJ78" s="214"/>
      <c r="IJK78" s="214"/>
      <c r="IJL78" s="216"/>
      <c r="IJM78" s="216"/>
      <c r="IJN78" s="216"/>
      <c r="IJO78" s="216"/>
      <c r="IJP78" s="216"/>
      <c r="IJQ78" s="216"/>
      <c r="IJR78" s="216"/>
      <c r="IJS78" s="216"/>
      <c r="IJT78" s="216"/>
      <c r="IJU78" s="216"/>
      <c r="IJV78" s="216"/>
      <c r="IJW78" s="216"/>
      <c r="IJX78" s="216"/>
      <c r="IJY78" s="214"/>
      <c r="IJZ78" s="214"/>
      <c r="IKA78" s="214"/>
      <c r="IKB78" s="214"/>
      <c r="IKC78" s="214"/>
      <c r="IKD78" s="212"/>
      <c r="IKE78" s="213"/>
      <c r="IKF78" s="213"/>
      <c r="IKG78" s="214"/>
      <c r="IKH78" s="214"/>
      <c r="IKI78" s="216"/>
      <c r="IKJ78" s="216"/>
      <c r="IKK78" s="216"/>
      <c r="IKL78" s="216"/>
      <c r="IKM78" s="216"/>
      <c r="IKN78" s="216"/>
      <c r="IKO78" s="216"/>
      <c r="IKP78" s="216"/>
      <c r="IKQ78" s="216"/>
      <c r="IKR78" s="216"/>
      <c r="IKS78" s="216"/>
      <c r="IKT78" s="216"/>
      <c r="IKU78" s="216"/>
      <c r="IKV78" s="214"/>
      <c r="IKW78" s="214"/>
      <c r="IKX78" s="214"/>
      <c r="IKY78" s="214"/>
      <c r="IKZ78" s="214"/>
      <c r="ILA78" s="212"/>
      <c r="ILB78" s="213"/>
      <c r="ILC78" s="213"/>
      <c r="ILD78" s="214"/>
      <c r="ILE78" s="214"/>
      <c r="ILF78" s="216"/>
      <c r="ILG78" s="216"/>
      <c r="ILH78" s="216"/>
      <c r="ILI78" s="216"/>
      <c r="ILJ78" s="216"/>
      <c r="ILK78" s="216"/>
      <c r="ILL78" s="216"/>
      <c r="ILM78" s="216"/>
      <c r="ILN78" s="216"/>
      <c r="ILO78" s="216"/>
      <c r="ILP78" s="216"/>
      <c r="ILQ78" s="216"/>
      <c r="ILR78" s="216"/>
      <c r="ILS78" s="214"/>
      <c r="ILT78" s="214"/>
      <c r="ILU78" s="214"/>
      <c r="ILV78" s="214"/>
      <c r="ILW78" s="214"/>
      <c r="ILX78" s="212"/>
      <c r="ILY78" s="213"/>
      <c r="ILZ78" s="213"/>
      <c r="IMA78" s="214"/>
      <c r="IMB78" s="214"/>
      <c r="IMC78" s="216"/>
      <c r="IMD78" s="216"/>
      <c r="IME78" s="216"/>
      <c r="IMF78" s="216"/>
      <c r="IMG78" s="216"/>
      <c r="IMH78" s="216"/>
      <c r="IMI78" s="216"/>
      <c r="IMJ78" s="216"/>
      <c r="IMK78" s="216"/>
      <c r="IML78" s="216"/>
      <c r="IMM78" s="216"/>
      <c r="IMN78" s="216"/>
      <c r="IMO78" s="216"/>
      <c r="IMP78" s="214"/>
      <c r="IMQ78" s="214"/>
      <c r="IMR78" s="214"/>
      <c r="IMS78" s="214"/>
      <c r="IMT78" s="214"/>
      <c r="IMU78" s="212"/>
      <c r="IMV78" s="213"/>
      <c r="IMW78" s="213"/>
      <c r="IMX78" s="214"/>
      <c r="IMY78" s="214"/>
      <c r="IMZ78" s="216"/>
      <c r="INA78" s="216"/>
      <c r="INB78" s="216"/>
      <c r="INC78" s="216"/>
      <c r="IND78" s="216"/>
      <c r="INE78" s="216"/>
      <c r="INF78" s="216"/>
      <c r="ING78" s="216"/>
      <c r="INH78" s="216"/>
      <c r="INI78" s="216"/>
      <c r="INJ78" s="216"/>
      <c r="INK78" s="216"/>
      <c r="INL78" s="216"/>
      <c r="INM78" s="214"/>
      <c r="INN78" s="214"/>
      <c r="INO78" s="214"/>
      <c r="INP78" s="214"/>
      <c r="INQ78" s="214"/>
      <c r="INR78" s="212"/>
      <c r="INS78" s="213"/>
      <c r="INT78" s="213"/>
      <c r="INU78" s="214"/>
      <c r="INV78" s="214"/>
      <c r="INW78" s="216"/>
      <c r="INX78" s="216"/>
      <c r="INY78" s="216"/>
      <c r="INZ78" s="216"/>
      <c r="IOA78" s="216"/>
      <c r="IOB78" s="216"/>
      <c r="IOC78" s="216"/>
      <c r="IOD78" s="216"/>
      <c r="IOE78" s="216"/>
      <c r="IOF78" s="216"/>
      <c r="IOG78" s="216"/>
      <c r="IOH78" s="216"/>
      <c r="IOI78" s="216"/>
      <c r="IOJ78" s="214"/>
      <c r="IOK78" s="214"/>
      <c r="IOL78" s="214"/>
      <c r="IOM78" s="214"/>
      <c r="ION78" s="214"/>
      <c r="IOO78" s="212"/>
      <c r="IOP78" s="213"/>
      <c r="IOQ78" s="213"/>
      <c r="IOR78" s="214"/>
      <c r="IOS78" s="214"/>
      <c r="IOT78" s="216"/>
      <c r="IOU78" s="216"/>
      <c r="IOV78" s="216"/>
      <c r="IOW78" s="216"/>
      <c r="IOX78" s="216"/>
      <c r="IOY78" s="216"/>
      <c r="IOZ78" s="216"/>
      <c r="IPA78" s="216"/>
      <c r="IPB78" s="216"/>
      <c r="IPC78" s="216"/>
      <c r="IPD78" s="216"/>
      <c r="IPE78" s="216"/>
      <c r="IPF78" s="216"/>
      <c r="IPG78" s="214"/>
      <c r="IPH78" s="214"/>
      <c r="IPI78" s="214"/>
      <c r="IPJ78" s="214"/>
      <c r="IPK78" s="214"/>
      <c r="IPL78" s="212"/>
      <c r="IPM78" s="213"/>
      <c r="IPN78" s="213"/>
      <c r="IPO78" s="214"/>
      <c r="IPP78" s="214"/>
      <c r="IPQ78" s="216"/>
      <c r="IPR78" s="216"/>
      <c r="IPS78" s="216"/>
      <c r="IPT78" s="216"/>
      <c r="IPU78" s="216"/>
      <c r="IPV78" s="216"/>
      <c r="IPW78" s="216"/>
      <c r="IPX78" s="216"/>
      <c r="IPY78" s="216"/>
      <c r="IPZ78" s="216"/>
      <c r="IQA78" s="216"/>
      <c r="IQB78" s="216"/>
      <c r="IQC78" s="216"/>
      <c r="IQD78" s="214"/>
      <c r="IQE78" s="214"/>
      <c r="IQF78" s="214"/>
      <c r="IQG78" s="214"/>
      <c r="IQH78" s="214"/>
      <c r="IQI78" s="212"/>
      <c r="IQJ78" s="213"/>
      <c r="IQK78" s="213"/>
      <c r="IQL78" s="214"/>
      <c r="IQM78" s="214"/>
      <c r="IQN78" s="216"/>
      <c r="IQO78" s="216"/>
      <c r="IQP78" s="216"/>
      <c r="IQQ78" s="216"/>
      <c r="IQR78" s="216"/>
      <c r="IQS78" s="216"/>
      <c r="IQT78" s="216"/>
      <c r="IQU78" s="216"/>
      <c r="IQV78" s="216"/>
      <c r="IQW78" s="216"/>
      <c r="IQX78" s="216"/>
      <c r="IQY78" s="216"/>
      <c r="IQZ78" s="216"/>
      <c r="IRA78" s="214"/>
      <c r="IRB78" s="214"/>
      <c r="IRC78" s="214"/>
      <c r="IRD78" s="214"/>
      <c r="IRE78" s="214"/>
      <c r="IRF78" s="212"/>
      <c r="IRG78" s="213"/>
      <c r="IRH78" s="213"/>
      <c r="IRI78" s="214"/>
      <c r="IRJ78" s="214"/>
      <c r="IRK78" s="216"/>
      <c r="IRL78" s="216"/>
      <c r="IRM78" s="216"/>
      <c r="IRN78" s="216"/>
      <c r="IRO78" s="216"/>
      <c r="IRP78" s="216"/>
      <c r="IRQ78" s="216"/>
      <c r="IRR78" s="216"/>
      <c r="IRS78" s="216"/>
      <c r="IRT78" s="216"/>
      <c r="IRU78" s="216"/>
      <c r="IRV78" s="216"/>
      <c r="IRW78" s="216"/>
      <c r="IRX78" s="214"/>
      <c r="IRY78" s="214"/>
      <c r="IRZ78" s="214"/>
      <c r="ISA78" s="214"/>
      <c r="ISB78" s="214"/>
      <c r="ISC78" s="212"/>
      <c r="ISD78" s="213"/>
      <c r="ISE78" s="213"/>
      <c r="ISF78" s="214"/>
      <c r="ISG78" s="214"/>
      <c r="ISH78" s="216"/>
      <c r="ISI78" s="216"/>
      <c r="ISJ78" s="216"/>
      <c r="ISK78" s="216"/>
      <c r="ISL78" s="216"/>
      <c r="ISM78" s="216"/>
      <c r="ISN78" s="216"/>
      <c r="ISO78" s="216"/>
      <c r="ISP78" s="216"/>
      <c r="ISQ78" s="216"/>
      <c r="ISR78" s="216"/>
      <c r="ISS78" s="216"/>
      <c r="IST78" s="216"/>
      <c r="ISU78" s="214"/>
      <c r="ISV78" s="214"/>
      <c r="ISW78" s="214"/>
      <c r="ISX78" s="214"/>
      <c r="ISY78" s="214"/>
      <c r="ISZ78" s="212"/>
      <c r="ITA78" s="213"/>
      <c r="ITB78" s="213"/>
      <c r="ITC78" s="214"/>
      <c r="ITD78" s="214"/>
      <c r="ITE78" s="216"/>
      <c r="ITF78" s="216"/>
      <c r="ITG78" s="216"/>
      <c r="ITH78" s="216"/>
      <c r="ITI78" s="216"/>
      <c r="ITJ78" s="216"/>
      <c r="ITK78" s="216"/>
      <c r="ITL78" s="216"/>
      <c r="ITM78" s="216"/>
      <c r="ITN78" s="216"/>
      <c r="ITO78" s="216"/>
      <c r="ITP78" s="216"/>
      <c r="ITQ78" s="216"/>
      <c r="ITR78" s="214"/>
      <c r="ITS78" s="214"/>
      <c r="ITT78" s="214"/>
      <c r="ITU78" s="214"/>
      <c r="ITV78" s="214"/>
      <c r="ITW78" s="212"/>
      <c r="ITX78" s="213"/>
      <c r="ITY78" s="213"/>
      <c r="ITZ78" s="214"/>
      <c r="IUA78" s="214"/>
      <c r="IUB78" s="216"/>
      <c r="IUC78" s="216"/>
      <c r="IUD78" s="216"/>
      <c r="IUE78" s="216"/>
      <c r="IUF78" s="216"/>
      <c r="IUG78" s="216"/>
      <c r="IUH78" s="216"/>
      <c r="IUI78" s="216"/>
      <c r="IUJ78" s="216"/>
      <c r="IUK78" s="216"/>
      <c r="IUL78" s="216"/>
      <c r="IUM78" s="216"/>
      <c r="IUN78" s="216"/>
      <c r="IUO78" s="214"/>
      <c r="IUP78" s="214"/>
      <c r="IUQ78" s="214"/>
      <c r="IUR78" s="214"/>
      <c r="IUS78" s="214"/>
      <c r="IUT78" s="212"/>
      <c r="IUU78" s="213"/>
      <c r="IUV78" s="213"/>
      <c r="IUW78" s="214"/>
      <c r="IUX78" s="214"/>
      <c r="IUY78" s="216"/>
      <c r="IUZ78" s="216"/>
      <c r="IVA78" s="216"/>
      <c r="IVB78" s="216"/>
      <c r="IVC78" s="216"/>
      <c r="IVD78" s="216"/>
      <c r="IVE78" s="216"/>
      <c r="IVF78" s="216"/>
      <c r="IVG78" s="216"/>
      <c r="IVH78" s="216"/>
      <c r="IVI78" s="216"/>
      <c r="IVJ78" s="216"/>
      <c r="IVK78" s="216"/>
      <c r="IVL78" s="214"/>
      <c r="IVM78" s="214"/>
      <c r="IVN78" s="214"/>
      <c r="IVO78" s="214"/>
      <c r="IVP78" s="214"/>
      <c r="IVQ78" s="212"/>
      <c r="IVR78" s="213"/>
      <c r="IVS78" s="213"/>
      <c r="IVT78" s="214"/>
      <c r="IVU78" s="214"/>
      <c r="IVV78" s="216"/>
      <c r="IVW78" s="216"/>
      <c r="IVX78" s="216"/>
      <c r="IVY78" s="216"/>
      <c r="IVZ78" s="216"/>
      <c r="IWA78" s="216"/>
      <c r="IWB78" s="216"/>
      <c r="IWC78" s="216"/>
      <c r="IWD78" s="216"/>
      <c r="IWE78" s="216"/>
      <c r="IWF78" s="216"/>
      <c r="IWG78" s="216"/>
      <c r="IWH78" s="216"/>
      <c r="IWI78" s="214"/>
      <c r="IWJ78" s="214"/>
      <c r="IWK78" s="214"/>
      <c r="IWL78" s="214"/>
      <c r="IWM78" s="214"/>
      <c r="IWN78" s="212"/>
      <c r="IWO78" s="213"/>
      <c r="IWP78" s="213"/>
      <c r="IWQ78" s="214"/>
      <c r="IWR78" s="214"/>
      <c r="IWS78" s="216"/>
      <c r="IWT78" s="216"/>
      <c r="IWU78" s="216"/>
      <c r="IWV78" s="216"/>
      <c r="IWW78" s="216"/>
      <c r="IWX78" s="216"/>
      <c r="IWY78" s="216"/>
      <c r="IWZ78" s="216"/>
      <c r="IXA78" s="216"/>
      <c r="IXB78" s="216"/>
      <c r="IXC78" s="216"/>
      <c r="IXD78" s="216"/>
      <c r="IXE78" s="216"/>
      <c r="IXF78" s="214"/>
      <c r="IXG78" s="214"/>
      <c r="IXH78" s="214"/>
      <c r="IXI78" s="214"/>
      <c r="IXJ78" s="214"/>
      <c r="IXK78" s="212"/>
      <c r="IXL78" s="213"/>
      <c r="IXM78" s="213"/>
      <c r="IXN78" s="214"/>
      <c r="IXO78" s="214"/>
      <c r="IXP78" s="216"/>
      <c r="IXQ78" s="216"/>
      <c r="IXR78" s="216"/>
      <c r="IXS78" s="216"/>
      <c r="IXT78" s="216"/>
      <c r="IXU78" s="216"/>
      <c r="IXV78" s="216"/>
      <c r="IXW78" s="216"/>
      <c r="IXX78" s="216"/>
      <c r="IXY78" s="216"/>
      <c r="IXZ78" s="216"/>
      <c r="IYA78" s="216"/>
      <c r="IYB78" s="216"/>
      <c r="IYC78" s="214"/>
      <c r="IYD78" s="214"/>
      <c r="IYE78" s="214"/>
      <c r="IYF78" s="214"/>
      <c r="IYG78" s="214"/>
      <c r="IYH78" s="212"/>
      <c r="IYI78" s="213"/>
      <c r="IYJ78" s="213"/>
      <c r="IYK78" s="214"/>
      <c r="IYL78" s="214"/>
      <c r="IYM78" s="216"/>
      <c r="IYN78" s="216"/>
      <c r="IYO78" s="216"/>
      <c r="IYP78" s="216"/>
      <c r="IYQ78" s="216"/>
      <c r="IYR78" s="216"/>
      <c r="IYS78" s="216"/>
      <c r="IYT78" s="216"/>
      <c r="IYU78" s="216"/>
      <c r="IYV78" s="216"/>
      <c r="IYW78" s="216"/>
      <c r="IYX78" s="216"/>
      <c r="IYY78" s="216"/>
      <c r="IYZ78" s="214"/>
      <c r="IZA78" s="214"/>
      <c r="IZB78" s="214"/>
      <c r="IZC78" s="214"/>
      <c r="IZD78" s="214"/>
      <c r="IZE78" s="212"/>
      <c r="IZF78" s="213"/>
      <c r="IZG78" s="213"/>
      <c r="IZH78" s="214"/>
      <c r="IZI78" s="214"/>
      <c r="IZJ78" s="216"/>
      <c r="IZK78" s="216"/>
      <c r="IZL78" s="216"/>
      <c r="IZM78" s="216"/>
      <c r="IZN78" s="216"/>
      <c r="IZO78" s="216"/>
      <c r="IZP78" s="216"/>
      <c r="IZQ78" s="216"/>
      <c r="IZR78" s="216"/>
      <c r="IZS78" s="216"/>
      <c r="IZT78" s="216"/>
      <c r="IZU78" s="216"/>
      <c r="IZV78" s="216"/>
      <c r="IZW78" s="214"/>
      <c r="IZX78" s="214"/>
      <c r="IZY78" s="214"/>
      <c r="IZZ78" s="214"/>
      <c r="JAA78" s="214"/>
      <c r="JAB78" s="212"/>
      <c r="JAC78" s="213"/>
      <c r="JAD78" s="213"/>
      <c r="JAE78" s="214"/>
      <c r="JAF78" s="214"/>
      <c r="JAG78" s="216"/>
      <c r="JAH78" s="216"/>
      <c r="JAI78" s="216"/>
      <c r="JAJ78" s="216"/>
      <c r="JAK78" s="216"/>
      <c r="JAL78" s="216"/>
      <c r="JAM78" s="216"/>
      <c r="JAN78" s="216"/>
      <c r="JAO78" s="216"/>
      <c r="JAP78" s="216"/>
      <c r="JAQ78" s="216"/>
      <c r="JAR78" s="216"/>
      <c r="JAS78" s="216"/>
      <c r="JAT78" s="214"/>
      <c r="JAU78" s="214"/>
      <c r="JAV78" s="214"/>
      <c r="JAW78" s="214"/>
      <c r="JAX78" s="214"/>
      <c r="JAY78" s="212"/>
      <c r="JAZ78" s="213"/>
      <c r="JBA78" s="213"/>
      <c r="JBB78" s="214"/>
      <c r="JBC78" s="214"/>
      <c r="JBD78" s="216"/>
      <c r="JBE78" s="216"/>
      <c r="JBF78" s="216"/>
      <c r="JBG78" s="216"/>
      <c r="JBH78" s="216"/>
      <c r="JBI78" s="216"/>
      <c r="JBJ78" s="216"/>
      <c r="JBK78" s="216"/>
      <c r="JBL78" s="216"/>
      <c r="JBM78" s="216"/>
      <c r="JBN78" s="216"/>
      <c r="JBO78" s="216"/>
      <c r="JBP78" s="216"/>
      <c r="JBQ78" s="214"/>
      <c r="JBR78" s="214"/>
      <c r="JBS78" s="214"/>
      <c r="JBT78" s="214"/>
      <c r="JBU78" s="214"/>
      <c r="JBV78" s="212"/>
      <c r="JBW78" s="213"/>
      <c r="JBX78" s="213"/>
      <c r="JBY78" s="214"/>
      <c r="JBZ78" s="214"/>
      <c r="JCA78" s="216"/>
      <c r="JCB78" s="216"/>
      <c r="JCC78" s="216"/>
      <c r="JCD78" s="216"/>
      <c r="JCE78" s="216"/>
      <c r="JCF78" s="216"/>
      <c r="JCG78" s="216"/>
      <c r="JCH78" s="216"/>
      <c r="JCI78" s="216"/>
      <c r="JCJ78" s="216"/>
      <c r="JCK78" s="216"/>
      <c r="JCL78" s="216"/>
      <c r="JCM78" s="216"/>
      <c r="JCN78" s="214"/>
      <c r="JCO78" s="214"/>
      <c r="JCP78" s="214"/>
      <c r="JCQ78" s="214"/>
      <c r="JCR78" s="214"/>
      <c r="JCS78" s="212"/>
      <c r="JCT78" s="213"/>
      <c r="JCU78" s="213"/>
      <c r="JCV78" s="214"/>
      <c r="JCW78" s="214"/>
      <c r="JCX78" s="216"/>
      <c r="JCY78" s="216"/>
      <c r="JCZ78" s="216"/>
      <c r="JDA78" s="216"/>
      <c r="JDB78" s="216"/>
      <c r="JDC78" s="216"/>
      <c r="JDD78" s="216"/>
      <c r="JDE78" s="216"/>
      <c r="JDF78" s="216"/>
      <c r="JDG78" s="216"/>
      <c r="JDH78" s="216"/>
      <c r="JDI78" s="216"/>
      <c r="JDJ78" s="216"/>
      <c r="JDK78" s="214"/>
      <c r="JDL78" s="214"/>
      <c r="JDM78" s="214"/>
      <c r="JDN78" s="214"/>
      <c r="JDO78" s="214"/>
      <c r="JDP78" s="212"/>
      <c r="JDQ78" s="213"/>
      <c r="JDR78" s="213"/>
      <c r="JDS78" s="214"/>
      <c r="JDT78" s="214"/>
      <c r="JDU78" s="216"/>
      <c r="JDV78" s="216"/>
      <c r="JDW78" s="216"/>
      <c r="JDX78" s="216"/>
      <c r="JDY78" s="216"/>
      <c r="JDZ78" s="216"/>
      <c r="JEA78" s="216"/>
      <c r="JEB78" s="216"/>
      <c r="JEC78" s="216"/>
      <c r="JED78" s="216"/>
      <c r="JEE78" s="216"/>
      <c r="JEF78" s="216"/>
      <c r="JEG78" s="216"/>
      <c r="JEH78" s="214"/>
      <c r="JEI78" s="214"/>
      <c r="JEJ78" s="214"/>
      <c r="JEK78" s="214"/>
      <c r="JEL78" s="214"/>
      <c r="JEM78" s="212"/>
      <c r="JEN78" s="213"/>
      <c r="JEO78" s="213"/>
      <c r="JEP78" s="214"/>
      <c r="JEQ78" s="214"/>
      <c r="JER78" s="216"/>
      <c r="JES78" s="216"/>
      <c r="JET78" s="216"/>
      <c r="JEU78" s="216"/>
      <c r="JEV78" s="216"/>
      <c r="JEW78" s="216"/>
      <c r="JEX78" s="216"/>
      <c r="JEY78" s="216"/>
      <c r="JEZ78" s="216"/>
      <c r="JFA78" s="216"/>
      <c r="JFB78" s="216"/>
      <c r="JFC78" s="216"/>
      <c r="JFD78" s="216"/>
      <c r="JFE78" s="214"/>
      <c r="JFF78" s="214"/>
      <c r="JFG78" s="214"/>
      <c r="JFH78" s="214"/>
      <c r="JFI78" s="214"/>
      <c r="JFJ78" s="212"/>
      <c r="JFK78" s="213"/>
      <c r="JFL78" s="213"/>
      <c r="JFM78" s="214"/>
      <c r="JFN78" s="214"/>
      <c r="JFO78" s="216"/>
      <c r="JFP78" s="216"/>
      <c r="JFQ78" s="216"/>
      <c r="JFR78" s="216"/>
      <c r="JFS78" s="216"/>
      <c r="JFT78" s="216"/>
      <c r="JFU78" s="216"/>
      <c r="JFV78" s="216"/>
      <c r="JFW78" s="216"/>
      <c r="JFX78" s="216"/>
      <c r="JFY78" s="216"/>
      <c r="JFZ78" s="216"/>
      <c r="JGA78" s="216"/>
      <c r="JGB78" s="214"/>
      <c r="JGC78" s="214"/>
      <c r="JGD78" s="214"/>
      <c r="JGE78" s="214"/>
      <c r="JGF78" s="214"/>
      <c r="JGG78" s="212"/>
      <c r="JGH78" s="213"/>
      <c r="JGI78" s="213"/>
      <c r="JGJ78" s="214"/>
      <c r="JGK78" s="214"/>
      <c r="JGL78" s="216"/>
      <c r="JGM78" s="216"/>
      <c r="JGN78" s="216"/>
      <c r="JGO78" s="216"/>
      <c r="JGP78" s="216"/>
      <c r="JGQ78" s="216"/>
      <c r="JGR78" s="216"/>
      <c r="JGS78" s="216"/>
      <c r="JGT78" s="216"/>
      <c r="JGU78" s="216"/>
      <c r="JGV78" s="216"/>
      <c r="JGW78" s="216"/>
      <c r="JGX78" s="216"/>
      <c r="JGY78" s="214"/>
      <c r="JGZ78" s="214"/>
      <c r="JHA78" s="214"/>
      <c r="JHB78" s="214"/>
      <c r="JHC78" s="214"/>
      <c r="JHD78" s="212"/>
      <c r="JHE78" s="213"/>
      <c r="JHF78" s="213"/>
      <c r="JHG78" s="214"/>
      <c r="JHH78" s="214"/>
      <c r="JHI78" s="216"/>
      <c r="JHJ78" s="216"/>
      <c r="JHK78" s="216"/>
      <c r="JHL78" s="216"/>
      <c r="JHM78" s="216"/>
      <c r="JHN78" s="216"/>
      <c r="JHO78" s="216"/>
      <c r="JHP78" s="216"/>
      <c r="JHQ78" s="216"/>
      <c r="JHR78" s="216"/>
      <c r="JHS78" s="216"/>
      <c r="JHT78" s="216"/>
      <c r="JHU78" s="216"/>
      <c r="JHV78" s="214"/>
      <c r="JHW78" s="214"/>
      <c r="JHX78" s="214"/>
      <c r="JHY78" s="214"/>
      <c r="JHZ78" s="214"/>
      <c r="JIA78" s="212"/>
      <c r="JIB78" s="213"/>
      <c r="JIC78" s="213"/>
      <c r="JID78" s="214"/>
      <c r="JIE78" s="214"/>
      <c r="JIF78" s="216"/>
      <c r="JIG78" s="216"/>
      <c r="JIH78" s="216"/>
      <c r="JII78" s="216"/>
      <c r="JIJ78" s="216"/>
      <c r="JIK78" s="216"/>
      <c r="JIL78" s="216"/>
      <c r="JIM78" s="216"/>
      <c r="JIN78" s="216"/>
      <c r="JIO78" s="216"/>
      <c r="JIP78" s="216"/>
      <c r="JIQ78" s="216"/>
      <c r="JIR78" s="216"/>
      <c r="JIS78" s="214"/>
      <c r="JIT78" s="214"/>
      <c r="JIU78" s="214"/>
      <c r="JIV78" s="214"/>
      <c r="JIW78" s="214"/>
      <c r="JIX78" s="212"/>
      <c r="JIY78" s="213"/>
      <c r="JIZ78" s="213"/>
      <c r="JJA78" s="214"/>
      <c r="JJB78" s="214"/>
      <c r="JJC78" s="216"/>
      <c r="JJD78" s="216"/>
      <c r="JJE78" s="216"/>
      <c r="JJF78" s="216"/>
      <c r="JJG78" s="216"/>
      <c r="JJH78" s="216"/>
      <c r="JJI78" s="216"/>
      <c r="JJJ78" s="216"/>
      <c r="JJK78" s="216"/>
      <c r="JJL78" s="216"/>
      <c r="JJM78" s="216"/>
      <c r="JJN78" s="216"/>
      <c r="JJO78" s="216"/>
      <c r="JJP78" s="214"/>
      <c r="JJQ78" s="214"/>
      <c r="JJR78" s="214"/>
      <c r="JJS78" s="214"/>
      <c r="JJT78" s="214"/>
      <c r="JJU78" s="212"/>
      <c r="JJV78" s="213"/>
      <c r="JJW78" s="213"/>
      <c r="JJX78" s="214"/>
      <c r="JJY78" s="214"/>
      <c r="JJZ78" s="216"/>
      <c r="JKA78" s="216"/>
      <c r="JKB78" s="216"/>
      <c r="JKC78" s="216"/>
      <c r="JKD78" s="216"/>
      <c r="JKE78" s="216"/>
      <c r="JKF78" s="216"/>
      <c r="JKG78" s="216"/>
      <c r="JKH78" s="216"/>
      <c r="JKI78" s="216"/>
      <c r="JKJ78" s="216"/>
      <c r="JKK78" s="216"/>
      <c r="JKL78" s="216"/>
      <c r="JKM78" s="214"/>
      <c r="JKN78" s="214"/>
      <c r="JKO78" s="214"/>
      <c r="JKP78" s="214"/>
      <c r="JKQ78" s="214"/>
      <c r="JKR78" s="212"/>
      <c r="JKS78" s="213"/>
      <c r="JKT78" s="213"/>
      <c r="JKU78" s="214"/>
      <c r="JKV78" s="214"/>
      <c r="JKW78" s="216"/>
      <c r="JKX78" s="216"/>
      <c r="JKY78" s="216"/>
      <c r="JKZ78" s="216"/>
      <c r="JLA78" s="216"/>
      <c r="JLB78" s="216"/>
      <c r="JLC78" s="216"/>
      <c r="JLD78" s="216"/>
      <c r="JLE78" s="216"/>
      <c r="JLF78" s="216"/>
      <c r="JLG78" s="216"/>
      <c r="JLH78" s="216"/>
      <c r="JLI78" s="216"/>
      <c r="JLJ78" s="214"/>
      <c r="JLK78" s="214"/>
      <c r="JLL78" s="214"/>
      <c r="JLM78" s="214"/>
      <c r="JLN78" s="214"/>
      <c r="JLO78" s="212"/>
      <c r="JLP78" s="213"/>
      <c r="JLQ78" s="213"/>
      <c r="JLR78" s="214"/>
      <c r="JLS78" s="214"/>
      <c r="JLT78" s="216"/>
      <c r="JLU78" s="216"/>
      <c r="JLV78" s="216"/>
      <c r="JLW78" s="216"/>
      <c r="JLX78" s="216"/>
      <c r="JLY78" s="216"/>
      <c r="JLZ78" s="216"/>
      <c r="JMA78" s="216"/>
      <c r="JMB78" s="216"/>
      <c r="JMC78" s="216"/>
      <c r="JMD78" s="216"/>
      <c r="JME78" s="216"/>
      <c r="JMF78" s="216"/>
      <c r="JMG78" s="214"/>
      <c r="JMH78" s="214"/>
      <c r="JMI78" s="214"/>
      <c r="JMJ78" s="214"/>
      <c r="JMK78" s="214"/>
      <c r="JML78" s="212"/>
      <c r="JMM78" s="213"/>
      <c r="JMN78" s="213"/>
      <c r="JMO78" s="214"/>
      <c r="JMP78" s="214"/>
      <c r="JMQ78" s="216"/>
      <c r="JMR78" s="216"/>
      <c r="JMS78" s="216"/>
      <c r="JMT78" s="216"/>
      <c r="JMU78" s="216"/>
      <c r="JMV78" s="216"/>
      <c r="JMW78" s="216"/>
      <c r="JMX78" s="216"/>
      <c r="JMY78" s="216"/>
      <c r="JMZ78" s="216"/>
      <c r="JNA78" s="216"/>
      <c r="JNB78" s="216"/>
      <c r="JNC78" s="216"/>
      <c r="JND78" s="214"/>
      <c r="JNE78" s="214"/>
      <c r="JNF78" s="214"/>
      <c r="JNG78" s="214"/>
      <c r="JNH78" s="214"/>
      <c r="JNI78" s="212"/>
      <c r="JNJ78" s="213"/>
      <c r="JNK78" s="213"/>
      <c r="JNL78" s="214"/>
      <c r="JNM78" s="214"/>
      <c r="JNN78" s="216"/>
      <c r="JNO78" s="216"/>
      <c r="JNP78" s="216"/>
      <c r="JNQ78" s="216"/>
      <c r="JNR78" s="216"/>
      <c r="JNS78" s="216"/>
      <c r="JNT78" s="216"/>
      <c r="JNU78" s="216"/>
      <c r="JNV78" s="216"/>
      <c r="JNW78" s="216"/>
      <c r="JNX78" s="216"/>
      <c r="JNY78" s="216"/>
      <c r="JNZ78" s="216"/>
      <c r="JOA78" s="214"/>
      <c r="JOB78" s="214"/>
      <c r="JOC78" s="214"/>
      <c r="JOD78" s="214"/>
      <c r="JOE78" s="214"/>
      <c r="JOF78" s="212"/>
      <c r="JOG78" s="213"/>
      <c r="JOH78" s="213"/>
      <c r="JOI78" s="214"/>
      <c r="JOJ78" s="214"/>
      <c r="JOK78" s="216"/>
      <c r="JOL78" s="216"/>
      <c r="JOM78" s="216"/>
      <c r="JON78" s="216"/>
      <c r="JOO78" s="216"/>
      <c r="JOP78" s="216"/>
      <c r="JOQ78" s="216"/>
      <c r="JOR78" s="216"/>
      <c r="JOS78" s="216"/>
      <c r="JOT78" s="216"/>
      <c r="JOU78" s="216"/>
      <c r="JOV78" s="216"/>
      <c r="JOW78" s="216"/>
      <c r="JOX78" s="214"/>
      <c r="JOY78" s="214"/>
      <c r="JOZ78" s="214"/>
      <c r="JPA78" s="214"/>
      <c r="JPB78" s="214"/>
      <c r="JPC78" s="212"/>
      <c r="JPD78" s="213"/>
      <c r="JPE78" s="213"/>
      <c r="JPF78" s="214"/>
      <c r="JPG78" s="214"/>
      <c r="JPH78" s="216"/>
      <c r="JPI78" s="216"/>
      <c r="JPJ78" s="216"/>
      <c r="JPK78" s="216"/>
      <c r="JPL78" s="216"/>
      <c r="JPM78" s="216"/>
      <c r="JPN78" s="216"/>
      <c r="JPO78" s="216"/>
      <c r="JPP78" s="216"/>
      <c r="JPQ78" s="216"/>
      <c r="JPR78" s="216"/>
      <c r="JPS78" s="216"/>
      <c r="JPT78" s="216"/>
      <c r="JPU78" s="214"/>
      <c r="JPV78" s="214"/>
      <c r="JPW78" s="214"/>
      <c r="JPX78" s="214"/>
      <c r="JPY78" s="214"/>
      <c r="JPZ78" s="212"/>
      <c r="JQA78" s="213"/>
      <c r="JQB78" s="213"/>
      <c r="JQC78" s="214"/>
      <c r="JQD78" s="214"/>
      <c r="JQE78" s="216"/>
      <c r="JQF78" s="216"/>
      <c r="JQG78" s="216"/>
      <c r="JQH78" s="216"/>
      <c r="JQI78" s="216"/>
      <c r="JQJ78" s="216"/>
      <c r="JQK78" s="216"/>
      <c r="JQL78" s="216"/>
      <c r="JQM78" s="216"/>
      <c r="JQN78" s="216"/>
      <c r="JQO78" s="216"/>
      <c r="JQP78" s="216"/>
      <c r="JQQ78" s="216"/>
      <c r="JQR78" s="214"/>
      <c r="JQS78" s="214"/>
      <c r="JQT78" s="214"/>
      <c r="JQU78" s="214"/>
      <c r="JQV78" s="214"/>
      <c r="JQW78" s="212"/>
      <c r="JQX78" s="213"/>
      <c r="JQY78" s="213"/>
      <c r="JQZ78" s="214"/>
      <c r="JRA78" s="214"/>
      <c r="JRB78" s="216"/>
      <c r="JRC78" s="216"/>
      <c r="JRD78" s="216"/>
      <c r="JRE78" s="216"/>
      <c r="JRF78" s="216"/>
      <c r="JRG78" s="216"/>
      <c r="JRH78" s="216"/>
      <c r="JRI78" s="216"/>
      <c r="JRJ78" s="216"/>
      <c r="JRK78" s="216"/>
      <c r="JRL78" s="216"/>
      <c r="JRM78" s="216"/>
      <c r="JRN78" s="216"/>
      <c r="JRO78" s="214"/>
      <c r="JRP78" s="214"/>
      <c r="JRQ78" s="214"/>
      <c r="JRR78" s="214"/>
      <c r="JRS78" s="214"/>
      <c r="JRT78" s="212"/>
      <c r="JRU78" s="213"/>
      <c r="JRV78" s="213"/>
      <c r="JRW78" s="214"/>
      <c r="JRX78" s="214"/>
      <c r="JRY78" s="216"/>
      <c r="JRZ78" s="216"/>
      <c r="JSA78" s="216"/>
      <c r="JSB78" s="216"/>
      <c r="JSC78" s="216"/>
      <c r="JSD78" s="216"/>
      <c r="JSE78" s="216"/>
      <c r="JSF78" s="216"/>
      <c r="JSG78" s="216"/>
      <c r="JSH78" s="216"/>
      <c r="JSI78" s="216"/>
      <c r="JSJ78" s="216"/>
      <c r="JSK78" s="216"/>
      <c r="JSL78" s="214"/>
      <c r="JSM78" s="214"/>
      <c r="JSN78" s="214"/>
      <c r="JSO78" s="214"/>
      <c r="JSP78" s="214"/>
      <c r="JSQ78" s="212"/>
      <c r="JSR78" s="213"/>
      <c r="JSS78" s="213"/>
      <c r="JST78" s="214"/>
      <c r="JSU78" s="214"/>
      <c r="JSV78" s="216"/>
      <c r="JSW78" s="216"/>
      <c r="JSX78" s="216"/>
      <c r="JSY78" s="216"/>
      <c r="JSZ78" s="216"/>
      <c r="JTA78" s="216"/>
      <c r="JTB78" s="216"/>
      <c r="JTC78" s="216"/>
      <c r="JTD78" s="216"/>
      <c r="JTE78" s="216"/>
      <c r="JTF78" s="216"/>
      <c r="JTG78" s="216"/>
      <c r="JTH78" s="216"/>
      <c r="JTI78" s="214"/>
      <c r="JTJ78" s="214"/>
      <c r="JTK78" s="214"/>
      <c r="JTL78" s="214"/>
      <c r="JTM78" s="214"/>
      <c r="JTN78" s="212"/>
      <c r="JTO78" s="213"/>
      <c r="JTP78" s="213"/>
      <c r="JTQ78" s="214"/>
      <c r="JTR78" s="214"/>
      <c r="JTS78" s="216"/>
      <c r="JTT78" s="216"/>
      <c r="JTU78" s="216"/>
      <c r="JTV78" s="216"/>
      <c r="JTW78" s="216"/>
      <c r="JTX78" s="216"/>
      <c r="JTY78" s="216"/>
      <c r="JTZ78" s="216"/>
      <c r="JUA78" s="216"/>
      <c r="JUB78" s="216"/>
      <c r="JUC78" s="216"/>
      <c r="JUD78" s="216"/>
      <c r="JUE78" s="216"/>
      <c r="JUF78" s="214"/>
      <c r="JUG78" s="214"/>
      <c r="JUH78" s="214"/>
      <c r="JUI78" s="214"/>
      <c r="JUJ78" s="214"/>
      <c r="JUK78" s="212"/>
      <c r="JUL78" s="213"/>
      <c r="JUM78" s="213"/>
      <c r="JUN78" s="214"/>
      <c r="JUO78" s="214"/>
      <c r="JUP78" s="216"/>
      <c r="JUQ78" s="216"/>
      <c r="JUR78" s="216"/>
      <c r="JUS78" s="216"/>
      <c r="JUT78" s="216"/>
      <c r="JUU78" s="216"/>
      <c r="JUV78" s="216"/>
      <c r="JUW78" s="216"/>
      <c r="JUX78" s="216"/>
      <c r="JUY78" s="216"/>
      <c r="JUZ78" s="216"/>
      <c r="JVA78" s="216"/>
      <c r="JVB78" s="216"/>
      <c r="JVC78" s="214"/>
      <c r="JVD78" s="214"/>
      <c r="JVE78" s="214"/>
      <c r="JVF78" s="214"/>
      <c r="JVG78" s="214"/>
      <c r="JVH78" s="212"/>
      <c r="JVI78" s="213"/>
      <c r="JVJ78" s="213"/>
      <c r="JVK78" s="214"/>
      <c r="JVL78" s="214"/>
      <c r="JVM78" s="216"/>
      <c r="JVN78" s="216"/>
      <c r="JVO78" s="216"/>
      <c r="JVP78" s="216"/>
      <c r="JVQ78" s="216"/>
      <c r="JVR78" s="216"/>
      <c r="JVS78" s="216"/>
      <c r="JVT78" s="216"/>
      <c r="JVU78" s="216"/>
      <c r="JVV78" s="216"/>
      <c r="JVW78" s="216"/>
      <c r="JVX78" s="216"/>
      <c r="JVY78" s="216"/>
      <c r="JVZ78" s="214"/>
      <c r="JWA78" s="214"/>
      <c r="JWB78" s="214"/>
      <c r="JWC78" s="214"/>
      <c r="JWD78" s="214"/>
      <c r="JWE78" s="212"/>
      <c r="JWF78" s="213"/>
      <c r="JWG78" s="213"/>
      <c r="JWH78" s="214"/>
      <c r="JWI78" s="214"/>
      <c r="JWJ78" s="216"/>
      <c r="JWK78" s="216"/>
      <c r="JWL78" s="216"/>
      <c r="JWM78" s="216"/>
      <c r="JWN78" s="216"/>
      <c r="JWO78" s="216"/>
      <c r="JWP78" s="216"/>
      <c r="JWQ78" s="216"/>
      <c r="JWR78" s="216"/>
      <c r="JWS78" s="216"/>
      <c r="JWT78" s="216"/>
      <c r="JWU78" s="216"/>
      <c r="JWV78" s="216"/>
      <c r="JWW78" s="214"/>
      <c r="JWX78" s="214"/>
      <c r="JWY78" s="214"/>
      <c r="JWZ78" s="214"/>
      <c r="JXA78" s="214"/>
      <c r="JXB78" s="212"/>
      <c r="JXC78" s="213"/>
      <c r="JXD78" s="213"/>
      <c r="JXE78" s="214"/>
      <c r="JXF78" s="214"/>
      <c r="JXG78" s="216"/>
      <c r="JXH78" s="216"/>
      <c r="JXI78" s="216"/>
      <c r="JXJ78" s="216"/>
      <c r="JXK78" s="216"/>
      <c r="JXL78" s="216"/>
      <c r="JXM78" s="216"/>
      <c r="JXN78" s="216"/>
      <c r="JXO78" s="216"/>
      <c r="JXP78" s="216"/>
      <c r="JXQ78" s="216"/>
      <c r="JXR78" s="216"/>
      <c r="JXS78" s="216"/>
      <c r="JXT78" s="214"/>
      <c r="JXU78" s="214"/>
      <c r="JXV78" s="214"/>
      <c r="JXW78" s="214"/>
      <c r="JXX78" s="214"/>
      <c r="JXY78" s="212"/>
      <c r="JXZ78" s="213"/>
      <c r="JYA78" s="213"/>
      <c r="JYB78" s="214"/>
      <c r="JYC78" s="214"/>
      <c r="JYD78" s="216"/>
      <c r="JYE78" s="216"/>
      <c r="JYF78" s="216"/>
      <c r="JYG78" s="216"/>
      <c r="JYH78" s="216"/>
      <c r="JYI78" s="216"/>
      <c r="JYJ78" s="216"/>
      <c r="JYK78" s="216"/>
      <c r="JYL78" s="216"/>
      <c r="JYM78" s="216"/>
      <c r="JYN78" s="216"/>
      <c r="JYO78" s="216"/>
      <c r="JYP78" s="216"/>
      <c r="JYQ78" s="214"/>
      <c r="JYR78" s="214"/>
      <c r="JYS78" s="214"/>
      <c r="JYT78" s="214"/>
      <c r="JYU78" s="214"/>
      <c r="JYV78" s="212"/>
      <c r="JYW78" s="213"/>
      <c r="JYX78" s="213"/>
      <c r="JYY78" s="214"/>
      <c r="JYZ78" s="214"/>
      <c r="JZA78" s="216"/>
      <c r="JZB78" s="216"/>
      <c r="JZC78" s="216"/>
      <c r="JZD78" s="216"/>
      <c r="JZE78" s="216"/>
      <c r="JZF78" s="216"/>
      <c r="JZG78" s="216"/>
      <c r="JZH78" s="216"/>
      <c r="JZI78" s="216"/>
      <c r="JZJ78" s="216"/>
      <c r="JZK78" s="216"/>
      <c r="JZL78" s="216"/>
      <c r="JZM78" s="216"/>
      <c r="JZN78" s="214"/>
      <c r="JZO78" s="214"/>
      <c r="JZP78" s="214"/>
      <c r="JZQ78" s="214"/>
      <c r="JZR78" s="214"/>
      <c r="JZS78" s="212"/>
      <c r="JZT78" s="213"/>
      <c r="JZU78" s="213"/>
      <c r="JZV78" s="214"/>
      <c r="JZW78" s="214"/>
      <c r="JZX78" s="216"/>
      <c r="JZY78" s="216"/>
      <c r="JZZ78" s="216"/>
      <c r="KAA78" s="216"/>
      <c r="KAB78" s="216"/>
      <c r="KAC78" s="216"/>
      <c r="KAD78" s="216"/>
      <c r="KAE78" s="216"/>
      <c r="KAF78" s="216"/>
      <c r="KAG78" s="216"/>
      <c r="KAH78" s="216"/>
      <c r="KAI78" s="216"/>
      <c r="KAJ78" s="216"/>
      <c r="KAK78" s="214"/>
      <c r="KAL78" s="214"/>
      <c r="KAM78" s="214"/>
      <c r="KAN78" s="214"/>
      <c r="KAO78" s="214"/>
      <c r="KAP78" s="212"/>
      <c r="KAQ78" s="213"/>
      <c r="KAR78" s="213"/>
      <c r="KAS78" s="214"/>
      <c r="KAT78" s="214"/>
      <c r="KAU78" s="216"/>
      <c r="KAV78" s="216"/>
      <c r="KAW78" s="216"/>
      <c r="KAX78" s="216"/>
      <c r="KAY78" s="216"/>
      <c r="KAZ78" s="216"/>
      <c r="KBA78" s="216"/>
      <c r="KBB78" s="216"/>
      <c r="KBC78" s="216"/>
      <c r="KBD78" s="216"/>
      <c r="KBE78" s="216"/>
      <c r="KBF78" s="216"/>
      <c r="KBG78" s="216"/>
      <c r="KBH78" s="214"/>
      <c r="KBI78" s="214"/>
      <c r="KBJ78" s="214"/>
      <c r="KBK78" s="214"/>
      <c r="KBL78" s="214"/>
      <c r="KBM78" s="212"/>
      <c r="KBN78" s="213"/>
      <c r="KBO78" s="213"/>
      <c r="KBP78" s="214"/>
      <c r="KBQ78" s="214"/>
      <c r="KBR78" s="216"/>
      <c r="KBS78" s="216"/>
      <c r="KBT78" s="216"/>
      <c r="KBU78" s="216"/>
      <c r="KBV78" s="216"/>
      <c r="KBW78" s="216"/>
      <c r="KBX78" s="216"/>
      <c r="KBY78" s="216"/>
      <c r="KBZ78" s="216"/>
      <c r="KCA78" s="216"/>
      <c r="KCB78" s="216"/>
      <c r="KCC78" s="216"/>
      <c r="KCD78" s="216"/>
      <c r="KCE78" s="214"/>
      <c r="KCF78" s="214"/>
      <c r="KCG78" s="214"/>
      <c r="KCH78" s="214"/>
      <c r="KCI78" s="214"/>
      <c r="KCJ78" s="212"/>
      <c r="KCK78" s="213"/>
      <c r="KCL78" s="213"/>
      <c r="KCM78" s="214"/>
      <c r="KCN78" s="214"/>
      <c r="KCO78" s="216"/>
      <c r="KCP78" s="216"/>
      <c r="KCQ78" s="216"/>
      <c r="KCR78" s="216"/>
      <c r="KCS78" s="216"/>
      <c r="KCT78" s="216"/>
      <c r="KCU78" s="216"/>
      <c r="KCV78" s="216"/>
      <c r="KCW78" s="216"/>
      <c r="KCX78" s="216"/>
      <c r="KCY78" s="216"/>
      <c r="KCZ78" s="216"/>
      <c r="KDA78" s="216"/>
      <c r="KDB78" s="214"/>
      <c r="KDC78" s="214"/>
      <c r="KDD78" s="214"/>
      <c r="KDE78" s="214"/>
      <c r="KDF78" s="214"/>
      <c r="KDG78" s="212"/>
      <c r="KDH78" s="213"/>
      <c r="KDI78" s="213"/>
      <c r="KDJ78" s="214"/>
      <c r="KDK78" s="214"/>
      <c r="KDL78" s="216"/>
      <c r="KDM78" s="216"/>
      <c r="KDN78" s="216"/>
      <c r="KDO78" s="216"/>
      <c r="KDP78" s="216"/>
      <c r="KDQ78" s="216"/>
      <c r="KDR78" s="216"/>
      <c r="KDS78" s="216"/>
      <c r="KDT78" s="216"/>
      <c r="KDU78" s="216"/>
      <c r="KDV78" s="216"/>
      <c r="KDW78" s="216"/>
      <c r="KDX78" s="216"/>
      <c r="KDY78" s="214"/>
      <c r="KDZ78" s="214"/>
      <c r="KEA78" s="214"/>
      <c r="KEB78" s="214"/>
      <c r="KEC78" s="214"/>
      <c r="KED78" s="212"/>
      <c r="KEE78" s="213"/>
      <c r="KEF78" s="213"/>
      <c r="KEG78" s="214"/>
      <c r="KEH78" s="214"/>
      <c r="KEI78" s="216"/>
      <c r="KEJ78" s="216"/>
      <c r="KEK78" s="216"/>
      <c r="KEL78" s="216"/>
      <c r="KEM78" s="216"/>
      <c r="KEN78" s="216"/>
      <c r="KEO78" s="216"/>
      <c r="KEP78" s="216"/>
      <c r="KEQ78" s="216"/>
      <c r="KER78" s="216"/>
      <c r="KES78" s="216"/>
      <c r="KET78" s="216"/>
      <c r="KEU78" s="216"/>
      <c r="KEV78" s="214"/>
      <c r="KEW78" s="214"/>
      <c r="KEX78" s="214"/>
      <c r="KEY78" s="214"/>
      <c r="KEZ78" s="214"/>
      <c r="KFA78" s="212"/>
      <c r="KFB78" s="213"/>
      <c r="KFC78" s="213"/>
      <c r="KFD78" s="214"/>
      <c r="KFE78" s="214"/>
      <c r="KFF78" s="216"/>
      <c r="KFG78" s="216"/>
      <c r="KFH78" s="216"/>
      <c r="KFI78" s="216"/>
      <c r="KFJ78" s="216"/>
      <c r="KFK78" s="216"/>
      <c r="KFL78" s="216"/>
      <c r="KFM78" s="216"/>
      <c r="KFN78" s="216"/>
      <c r="KFO78" s="216"/>
      <c r="KFP78" s="216"/>
      <c r="KFQ78" s="216"/>
      <c r="KFR78" s="216"/>
      <c r="KFS78" s="214"/>
      <c r="KFT78" s="214"/>
      <c r="KFU78" s="214"/>
      <c r="KFV78" s="214"/>
      <c r="KFW78" s="214"/>
      <c r="KFX78" s="212"/>
      <c r="KFY78" s="213"/>
      <c r="KFZ78" s="213"/>
      <c r="KGA78" s="214"/>
      <c r="KGB78" s="214"/>
      <c r="KGC78" s="216"/>
      <c r="KGD78" s="216"/>
      <c r="KGE78" s="216"/>
      <c r="KGF78" s="216"/>
      <c r="KGG78" s="216"/>
      <c r="KGH78" s="216"/>
      <c r="KGI78" s="216"/>
      <c r="KGJ78" s="216"/>
      <c r="KGK78" s="216"/>
      <c r="KGL78" s="216"/>
      <c r="KGM78" s="216"/>
      <c r="KGN78" s="216"/>
      <c r="KGO78" s="216"/>
      <c r="KGP78" s="214"/>
      <c r="KGQ78" s="214"/>
      <c r="KGR78" s="214"/>
      <c r="KGS78" s="214"/>
      <c r="KGT78" s="214"/>
      <c r="KGU78" s="212"/>
      <c r="KGV78" s="213"/>
      <c r="KGW78" s="213"/>
      <c r="KGX78" s="214"/>
      <c r="KGY78" s="214"/>
      <c r="KGZ78" s="216"/>
      <c r="KHA78" s="216"/>
      <c r="KHB78" s="216"/>
      <c r="KHC78" s="216"/>
      <c r="KHD78" s="216"/>
      <c r="KHE78" s="216"/>
      <c r="KHF78" s="216"/>
      <c r="KHG78" s="216"/>
      <c r="KHH78" s="216"/>
      <c r="KHI78" s="216"/>
      <c r="KHJ78" s="216"/>
      <c r="KHK78" s="216"/>
      <c r="KHL78" s="216"/>
      <c r="KHM78" s="214"/>
      <c r="KHN78" s="214"/>
      <c r="KHO78" s="214"/>
      <c r="KHP78" s="214"/>
      <c r="KHQ78" s="214"/>
      <c r="KHR78" s="212"/>
      <c r="KHS78" s="213"/>
      <c r="KHT78" s="213"/>
      <c r="KHU78" s="214"/>
      <c r="KHV78" s="214"/>
      <c r="KHW78" s="216"/>
      <c r="KHX78" s="216"/>
      <c r="KHY78" s="216"/>
      <c r="KHZ78" s="216"/>
      <c r="KIA78" s="216"/>
      <c r="KIB78" s="216"/>
      <c r="KIC78" s="216"/>
      <c r="KID78" s="216"/>
      <c r="KIE78" s="216"/>
      <c r="KIF78" s="216"/>
      <c r="KIG78" s="216"/>
      <c r="KIH78" s="216"/>
      <c r="KII78" s="216"/>
      <c r="KIJ78" s="214"/>
      <c r="KIK78" s="214"/>
      <c r="KIL78" s="214"/>
      <c r="KIM78" s="214"/>
      <c r="KIN78" s="214"/>
      <c r="KIO78" s="212"/>
      <c r="KIP78" s="213"/>
      <c r="KIQ78" s="213"/>
      <c r="KIR78" s="214"/>
      <c r="KIS78" s="214"/>
      <c r="KIT78" s="216"/>
      <c r="KIU78" s="216"/>
      <c r="KIV78" s="216"/>
      <c r="KIW78" s="216"/>
      <c r="KIX78" s="216"/>
      <c r="KIY78" s="216"/>
      <c r="KIZ78" s="216"/>
      <c r="KJA78" s="216"/>
      <c r="KJB78" s="216"/>
      <c r="KJC78" s="216"/>
      <c r="KJD78" s="216"/>
      <c r="KJE78" s="216"/>
      <c r="KJF78" s="216"/>
      <c r="KJG78" s="214"/>
      <c r="KJH78" s="214"/>
      <c r="KJI78" s="214"/>
      <c r="KJJ78" s="214"/>
      <c r="KJK78" s="214"/>
      <c r="KJL78" s="212"/>
      <c r="KJM78" s="213"/>
      <c r="KJN78" s="213"/>
      <c r="KJO78" s="214"/>
      <c r="KJP78" s="214"/>
      <c r="KJQ78" s="216"/>
      <c r="KJR78" s="216"/>
      <c r="KJS78" s="216"/>
      <c r="KJT78" s="216"/>
      <c r="KJU78" s="216"/>
      <c r="KJV78" s="216"/>
      <c r="KJW78" s="216"/>
      <c r="KJX78" s="216"/>
      <c r="KJY78" s="216"/>
      <c r="KJZ78" s="216"/>
      <c r="KKA78" s="216"/>
      <c r="KKB78" s="216"/>
      <c r="KKC78" s="216"/>
      <c r="KKD78" s="214"/>
      <c r="KKE78" s="214"/>
      <c r="KKF78" s="214"/>
      <c r="KKG78" s="214"/>
      <c r="KKH78" s="214"/>
      <c r="KKI78" s="212"/>
      <c r="KKJ78" s="213"/>
      <c r="KKK78" s="213"/>
      <c r="KKL78" s="214"/>
      <c r="KKM78" s="214"/>
      <c r="KKN78" s="216"/>
      <c r="KKO78" s="216"/>
      <c r="KKP78" s="216"/>
      <c r="KKQ78" s="216"/>
      <c r="KKR78" s="216"/>
      <c r="KKS78" s="216"/>
      <c r="KKT78" s="216"/>
      <c r="KKU78" s="216"/>
      <c r="KKV78" s="216"/>
      <c r="KKW78" s="216"/>
      <c r="KKX78" s="216"/>
      <c r="KKY78" s="216"/>
      <c r="KKZ78" s="216"/>
      <c r="KLA78" s="214"/>
      <c r="KLB78" s="214"/>
      <c r="KLC78" s="214"/>
      <c r="KLD78" s="214"/>
      <c r="KLE78" s="214"/>
      <c r="KLF78" s="212"/>
      <c r="KLG78" s="213"/>
      <c r="KLH78" s="213"/>
      <c r="KLI78" s="214"/>
      <c r="KLJ78" s="214"/>
      <c r="KLK78" s="216"/>
      <c r="KLL78" s="216"/>
      <c r="KLM78" s="216"/>
      <c r="KLN78" s="216"/>
      <c r="KLO78" s="216"/>
      <c r="KLP78" s="216"/>
      <c r="KLQ78" s="216"/>
      <c r="KLR78" s="216"/>
      <c r="KLS78" s="216"/>
      <c r="KLT78" s="216"/>
      <c r="KLU78" s="216"/>
      <c r="KLV78" s="216"/>
      <c r="KLW78" s="216"/>
      <c r="KLX78" s="214"/>
      <c r="KLY78" s="214"/>
      <c r="KLZ78" s="214"/>
      <c r="KMA78" s="214"/>
      <c r="KMB78" s="214"/>
      <c r="KMC78" s="212"/>
      <c r="KMD78" s="213"/>
      <c r="KME78" s="213"/>
      <c r="KMF78" s="214"/>
      <c r="KMG78" s="214"/>
      <c r="KMH78" s="216"/>
      <c r="KMI78" s="216"/>
      <c r="KMJ78" s="216"/>
      <c r="KMK78" s="216"/>
      <c r="KML78" s="216"/>
      <c r="KMM78" s="216"/>
      <c r="KMN78" s="216"/>
      <c r="KMO78" s="216"/>
      <c r="KMP78" s="216"/>
      <c r="KMQ78" s="216"/>
      <c r="KMR78" s="216"/>
      <c r="KMS78" s="216"/>
      <c r="KMT78" s="216"/>
      <c r="KMU78" s="214"/>
      <c r="KMV78" s="214"/>
      <c r="KMW78" s="214"/>
      <c r="KMX78" s="214"/>
      <c r="KMY78" s="214"/>
      <c r="KMZ78" s="212"/>
      <c r="KNA78" s="213"/>
      <c r="KNB78" s="213"/>
      <c r="KNC78" s="214"/>
      <c r="KND78" s="214"/>
      <c r="KNE78" s="216"/>
      <c r="KNF78" s="216"/>
      <c r="KNG78" s="216"/>
      <c r="KNH78" s="216"/>
      <c r="KNI78" s="216"/>
      <c r="KNJ78" s="216"/>
      <c r="KNK78" s="216"/>
      <c r="KNL78" s="216"/>
      <c r="KNM78" s="216"/>
      <c r="KNN78" s="216"/>
      <c r="KNO78" s="216"/>
      <c r="KNP78" s="216"/>
      <c r="KNQ78" s="216"/>
      <c r="KNR78" s="214"/>
      <c r="KNS78" s="214"/>
      <c r="KNT78" s="214"/>
      <c r="KNU78" s="214"/>
      <c r="KNV78" s="214"/>
      <c r="KNW78" s="212"/>
      <c r="KNX78" s="213"/>
      <c r="KNY78" s="213"/>
      <c r="KNZ78" s="214"/>
      <c r="KOA78" s="214"/>
      <c r="KOB78" s="216"/>
      <c r="KOC78" s="216"/>
      <c r="KOD78" s="216"/>
      <c r="KOE78" s="216"/>
      <c r="KOF78" s="216"/>
      <c r="KOG78" s="216"/>
      <c r="KOH78" s="216"/>
      <c r="KOI78" s="216"/>
      <c r="KOJ78" s="216"/>
      <c r="KOK78" s="216"/>
      <c r="KOL78" s="216"/>
      <c r="KOM78" s="216"/>
      <c r="KON78" s="216"/>
      <c r="KOO78" s="214"/>
      <c r="KOP78" s="214"/>
      <c r="KOQ78" s="214"/>
      <c r="KOR78" s="214"/>
      <c r="KOS78" s="214"/>
      <c r="KOT78" s="212"/>
      <c r="KOU78" s="213"/>
      <c r="KOV78" s="213"/>
      <c r="KOW78" s="214"/>
      <c r="KOX78" s="214"/>
      <c r="KOY78" s="216"/>
      <c r="KOZ78" s="216"/>
      <c r="KPA78" s="216"/>
      <c r="KPB78" s="216"/>
      <c r="KPC78" s="216"/>
      <c r="KPD78" s="216"/>
      <c r="KPE78" s="216"/>
      <c r="KPF78" s="216"/>
      <c r="KPG78" s="216"/>
      <c r="KPH78" s="216"/>
      <c r="KPI78" s="216"/>
      <c r="KPJ78" s="216"/>
      <c r="KPK78" s="216"/>
      <c r="KPL78" s="214"/>
      <c r="KPM78" s="214"/>
      <c r="KPN78" s="214"/>
      <c r="KPO78" s="214"/>
      <c r="KPP78" s="214"/>
      <c r="KPQ78" s="212"/>
      <c r="KPR78" s="213"/>
      <c r="KPS78" s="213"/>
      <c r="KPT78" s="214"/>
      <c r="KPU78" s="214"/>
      <c r="KPV78" s="216"/>
      <c r="KPW78" s="216"/>
      <c r="KPX78" s="216"/>
      <c r="KPY78" s="216"/>
      <c r="KPZ78" s="216"/>
      <c r="KQA78" s="216"/>
      <c r="KQB78" s="216"/>
      <c r="KQC78" s="216"/>
      <c r="KQD78" s="216"/>
      <c r="KQE78" s="216"/>
      <c r="KQF78" s="216"/>
      <c r="KQG78" s="216"/>
      <c r="KQH78" s="216"/>
      <c r="KQI78" s="214"/>
      <c r="KQJ78" s="214"/>
      <c r="KQK78" s="214"/>
      <c r="KQL78" s="214"/>
      <c r="KQM78" s="214"/>
      <c r="KQN78" s="212"/>
      <c r="KQO78" s="213"/>
      <c r="KQP78" s="213"/>
      <c r="KQQ78" s="214"/>
      <c r="KQR78" s="214"/>
      <c r="KQS78" s="216"/>
      <c r="KQT78" s="216"/>
      <c r="KQU78" s="216"/>
      <c r="KQV78" s="216"/>
      <c r="KQW78" s="216"/>
      <c r="KQX78" s="216"/>
      <c r="KQY78" s="216"/>
      <c r="KQZ78" s="216"/>
      <c r="KRA78" s="216"/>
      <c r="KRB78" s="216"/>
      <c r="KRC78" s="216"/>
      <c r="KRD78" s="216"/>
      <c r="KRE78" s="216"/>
      <c r="KRF78" s="214"/>
      <c r="KRG78" s="214"/>
      <c r="KRH78" s="214"/>
      <c r="KRI78" s="214"/>
      <c r="KRJ78" s="214"/>
      <c r="KRK78" s="212"/>
      <c r="KRL78" s="213"/>
      <c r="KRM78" s="213"/>
      <c r="KRN78" s="214"/>
      <c r="KRO78" s="214"/>
      <c r="KRP78" s="216"/>
      <c r="KRQ78" s="216"/>
      <c r="KRR78" s="216"/>
      <c r="KRS78" s="216"/>
      <c r="KRT78" s="216"/>
      <c r="KRU78" s="216"/>
      <c r="KRV78" s="216"/>
      <c r="KRW78" s="216"/>
      <c r="KRX78" s="216"/>
      <c r="KRY78" s="216"/>
      <c r="KRZ78" s="216"/>
      <c r="KSA78" s="216"/>
      <c r="KSB78" s="216"/>
      <c r="KSC78" s="214"/>
      <c r="KSD78" s="214"/>
      <c r="KSE78" s="214"/>
      <c r="KSF78" s="214"/>
      <c r="KSG78" s="214"/>
      <c r="KSH78" s="212"/>
      <c r="KSI78" s="213"/>
      <c r="KSJ78" s="213"/>
      <c r="KSK78" s="214"/>
      <c r="KSL78" s="214"/>
      <c r="KSM78" s="216"/>
      <c r="KSN78" s="216"/>
      <c r="KSO78" s="216"/>
      <c r="KSP78" s="216"/>
      <c r="KSQ78" s="216"/>
      <c r="KSR78" s="216"/>
      <c r="KSS78" s="216"/>
      <c r="KST78" s="216"/>
      <c r="KSU78" s="216"/>
      <c r="KSV78" s="216"/>
      <c r="KSW78" s="216"/>
      <c r="KSX78" s="216"/>
      <c r="KSY78" s="216"/>
      <c r="KSZ78" s="214"/>
      <c r="KTA78" s="214"/>
      <c r="KTB78" s="214"/>
      <c r="KTC78" s="214"/>
      <c r="KTD78" s="214"/>
      <c r="KTE78" s="212"/>
      <c r="KTF78" s="213"/>
      <c r="KTG78" s="213"/>
      <c r="KTH78" s="214"/>
      <c r="KTI78" s="214"/>
      <c r="KTJ78" s="216"/>
      <c r="KTK78" s="216"/>
      <c r="KTL78" s="216"/>
      <c r="KTM78" s="216"/>
      <c r="KTN78" s="216"/>
      <c r="KTO78" s="216"/>
      <c r="KTP78" s="216"/>
      <c r="KTQ78" s="216"/>
      <c r="KTR78" s="216"/>
      <c r="KTS78" s="216"/>
      <c r="KTT78" s="216"/>
      <c r="KTU78" s="216"/>
      <c r="KTV78" s="216"/>
      <c r="KTW78" s="214"/>
      <c r="KTX78" s="214"/>
      <c r="KTY78" s="214"/>
      <c r="KTZ78" s="214"/>
      <c r="KUA78" s="214"/>
      <c r="KUB78" s="212"/>
      <c r="KUC78" s="213"/>
      <c r="KUD78" s="213"/>
      <c r="KUE78" s="214"/>
      <c r="KUF78" s="214"/>
      <c r="KUG78" s="216"/>
      <c r="KUH78" s="216"/>
      <c r="KUI78" s="216"/>
      <c r="KUJ78" s="216"/>
      <c r="KUK78" s="216"/>
      <c r="KUL78" s="216"/>
      <c r="KUM78" s="216"/>
      <c r="KUN78" s="216"/>
      <c r="KUO78" s="216"/>
      <c r="KUP78" s="216"/>
      <c r="KUQ78" s="216"/>
      <c r="KUR78" s="216"/>
      <c r="KUS78" s="216"/>
      <c r="KUT78" s="214"/>
      <c r="KUU78" s="214"/>
      <c r="KUV78" s="214"/>
      <c r="KUW78" s="214"/>
      <c r="KUX78" s="214"/>
      <c r="KUY78" s="212"/>
      <c r="KUZ78" s="213"/>
      <c r="KVA78" s="213"/>
      <c r="KVB78" s="214"/>
      <c r="KVC78" s="214"/>
      <c r="KVD78" s="216"/>
      <c r="KVE78" s="216"/>
      <c r="KVF78" s="216"/>
      <c r="KVG78" s="216"/>
      <c r="KVH78" s="216"/>
      <c r="KVI78" s="216"/>
      <c r="KVJ78" s="216"/>
      <c r="KVK78" s="216"/>
      <c r="KVL78" s="216"/>
      <c r="KVM78" s="216"/>
      <c r="KVN78" s="216"/>
      <c r="KVO78" s="216"/>
      <c r="KVP78" s="216"/>
      <c r="KVQ78" s="214"/>
      <c r="KVR78" s="214"/>
      <c r="KVS78" s="214"/>
      <c r="KVT78" s="214"/>
      <c r="KVU78" s="214"/>
      <c r="KVV78" s="212"/>
      <c r="KVW78" s="213"/>
      <c r="KVX78" s="213"/>
      <c r="KVY78" s="214"/>
      <c r="KVZ78" s="214"/>
      <c r="KWA78" s="216"/>
      <c r="KWB78" s="216"/>
      <c r="KWC78" s="216"/>
      <c r="KWD78" s="216"/>
      <c r="KWE78" s="216"/>
      <c r="KWF78" s="216"/>
      <c r="KWG78" s="216"/>
      <c r="KWH78" s="216"/>
      <c r="KWI78" s="216"/>
      <c r="KWJ78" s="216"/>
      <c r="KWK78" s="216"/>
      <c r="KWL78" s="216"/>
      <c r="KWM78" s="216"/>
      <c r="KWN78" s="214"/>
      <c r="KWO78" s="214"/>
      <c r="KWP78" s="214"/>
      <c r="KWQ78" s="214"/>
      <c r="KWR78" s="214"/>
      <c r="KWS78" s="212"/>
      <c r="KWT78" s="213"/>
      <c r="KWU78" s="213"/>
      <c r="KWV78" s="214"/>
      <c r="KWW78" s="214"/>
      <c r="KWX78" s="216"/>
      <c r="KWY78" s="216"/>
      <c r="KWZ78" s="216"/>
      <c r="KXA78" s="216"/>
      <c r="KXB78" s="216"/>
      <c r="KXC78" s="216"/>
      <c r="KXD78" s="216"/>
      <c r="KXE78" s="216"/>
      <c r="KXF78" s="216"/>
      <c r="KXG78" s="216"/>
      <c r="KXH78" s="216"/>
      <c r="KXI78" s="216"/>
      <c r="KXJ78" s="216"/>
      <c r="KXK78" s="214"/>
      <c r="KXL78" s="214"/>
      <c r="KXM78" s="214"/>
      <c r="KXN78" s="214"/>
      <c r="KXO78" s="214"/>
      <c r="KXP78" s="212"/>
      <c r="KXQ78" s="213"/>
      <c r="KXR78" s="213"/>
      <c r="KXS78" s="214"/>
      <c r="KXT78" s="214"/>
      <c r="KXU78" s="216"/>
      <c r="KXV78" s="216"/>
      <c r="KXW78" s="216"/>
      <c r="KXX78" s="216"/>
      <c r="KXY78" s="216"/>
      <c r="KXZ78" s="216"/>
      <c r="KYA78" s="216"/>
      <c r="KYB78" s="216"/>
      <c r="KYC78" s="216"/>
      <c r="KYD78" s="216"/>
      <c r="KYE78" s="216"/>
      <c r="KYF78" s="216"/>
      <c r="KYG78" s="216"/>
      <c r="KYH78" s="214"/>
      <c r="KYI78" s="214"/>
      <c r="KYJ78" s="214"/>
      <c r="KYK78" s="214"/>
      <c r="KYL78" s="214"/>
      <c r="KYM78" s="212"/>
      <c r="KYN78" s="213"/>
      <c r="KYO78" s="213"/>
      <c r="KYP78" s="214"/>
      <c r="KYQ78" s="214"/>
      <c r="KYR78" s="216"/>
      <c r="KYS78" s="216"/>
      <c r="KYT78" s="216"/>
      <c r="KYU78" s="216"/>
      <c r="KYV78" s="216"/>
      <c r="KYW78" s="216"/>
      <c r="KYX78" s="216"/>
      <c r="KYY78" s="216"/>
      <c r="KYZ78" s="216"/>
      <c r="KZA78" s="216"/>
      <c r="KZB78" s="216"/>
      <c r="KZC78" s="216"/>
      <c r="KZD78" s="216"/>
      <c r="KZE78" s="214"/>
      <c r="KZF78" s="214"/>
      <c r="KZG78" s="214"/>
      <c r="KZH78" s="214"/>
      <c r="KZI78" s="214"/>
      <c r="KZJ78" s="212"/>
      <c r="KZK78" s="213"/>
      <c r="KZL78" s="213"/>
      <c r="KZM78" s="214"/>
      <c r="KZN78" s="214"/>
      <c r="KZO78" s="216"/>
      <c r="KZP78" s="216"/>
      <c r="KZQ78" s="216"/>
      <c r="KZR78" s="216"/>
      <c r="KZS78" s="216"/>
      <c r="KZT78" s="216"/>
      <c r="KZU78" s="216"/>
      <c r="KZV78" s="216"/>
      <c r="KZW78" s="216"/>
      <c r="KZX78" s="216"/>
      <c r="KZY78" s="216"/>
      <c r="KZZ78" s="216"/>
      <c r="LAA78" s="216"/>
      <c r="LAB78" s="214"/>
      <c r="LAC78" s="214"/>
      <c r="LAD78" s="214"/>
      <c r="LAE78" s="214"/>
      <c r="LAF78" s="214"/>
      <c r="LAG78" s="212"/>
      <c r="LAH78" s="213"/>
      <c r="LAI78" s="213"/>
      <c r="LAJ78" s="214"/>
      <c r="LAK78" s="214"/>
      <c r="LAL78" s="216"/>
      <c r="LAM78" s="216"/>
      <c r="LAN78" s="216"/>
      <c r="LAO78" s="216"/>
      <c r="LAP78" s="216"/>
      <c r="LAQ78" s="216"/>
      <c r="LAR78" s="216"/>
      <c r="LAS78" s="216"/>
      <c r="LAT78" s="216"/>
      <c r="LAU78" s="216"/>
      <c r="LAV78" s="216"/>
      <c r="LAW78" s="216"/>
      <c r="LAX78" s="216"/>
      <c r="LAY78" s="214"/>
      <c r="LAZ78" s="214"/>
      <c r="LBA78" s="214"/>
      <c r="LBB78" s="214"/>
      <c r="LBC78" s="214"/>
      <c r="LBD78" s="212"/>
      <c r="LBE78" s="213"/>
      <c r="LBF78" s="213"/>
      <c r="LBG78" s="214"/>
      <c r="LBH78" s="214"/>
      <c r="LBI78" s="216"/>
      <c r="LBJ78" s="216"/>
      <c r="LBK78" s="216"/>
      <c r="LBL78" s="216"/>
      <c r="LBM78" s="216"/>
      <c r="LBN78" s="216"/>
      <c r="LBO78" s="216"/>
      <c r="LBP78" s="216"/>
      <c r="LBQ78" s="216"/>
      <c r="LBR78" s="216"/>
      <c r="LBS78" s="216"/>
      <c r="LBT78" s="216"/>
      <c r="LBU78" s="216"/>
      <c r="LBV78" s="214"/>
      <c r="LBW78" s="214"/>
      <c r="LBX78" s="214"/>
      <c r="LBY78" s="214"/>
      <c r="LBZ78" s="214"/>
      <c r="LCA78" s="212"/>
      <c r="LCB78" s="213"/>
      <c r="LCC78" s="213"/>
      <c r="LCD78" s="214"/>
      <c r="LCE78" s="214"/>
      <c r="LCF78" s="216"/>
      <c r="LCG78" s="216"/>
      <c r="LCH78" s="216"/>
      <c r="LCI78" s="216"/>
      <c r="LCJ78" s="216"/>
      <c r="LCK78" s="216"/>
      <c r="LCL78" s="216"/>
      <c r="LCM78" s="216"/>
      <c r="LCN78" s="216"/>
      <c r="LCO78" s="216"/>
      <c r="LCP78" s="216"/>
      <c r="LCQ78" s="216"/>
      <c r="LCR78" s="216"/>
      <c r="LCS78" s="214"/>
      <c r="LCT78" s="214"/>
      <c r="LCU78" s="214"/>
      <c r="LCV78" s="214"/>
      <c r="LCW78" s="214"/>
      <c r="LCX78" s="212"/>
      <c r="LCY78" s="213"/>
      <c r="LCZ78" s="213"/>
      <c r="LDA78" s="214"/>
      <c r="LDB78" s="214"/>
      <c r="LDC78" s="216"/>
      <c r="LDD78" s="216"/>
      <c r="LDE78" s="216"/>
      <c r="LDF78" s="216"/>
      <c r="LDG78" s="216"/>
      <c r="LDH78" s="216"/>
      <c r="LDI78" s="216"/>
      <c r="LDJ78" s="216"/>
      <c r="LDK78" s="216"/>
      <c r="LDL78" s="216"/>
      <c r="LDM78" s="216"/>
      <c r="LDN78" s="216"/>
      <c r="LDO78" s="216"/>
      <c r="LDP78" s="214"/>
      <c r="LDQ78" s="214"/>
      <c r="LDR78" s="214"/>
      <c r="LDS78" s="214"/>
      <c r="LDT78" s="214"/>
      <c r="LDU78" s="212"/>
      <c r="LDV78" s="213"/>
      <c r="LDW78" s="213"/>
      <c r="LDX78" s="214"/>
      <c r="LDY78" s="214"/>
      <c r="LDZ78" s="216"/>
      <c r="LEA78" s="216"/>
      <c r="LEB78" s="216"/>
      <c r="LEC78" s="216"/>
      <c r="LED78" s="216"/>
      <c r="LEE78" s="216"/>
      <c r="LEF78" s="216"/>
      <c r="LEG78" s="216"/>
      <c r="LEH78" s="216"/>
      <c r="LEI78" s="216"/>
      <c r="LEJ78" s="216"/>
      <c r="LEK78" s="216"/>
      <c r="LEL78" s="216"/>
      <c r="LEM78" s="214"/>
      <c r="LEN78" s="214"/>
      <c r="LEO78" s="214"/>
      <c r="LEP78" s="214"/>
      <c r="LEQ78" s="214"/>
      <c r="LER78" s="212"/>
      <c r="LES78" s="213"/>
      <c r="LET78" s="213"/>
      <c r="LEU78" s="214"/>
      <c r="LEV78" s="214"/>
      <c r="LEW78" s="216"/>
      <c r="LEX78" s="216"/>
      <c r="LEY78" s="216"/>
      <c r="LEZ78" s="216"/>
      <c r="LFA78" s="216"/>
      <c r="LFB78" s="216"/>
      <c r="LFC78" s="216"/>
      <c r="LFD78" s="216"/>
      <c r="LFE78" s="216"/>
      <c r="LFF78" s="216"/>
      <c r="LFG78" s="216"/>
      <c r="LFH78" s="216"/>
      <c r="LFI78" s="216"/>
      <c r="LFJ78" s="214"/>
      <c r="LFK78" s="214"/>
      <c r="LFL78" s="214"/>
      <c r="LFM78" s="214"/>
      <c r="LFN78" s="214"/>
      <c r="LFO78" s="212"/>
      <c r="LFP78" s="213"/>
      <c r="LFQ78" s="213"/>
      <c r="LFR78" s="214"/>
      <c r="LFS78" s="214"/>
      <c r="LFT78" s="216"/>
      <c r="LFU78" s="216"/>
      <c r="LFV78" s="216"/>
      <c r="LFW78" s="216"/>
      <c r="LFX78" s="216"/>
      <c r="LFY78" s="216"/>
      <c r="LFZ78" s="216"/>
      <c r="LGA78" s="216"/>
      <c r="LGB78" s="216"/>
      <c r="LGC78" s="216"/>
      <c r="LGD78" s="216"/>
      <c r="LGE78" s="216"/>
      <c r="LGF78" s="216"/>
      <c r="LGG78" s="214"/>
      <c r="LGH78" s="214"/>
      <c r="LGI78" s="214"/>
      <c r="LGJ78" s="214"/>
      <c r="LGK78" s="214"/>
      <c r="LGL78" s="212"/>
      <c r="LGM78" s="213"/>
      <c r="LGN78" s="213"/>
      <c r="LGO78" s="214"/>
      <c r="LGP78" s="214"/>
      <c r="LGQ78" s="216"/>
      <c r="LGR78" s="216"/>
      <c r="LGS78" s="216"/>
      <c r="LGT78" s="216"/>
      <c r="LGU78" s="216"/>
      <c r="LGV78" s="216"/>
      <c r="LGW78" s="216"/>
      <c r="LGX78" s="216"/>
      <c r="LGY78" s="216"/>
      <c r="LGZ78" s="216"/>
      <c r="LHA78" s="216"/>
      <c r="LHB78" s="216"/>
      <c r="LHC78" s="216"/>
      <c r="LHD78" s="214"/>
      <c r="LHE78" s="214"/>
      <c r="LHF78" s="214"/>
      <c r="LHG78" s="214"/>
      <c r="LHH78" s="214"/>
      <c r="LHI78" s="212"/>
      <c r="LHJ78" s="213"/>
      <c r="LHK78" s="213"/>
      <c r="LHL78" s="214"/>
      <c r="LHM78" s="214"/>
      <c r="LHN78" s="216"/>
      <c r="LHO78" s="216"/>
      <c r="LHP78" s="216"/>
      <c r="LHQ78" s="216"/>
      <c r="LHR78" s="216"/>
      <c r="LHS78" s="216"/>
      <c r="LHT78" s="216"/>
      <c r="LHU78" s="216"/>
      <c r="LHV78" s="216"/>
      <c r="LHW78" s="216"/>
      <c r="LHX78" s="216"/>
      <c r="LHY78" s="216"/>
      <c r="LHZ78" s="216"/>
      <c r="LIA78" s="214"/>
      <c r="LIB78" s="214"/>
      <c r="LIC78" s="214"/>
      <c r="LID78" s="214"/>
      <c r="LIE78" s="214"/>
      <c r="LIF78" s="212"/>
      <c r="LIG78" s="213"/>
      <c r="LIH78" s="213"/>
      <c r="LII78" s="214"/>
      <c r="LIJ78" s="214"/>
      <c r="LIK78" s="216"/>
      <c r="LIL78" s="216"/>
      <c r="LIM78" s="216"/>
      <c r="LIN78" s="216"/>
      <c r="LIO78" s="216"/>
      <c r="LIP78" s="216"/>
      <c r="LIQ78" s="216"/>
      <c r="LIR78" s="216"/>
      <c r="LIS78" s="216"/>
      <c r="LIT78" s="216"/>
      <c r="LIU78" s="216"/>
      <c r="LIV78" s="216"/>
      <c r="LIW78" s="216"/>
      <c r="LIX78" s="214"/>
      <c r="LIY78" s="214"/>
      <c r="LIZ78" s="214"/>
      <c r="LJA78" s="214"/>
      <c r="LJB78" s="214"/>
      <c r="LJC78" s="212"/>
      <c r="LJD78" s="213"/>
      <c r="LJE78" s="213"/>
      <c r="LJF78" s="214"/>
      <c r="LJG78" s="214"/>
      <c r="LJH78" s="216"/>
      <c r="LJI78" s="216"/>
      <c r="LJJ78" s="216"/>
      <c r="LJK78" s="216"/>
      <c r="LJL78" s="216"/>
      <c r="LJM78" s="216"/>
      <c r="LJN78" s="216"/>
      <c r="LJO78" s="216"/>
      <c r="LJP78" s="216"/>
      <c r="LJQ78" s="216"/>
      <c r="LJR78" s="216"/>
      <c r="LJS78" s="216"/>
      <c r="LJT78" s="216"/>
      <c r="LJU78" s="214"/>
      <c r="LJV78" s="214"/>
      <c r="LJW78" s="214"/>
      <c r="LJX78" s="214"/>
      <c r="LJY78" s="214"/>
      <c r="LJZ78" s="212"/>
      <c r="LKA78" s="213"/>
      <c r="LKB78" s="213"/>
      <c r="LKC78" s="214"/>
      <c r="LKD78" s="214"/>
      <c r="LKE78" s="216"/>
      <c r="LKF78" s="216"/>
      <c r="LKG78" s="216"/>
      <c r="LKH78" s="216"/>
      <c r="LKI78" s="216"/>
      <c r="LKJ78" s="216"/>
      <c r="LKK78" s="216"/>
      <c r="LKL78" s="216"/>
      <c r="LKM78" s="216"/>
      <c r="LKN78" s="216"/>
      <c r="LKO78" s="216"/>
      <c r="LKP78" s="216"/>
      <c r="LKQ78" s="216"/>
      <c r="LKR78" s="214"/>
      <c r="LKS78" s="214"/>
      <c r="LKT78" s="214"/>
      <c r="LKU78" s="214"/>
      <c r="LKV78" s="214"/>
      <c r="LKW78" s="212"/>
      <c r="LKX78" s="213"/>
      <c r="LKY78" s="213"/>
      <c r="LKZ78" s="214"/>
      <c r="LLA78" s="214"/>
      <c r="LLB78" s="216"/>
      <c r="LLC78" s="216"/>
      <c r="LLD78" s="216"/>
      <c r="LLE78" s="216"/>
      <c r="LLF78" s="216"/>
      <c r="LLG78" s="216"/>
      <c r="LLH78" s="216"/>
      <c r="LLI78" s="216"/>
      <c r="LLJ78" s="216"/>
      <c r="LLK78" s="216"/>
      <c r="LLL78" s="216"/>
      <c r="LLM78" s="216"/>
      <c r="LLN78" s="216"/>
      <c r="LLO78" s="214"/>
      <c r="LLP78" s="214"/>
      <c r="LLQ78" s="214"/>
      <c r="LLR78" s="214"/>
      <c r="LLS78" s="214"/>
      <c r="LLT78" s="212"/>
      <c r="LLU78" s="213"/>
      <c r="LLV78" s="213"/>
      <c r="LLW78" s="214"/>
      <c r="LLX78" s="214"/>
      <c r="LLY78" s="216"/>
      <c r="LLZ78" s="216"/>
      <c r="LMA78" s="216"/>
      <c r="LMB78" s="216"/>
      <c r="LMC78" s="216"/>
      <c r="LMD78" s="216"/>
      <c r="LME78" s="216"/>
      <c r="LMF78" s="216"/>
      <c r="LMG78" s="216"/>
      <c r="LMH78" s="216"/>
      <c r="LMI78" s="216"/>
      <c r="LMJ78" s="216"/>
      <c r="LMK78" s="216"/>
      <c r="LML78" s="214"/>
      <c r="LMM78" s="214"/>
      <c r="LMN78" s="214"/>
      <c r="LMO78" s="214"/>
      <c r="LMP78" s="214"/>
      <c r="LMQ78" s="212"/>
      <c r="LMR78" s="213"/>
      <c r="LMS78" s="213"/>
      <c r="LMT78" s="214"/>
      <c r="LMU78" s="214"/>
      <c r="LMV78" s="216"/>
      <c r="LMW78" s="216"/>
      <c r="LMX78" s="216"/>
      <c r="LMY78" s="216"/>
      <c r="LMZ78" s="216"/>
      <c r="LNA78" s="216"/>
      <c r="LNB78" s="216"/>
      <c r="LNC78" s="216"/>
      <c r="LND78" s="216"/>
      <c r="LNE78" s="216"/>
      <c r="LNF78" s="216"/>
      <c r="LNG78" s="216"/>
      <c r="LNH78" s="216"/>
      <c r="LNI78" s="214"/>
      <c r="LNJ78" s="214"/>
      <c r="LNK78" s="214"/>
      <c r="LNL78" s="214"/>
      <c r="LNM78" s="214"/>
      <c r="LNN78" s="212"/>
      <c r="LNO78" s="213"/>
      <c r="LNP78" s="213"/>
      <c r="LNQ78" s="214"/>
      <c r="LNR78" s="214"/>
      <c r="LNS78" s="216"/>
      <c r="LNT78" s="216"/>
      <c r="LNU78" s="216"/>
      <c r="LNV78" s="216"/>
      <c r="LNW78" s="216"/>
      <c r="LNX78" s="216"/>
      <c r="LNY78" s="216"/>
      <c r="LNZ78" s="216"/>
      <c r="LOA78" s="216"/>
      <c r="LOB78" s="216"/>
      <c r="LOC78" s="216"/>
      <c r="LOD78" s="216"/>
      <c r="LOE78" s="216"/>
      <c r="LOF78" s="214"/>
      <c r="LOG78" s="214"/>
      <c r="LOH78" s="214"/>
      <c r="LOI78" s="214"/>
      <c r="LOJ78" s="214"/>
      <c r="LOK78" s="212"/>
      <c r="LOL78" s="213"/>
      <c r="LOM78" s="213"/>
      <c r="LON78" s="214"/>
      <c r="LOO78" s="214"/>
      <c r="LOP78" s="216"/>
      <c r="LOQ78" s="216"/>
      <c r="LOR78" s="216"/>
      <c r="LOS78" s="216"/>
      <c r="LOT78" s="216"/>
      <c r="LOU78" s="216"/>
      <c r="LOV78" s="216"/>
      <c r="LOW78" s="216"/>
      <c r="LOX78" s="216"/>
      <c r="LOY78" s="216"/>
      <c r="LOZ78" s="216"/>
      <c r="LPA78" s="216"/>
      <c r="LPB78" s="216"/>
      <c r="LPC78" s="214"/>
      <c r="LPD78" s="214"/>
      <c r="LPE78" s="214"/>
      <c r="LPF78" s="214"/>
      <c r="LPG78" s="214"/>
      <c r="LPH78" s="212"/>
      <c r="LPI78" s="213"/>
      <c r="LPJ78" s="213"/>
      <c r="LPK78" s="214"/>
      <c r="LPL78" s="214"/>
      <c r="LPM78" s="216"/>
      <c r="LPN78" s="216"/>
      <c r="LPO78" s="216"/>
      <c r="LPP78" s="216"/>
      <c r="LPQ78" s="216"/>
      <c r="LPR78" s="216"/>
      <c r="LPS78" s="216"/>
      <c r="LPT78" s="216"/>
      <c r="LPU78" s="216"/>
      <c r="LPV78" s="216"/>
      <c r="LPW78" s="216"/>
      <c r="LPX78" s="216"/>
      <c r="LPY78" s="216"/>
      <c r="LPZ78" s="214"/>
      <c r="LQA78" s="214"/>
      <c r="LQB78" s="214"/>
      <c r="LQC78" s="214"/>
      <c r="LQD78" s="214"/>
      <c r="LQE78" s="212"/>
      <c r="LQF78" s="213"/>
      <c r="LQG78" s="213"/>
      <c r="LQH78" s="214"/>
      <c r="LQI78" s="214"/>
      <c r="LQJ78" s="216"/>
      <c r="LQK78" s="216"/>
      <c r="LQL78" s="216"/>
      <c r="LQM78" s="216"/>
      <c r="LQN78" s="216"/>
      <c r="LQO78" s="216"/>
      <c r="LQP78" s="216"/>
      <c r="LQQ78" s="216"/>
      <c r="LQR78" s="216"/>
      <c r="LQS78" s="216"/>
      <c r="LQT78" s="216"/>
      <c r="LQU78" s="216"/>
      <c r="LQV78" s="216"/>
      <c r="LQW78" s="214"/>
      <c r="LQX78" s="214"/>
      <c r="LQY78" s="214"/>
      <c r="LQZ78" s="214"/>
      <c r="LRA78" s="214"/>
      <c r="LRB78" s="212"/>
      <c r="LRC78" s="213"/>
      <c r="LRD78" s="213"/>
      <c r="LRE78" s="214"/>
      <c r="LRF78" s="214"/>
      <c r="LRG78" s="216"/>
      <c r="LRH78" s="216"/>
      <c r="LRI78" s="216"/>
      <c r="LRJ78" s="216"/>
      <c r="LRK78" s="216"/>
      <c r="LRL78" s="216"/>
      <c r="LRM78" s="216"/>
      <c r="LRN78" s="216"/>
      <c r="LRO78" s="216"/>
      <c r="LRP78" s="216"/>
      <c r="LRQ78" s="216"/>
      <c r="LRR78" s="216"/>
      <c r="LRS78" s="216"/>
      <c r="LRT78" s="214"/>
      <c r="LRU78" s="214"/>
      <c r="LRV78" s="214"/>
      <c r="LRW78" s="214"/>
      <c r="LRX78" s="214"/>
      <c r="LRY78" s="212"/>
      <c r="LRZ78" s="213"/>
      <c r="LSA78" s="213"/>
      <c r="LSB78" s="214"/>
      <c r="LSC78" s="214"/>
      <c r="LSD78" s="216"/>
      <c r="LSE78" s="216"/>
      <c r="LSF78" s="216"/>
      <c r="LSG78" s="216"/>
      <c r="LSH78" s="216"/>
      <c r="LSI78" s="216"/>
      <c r="LSJ78" s="216"/>
      <c r="LSK78" s="216"/>
      <c r="LSL78" s="216"/>
      <c r="LSM78" s="216"/>
      <c r="LSN78" s="216"/>
      <c r="LSO78" s="216"/>
      <c r="LSP78" s="216"/>
      <c r="LSQ78" s="214"/>
      <c r="LSR78" s="214"/>
      <c r="LSS78" s="214"/>
      <c r="LST78" s="214"/>
      <c r="LSU78" s="214"/>
      <c r="LSV78" s="212"/>
      <c r="LSW78" s="213"/>
      <c r="LSX78" s="213"/>
      <c r="LSY78" s="214"/>
      <c r="LSZ78" s="214"/>
      <c r="LTA78" s="216"/>
      <c r="LTB78" s="216"/>
      <c r="LTC78" s="216"/>
      <c r="LTD78" s="216"/>
      <c r="LTE78" s="216"/>
      <c r="LTF78" s="216"/>
      <c r="LTG78" s="216"/>
      <c r="LTH78" s="216"/>
      <c r="LTI78" s="216"/>
      <c r="LTJ78" s="216"/>
      <c r="LTK78" s="216"/>
      <c r="LTL78" s="216"/>
      <c r="LTM78" s="216"/>
      <c r="LTN78" s="214"/>
      <c r="LTO78" s="214"/>
      <c r="LTP78" s="214"/>
      <c r="LTQ78" s="214"/>
      <c r="LTR78" s="214"/>
      <c r="LTS78" s="212"/>
      <c r="LTT78" s="213"/>
      <c r="LTU78" s="213"/>
      <c r="LTV78" s="214"/>
      <c r="LTW78" s="214"/>
      <c r="LTX78" s="216"/>
      <c r="LTY78" s="216"/>
      <c r="LTZ78" s="216"/>
      <c r="LUA78" s="216"/>
      <c r="LUB78" s="216"/>
      <c r="LUC78" s="216"/>
      <c r="LUD78" s="216"/>
      <c r="LUE78" s="216"/>
      <c r="LUF78" s="216"/>
      <c r="LUG78" s="216"/>
      <c r="LUH78" s="216"/>
      <c r="LUI78" s="216"/>
      <c r="LUJ78" s="216"/>
      <c r="LUK78" s="214"/>
      <c r="LUL78" s="214"/>
      <c r="LUM78" s="214"/>
      <c r="LUN78" s="214"/>
      <c r="LUO78" s="214"/>
      <c r="LUP78" s="212"/>
      <c r="LUQ78" s="213"/>
      <c r="LUR78" s="213"/>
      <c r="LUS78" s="214"/>
      <c r="LUT78" s="214"/>
      <c r="LUU78" s="216"/>
      <c r="LUV78" s="216"/>
      <c r="LUW78" s="216"/>
      <c r="LUX78" s="216"/>
      <c r="LUY78" s="216"/>
      <c r="LUZ78" s="216"/>
      <c r="LVA78" s="216"/>
      <c r="LVB78" s="216"/>
      <c r="LVC78" s="216"/>
      <c r="LVD78" s="216"/>
      <c r="LVE78" s="216"/>
      <c r="LVF78" s="216"/>
      <c r="LVG78" s="216"/>
      <c r="LVH78" s="214"/>
      <c r="LVI78" s="214"/>
      <c r="LVJ78" s="214"/>
      <c r="LVK78" s="214"/>
      <c r="LVL78" s="214"/>
      <c r="LVM78" s="212"/>
      <c r="LVN78" s="213"/>
      <c r="LVO78" s="213"/>
      <c r="LVP78" s="214"/>
      <c r="LVQ78" s="214"/>
      <c r="LVR78" s="216"/>
      <c r="LVS78" s="216"/>
      <c r="LVT78" s="216"/>
      <c r="LVU78" s="216"/>
      <c r="LVV78" s="216"/>
      <c r="LVW78" s="216"/>
      <c r="LVX78" s="216"/>
      <c r="LVY78" s="216"/>
      <c r="LVZ78" s="216"/>
      <c r="LWA78" s="216"/>
      <c r="LWB78" s="216"/>
      <c r="LWC78" s="216"/>
      <c r="LWD78" s="216"/>
      <c r="LWE78" s="214"/>
      <c r="LWF78" s="214"/>
      <c r="LWG78" s="214"/>
      <c r="LWH78" s="214"/>
      <c r="LWI78" s="214"/>
      <c r="LWJ78" s="212"/>
      <c r="LWK78" s="213"/>
      <c r="LWL78" s="213"/>
      <c r="LWM78" s="214"/>
      <c r="LWN78" s="214"/>
      <c r="LWO78" s="216"/>
      <c r="LWP78" s="216"/>
      <c r="LWQ78" s="216"/>
      <c r="LWR78" s="216"/>
      <c r="LWS78" s="216"/>
      <c r="LWT78" s="216"/>
      <c r="LWU78" s="216"/>
      <c r="LWV78" s="216"/>
      <c r="LWW78" s="216"/>
      <c r="LWX78" s="216"/>
      <c r="LWY78" s="216"/>
      <c r="LWZ78" s="216"/>
      <c r="LXA78" s="216"/>
      <c r="LXB78" s="214"/>
      <c r="LXC78" s="214"/>
      <c r="LXD78" s="214"/>
      <c r="LXE78" s="214"/>
      <c r="LXF78" s="214"/>
      <c r="LXG78" s="212"/>
      <c r="LXH78" s="213"/>
      <c r="LXI78" s="213"/>
      <c r="LXJ78" s="214"/>
      <c r="LXK78" s="214"/>
      <c r="LXL78" s="216"/>
      <c r="LXM78" s="216"/>
      <c r="LXN78" s="216"/>
      <c r="LXO78" s="216"/>
      <c r="LXP78" s="216"/>
      <c r="LXQ78" s="216"/>
      <c r="LXR78" s="216"/>
      <c r="LXS78" s="216"/>
      <c r="LXT78" s="216"/>
      <c r="LXU78" s="216"/>
      <c r="LXV78" s="216"/>
      <c r="LXW78" s="216"/>
      <c r="LXX78" s="216"/>
      <c r="LXY78" s="214"/>
      <c r="LXZ78" s="214"/>
      <c r="LYA78" s="214"/>
      <c r="LYB78" s="214"/>
      <c r="LYC78" s="214"/>
      <c r="LYD78" s="212"/>
      <c r="LYE78" s="213"/>
      <c r="LYF78" s="213"/>
      <c r="LYG78" s="214"/>
      <c r="LYH78" s="214"/>
      <c r="LYI78" s="216"/>
      <c r="LYJ78" s="216"/>
      <c r="LYK78" s="216"/>
      <c r="LYL78" s="216"/>
      <c r="LYM78" s="216"/>
      <c r="LYN78" s="216"/>
      <c r="LYO78" s="216"/>
      <c r="LYP78" s="216"/>
      <c r="LYQ78" s="216"/>
      <c r="LYR78" s="216"/>
      <c r="LYS78" s="216"/>
      <c r="LYT78" s="216"/>
      <c r="LYU78" s="216"/>
      <c r="LYV78" s="214"/>
      <c r="LYW78" s="214"/>
      <c r="LYX78" s="214"/>
      <c r="LYY78" s="214"/>
      <c r="LYZ78" s="214"/>
      <c r="LZA78" s="212"/>
      <c r="LZB78" s="213"/>
      <c r="LZC78" s="213"/>
      <c r="LZD78" s="214"/>
      <c r="LZE78" s="214"/>
      <c r="LZF78" s="216"/>
      <c r="LZG78" s="216"/>
      <c r="LZH78" s="216"/>
      <c r="LZI78" s="216"/>
      <c r="LZJ78" s="216"/>
      <c r="LZK78" s="216"/>
      <c r="LZL78" s="216"/>
      <c r="LZM78" s="216"/>
      <c r="LZN78" s="216"/>
      <c r="LZO78" s="216"/>
      <c r="LZP78" s="216"/>
      <c r="LZQ78" s="216"/>
      <c r="LZR78" s="216"/>
      <c r="LZS78" s="214"/>
      <c r="LZT78" s="214"/>
      <c r="LZU78" s="214"/>
      <c r="LZV78" s="214"/>
      <c r="LZW78" s="214"/>
      <c r="LZX78" s="212"/>
      <c r="LZY78" s="213"/>
      <c r="LZZ78" s="213"/>
      <c r="MAA78" s="214"/>
      <c r="MAB78" s="214"/>
      <c r="MAC78" s="216"/>
      <c r="MAD78" s="216"/>
      <c r="MAE78" s="216"/>
      <c r="MAF78" s="216"/>
      <c r="MAG78" s="216"/>
      <c r="MAH78" s="216"/>
      <c r="MAI78" s="216"/>
      <c r="MAJ78" s="216"/>
      <c r="MAK78" s="216"/>
      <c r="MAL78" s="216"/>
      <c r="MAM78" s="216"/>
      <c r="MAN78" s="216"/>
      <c r="MAO78" s="216"/>
      <c r="MAP78" s="214"/>
      <c r="MAQ78" s="214"/>
      <c r="MAR78" s="214"/>
      <c r="MAS78" s="214"/>
      <c r="MAT78" s="214"/>
      <c r="MAU78" s="212"/>
      <c r="MAV78" s="213"/>
      <c r="MAW78" s="213"/>
      <c r="MAX78" s="214"/>
      <c r="MAY78" s="214"/>
      <c r="MAZ78" s="216"/>
      <c r="MBA78" s="216"/>
      <c r="MBB78" s="216"/>
      <c r="MBC78" s="216"/>
      <c r="MBD78" s="216"/>
      <c r="MBE78" s="216"/>
      <c r="MBF78" s="216"/>
      <c r="MBG78" s="216"/>
      <c r="MBH78" s="216"/>
      <c r="MBI78" s="216"/>
      <c r="MBJ78" s="216"/>
      <c r="MBK78" s="216"/>
      <c r="MBL78" s="216"/>
      <c r="MBM78" s="214"/>
      <c r="MBN78" s="214"/>
      <c r="MBO78" s="214"/>
      <c r="MBP78" s="214"/>
      <c r="MBQ78" s="214"/>
      <c r="MBR78" s="212"/>
      <c r="MBS78" s="213"/>
      <c r="MBT78" s="213"/>
      <c r="MBU78" s="214"/>
      <c r="MBV78" s="214"/>
      <c r="MBW78" s="216"/>
      <c r="MBX78" s="216"/>
      <c r="MBY78" s="216"/>
      <c r="MBZ78" s="216"/>
      <c r="MCA78" s="216"/>
      <c r="MCB78" s="216"/>
      <c r="MCC78" s="216"/>
      <c r="MCD78" s="216"/>
      <c r="MCE78" s="216"/>
      <c r="MCF78" s="216"/>
      <c r="MCG78" s="216"/>
      <c r="MCH78" s="216"/>
      <c r="MCI78" s="216"/>
      <c r="MCJ78" s="214"/>
      <c r="MCK78" s="214"/>
      <c r="MCL78" s="214"/>
      <c r="MCM78" s="214"/>
      <c r="MCN78" s="214"/>
      <c r="MCO78" s="212"/>
      <c r="MCP78" s="213"/>
      <c r="MCQ78" s="213"/>
      <c r="MCR78" s="214"/>
      <c r="MCS78" s="214"/>
      <c r="MCT78" s="216"/>
      <c r="MCU78" s="216"/>
      <c r="MCV78" s="216"/>
      <c r="MCW78" s="216"/>
      <c r="MCX78" s="216"/>
      <c r="MCY78" s="216"/>
      <c r="MCZ78" s="216"/>
      <c r="MDA78" s="216"/>
      <c r="MDB78" s="216"/>
      <c r="MDC78" s="216"/>
      <c r="MDD78" s="216"/>
      <c r="MDE78" s="216"/>
      <c r="MDF78" s="216"/>
      <c r="MDG78" s="214"/>
      <c r="MDH78" s="214"/>
      <c r="MDI78" s="214"/>
      <c r="MDJ78" s="214"/>
      <c r="MDK78" s="214"/>
      <c r="MDL78" s="212"/>
      <c r="MDM78" s="213"/>
      <c r="MDN78" s="213"/>
      <c r="MDO78" s="214"/>
      <c r="MDP78" s="214"/>
      <c r="MDQ78" s="216"/>
      <c r="MDR78" s="216"/>
      <c r="MDS78" s="216"/>
      <c r="MDT78" s="216"/>
      <c r="MDU78" s="216"/>
      <c r="MDV78" s="216"/>
      <c r="MDW78" s="216"/>
      <c r="MDX78" s="216"/>
      <c r="MDY78" s="216"/>
      <c r="MDZ78" s="216"/>
      <c r="MEA78" s="216"/>
      <c r="MEB78" s="216"/>
      <c r="MEC78" s="216"/>
      <c r="MED78" s="214"/>
      <c r="MEE78" s="214"/>
      <c r="MEF78" s="214"/>
      <c r="MEG78" s="214"/>
      <c r="MEH78" s="214"/>
      <c r="MEI78" s="212"/>
      <c r="MEJ78" s="213"/>
      <c r="MEK78" s="213"/>
      <c r="MEL78" s="214"/>
      <c r="MEM78" s="214"/>
      <c r="MEN78" s="216"/>
      <c r="MEO78" s="216"/>
      <c r="MEP78" s="216"/>
      <c r="MEQ78" s="216"/>
      <c r="MER78" s="216"/>
      <c r="MES78" s="216"/>
      <c r="MET78" s="216"/>
      <c r="MEU78" s="216"/>
      <c r="MEV78" s="216"/>
      <c r="MEW78" s="216"/>
      <c r="MEX78" s="216"/>
      <c r="MEY78" s="216"/>
      <c r="MEZ78" s="216"/>
      <c r="MFA78" s="214"/>
      <c r="MFB78" s="214"/>
      <c r="MFC78" s="214"/>
      <c r="MFD78" s="214"/>
      <c r="MFE78" s="214"/>
      <c r="MFF78" s="212"/>
      <c r="MFG78" s="213"/>
      <c r="MFH78" s="213"/>
      <c r="MFI78" s="214"/>
      <c r="MFJ78" s="214"/>
      <c r="MFK78" s="216"/>
      <c r="MFL78" s="216"/>
      <c r="MFM78" s="216"/>
      <c r="MFN78" s="216"/>
      <c r="MFO78" s="216"/>
      <c r="MFP78" s="216"/>
      <c r="MFQ78" s="216"/>
      <c r="MFR78" s="216"/>
      <c r="MFS78" s="216"/>
      <c r="MFT78" s="216"/>
      <c r="MFU78" s="216"/>
      <c r="MFV78" s="216"/>
      <c r="MFW78" s="216"/>
      <c r="MFX78" s="214"/>
      <c r="MFY78" s="214"/>
      <c r="MFZ78" s="214"/>
      <c r="MGA78" s="214"/>
      <c r="MGB78" s="214"/>
      <c r="MGC78" s="212"/>
      <c r="MGD78" s="213"/>
      <c r="MGE78" s="213"/>
      <c r="MGF78" s="214"/>
      <c r="MGG78" s="214"/>
      <c r="MGH78" s="216"/>
      <c r="MGI78" s="216"/>
      <c r="MGJ78" s="216"/>
      <c r="MGK78" s="216"/>
      <c r="MGL78" s="216"/>
      <c r="MGM78" s="216"/>
      <c r="MGN78" s="216"/>
      <c r="MGO78" s="216"/>
      <c r="MGP78" s="216"/>
      <c r="MGQ78" s="216"/>
      <c r="MGR78" s="216"/>
      <c r="MGS78" s="216"/>
      <c r="MGT78" s="216"/>
      <c r="MGU78" s="214"/>
      <c r="MGV78" s="214"/>
      <c r="MGW78" s="214"/>
      <c r="MGX78" s="214"/>
      <c r="MGY78" s="214"/>
      <c r="MGZ78" s="212"/>
      <c r="MHA78" s="213"/>
      <c r="MHB78" s="213"/>
      <c r="MHC78" s="214"/>
      <c r="MHD78" s="214"/>
      <c r="MHE78" s="216"/>
      <c r="MHF78" s="216"/>
      <c r="MHG78" s="216"/>
      <c r="MHH78" s="216"/>
      <c r="MHI78" s="216"/>
      <c r="MHJ78" s="216"/>
      <c r="MHK78" s="216"/>
      <c r="MHL78" s="216"/>
      <c r="MHM78" s="216"/>
      <c r="MHN78" s="216"/>
      <c r="MHO78" s="216"/>
      <c r="MHP78" s="216"/>
      <c r="MHQ78" s="216"/>
      <c r="MHR78" s="214"/>
      <c r="MHS78" s="214"/>
      <c r="MHT78" s="214"/>
      <c r="MHU78" s="214"/>
      <c r="MHV78" s="214"/>
      <c r="MHW78" s="212"/>
      <c r="MHX78" s="213"/>
      <c r="MHY78" s="213"/>
      <c r="MHZ78" s="214"/>
      <c r="MIA78" s="214"/>
      <c r="MIB78" s="216"/>
      <c r="MIC78" s="216"/>
      <c r="MID78" s="216"/>
      <c r="MIE78" s="216"/>
      <c r="MIF78" s="216"/>
      <c r="MIG78" s="216"/>
      <c r="MIH78" s="216"/>
      <c r="MII78" s="216"/>
      <c r="MIJ78" s="216"/>
      <c r="MIK78" s="216"/>
      <c r="MIL78" s="216"/>
      <c r="MIM78" s="216"/>
      <c r="MIN78" s="216"/>
      <c r="MIO78" s="214"/>
      <c r="MIP78" s="214"/>
      <c r="MIQ78" s="214"/>
      <c r="MIR78" s="214"/>
      <c r="MIS78" s="214"/>
      <c r="MIT78" s="212"/>
      <c r="MIU78" s="213"/>
      <c r="MIV78" s="213"/>
      <c r="MIW78" s="214"/>
      <c r="MIX78" s="214"/>
      <c r="MIY78" s="216"/>
      <c r="MIZ78" s="216"/>
      <c r="MJA78" s="216"/>
      <c r="MJB78" s="216"/>
      <c r="MJC78" s="216"/>
      <c r="MJD78" s="216"/>
      <c r="MJE78" s="216"/>
      <c r="MJF78" s="216"/>
      <c r="MJG78" s="216"/>
      <c r="MJH78" s="216"/>
      <c r="MJI78" s="216"/>
      <c r="MJJ78" s="216"/>
      <c r="MJK78" s="216"/>
      <c r="MJL78" s="214"/>
      <c r="MJM78" s="214"/>
      <c r="MJN78" s="214"/>
      <c r="MJO78" s="214"/>
      <c r="MJP78" s="214"/>
      <c r="MJQ78" s="212"/>
      <c r="MJR78" s="213"/>
      <c r="MJS78" s="213"/>
      <c r="MJT78" s="214"/>
      <c r="MJU78" s="214"/>
      <c r="MJV78" s="216"/>
      <c r="MJW78" s="216"/>
      <c r="MJX78" s="216"/>
      <c r="MJY78" s="216"/>
      <c r="MJZ78" s="216"/>
      <c r="MKA78" s="216"/>
      <c r="MKB78" s="216"/>
      <c r="MKC78" s="216"/>
      <c r="MKD78" s="216"/>
      <c r="MKE78" s="216"/>
      <c r="MKF78" s="216"/>
      <c r="MKG78" s="216"/>
      <c r="MKH78" s="216"/>
      <c r="MKI78" s="214"/>
      <c r="MKJ78" s="214"/>
      <c r="MKK78" s="214"/>
      <c r="MKL78" s="214"/>
      <c r="MKM78" s="214"/>
      <c r="MKN78" s="212"/>
      <c r="MKO78" s="213"/>
      <c r="MKP78" s="213"/>
      <c r="MKQ78" s="214"/>
      <c r="MKR78" s="214"/>
      <c r="MKS78" s="216"/>
      <c r="MKT78" s="216"/>
      <c r="MKU78" s="216"/>
      <c r="MKV78" s="216"/>
      <c r="MKW78" s="216"/>
      <c r="MKX78" s="216"/>
      <c r="MKY78" s="216"/>
      <c r="MKZ78" s="216"/>
      <c r="MLA78" s="216"/>
      <c r="MLB78" s="216"/>
      <c r="MLC78" s="216"/>
      <c r="MLD78" s="216"/>
      <c r="MLE78" s="216"/>
      <c r="MLF78" s="214"/>
      <c r="MLG78" s="214"/>
      <c r="MLH78" s="214"/>
      <c r="MLI78" s="214"/>
      <c r="MLJ78" s="214"/>
      <c r="MLK78" s="212"/>
      <c r="MLL78" s="213"/>
      <c r="MLM78" s="213"/>
      <c r="MLN78" s="214"/>
      <c r="MLO78" s="214"/>
      <c r="MLP78" s="216"/>
      <c r="MLQ78" s="216"/>
      <c r="MLR78" s="216"/>
      <c r="MLS78" s="216"/>
      <c r="MLT78" s="216"/>
      <c r="MLU78" s="216"/>
      <c r="MLV78" s="216"/>
      <c r="MLW78" s="216"/>
      <c r="MLX78" s="216"/>
      <c r="MLY78" s="216"/>
      <c r="MLZ78" s="216"/>
      <c r="MMA78" s="216"/>
      <c r="MMB78" s="216"/>
      <c r="MMC78" s="214"/>
      <c r="MMD78" s="214"/>
      <c r="MME78" s="214"/>
      <c r="MMF78" s="214"/>
      <c r="MMG78" s="214"/>
      <c r="MMH78" s="212"/>
      <c r="MMI78" s="213"/>
      <c r="MMJ78" s="213"/>
      <c r="MMK78" s="214"/>
      <c r="MML78" s="214"/>
      <c r="MMM78" s="216"/>
      <c r="MMN78" s="216"/>
      <c r="MMO78" s="216"/>
      <c r="MMP78" s="216"/>
      <c r="MMQ78" s="216"/>
      <c r="MMR78" s="216"/>
      <c r="MMS78" s="216"/>
      <c r="MMT78" s="216"/>
      <c r="MMU78" s="216"/>
      <c r="MMV78" s="216"/>
      <c r="MMW78" s="216"/>
      <c r="MMX78" s="216"/>
      <c r="MMY78" s="216"/>
      <c r="MMZ78" s="214"/>
      <c r="MNA78" s="214"/>
      <c r="MNB78" s="214"/>
      <c r="MNC78" s="214"/>
      <c r="MND78" s="214"/>
      <c r="MNE78" s="212"/>
      <c r="MNF78" s="213"/>
      <c r="MNG78" s="213"/>
      <c r="MNH78" s="214"/>
      <c r="MNI78" s="214"/>
      <c r="MNJ78" s="216"/>
      <c r="MNK78" s="216"/>
      <c r="MNL78" s="216"/>
      <c r="MNM78" s="216"/>
      <c r="MNN78" s="216"/>
      <c r="MNO78" s="216"/>
      <c r="MNP78" s="216"/>
      <c r="MNQ78" s="216"/>
      <c r="MNR78" s="216"/>
      <c r="MNS78" s="216"/>
      <c r="MNT78" s="216"/>
      <c r="MNU78" s="216"/>
      <c r="MNV78" s="216"/>
      <c r="MNW78" s="214"/>
      <c r="MNX78" s="214"/>
      <c r="MNY78" s="214"/>
      <c r="MNZ78" s="214"/>
      <c r="MOA78" s="214"/>
      <c r="MOB78" s="212"/>
      <c r="MOC78" s="213"/>
      <c r="MOD78" s="213"/>
      <c r="MOE78" s="214"/>
      <c r="MOF78" s="214"/>
      <c r="MOG78" s="216"/>
      <c r="MOH78" s="216"/>
      <c r="MOI78" s="216"/>
      <c r="MOJ78" s="216"/>
      <c r="MOK78" s="216"/>
      <c r="MOL78" s="216"/>
      <c r="MOM78" s="216"/>
      <c r="MON78" s="216"/>
      <c r="MOO78" s="216"/>
      <c r="MOP78" s="216"/>
      <c r="MOQ78" s="216"/>
      <c r="MOR78" s="216"/>
      <c r="MOS78" s="216"/>
      <c r="MOT78" s="214"/>
      <c r="MOU78" s="214"/>
      <c r="MOV78" s="214"/>
      <c r="MOW78" s="214"/>
      <c r="MOX78" s="214"/>
      <c r="MOY78" s="212"/>
      <c r="MOZ78" s="213"/>
      <c r="MPA78" s="213"/>
      <c r="MPB78" s="214"/>
      <c r="MPC78" s="214"/>
      <c r="MPD78" s="216"/>
      <c r="MPE78" s="216"/>
      <c r="MPF78" s="216"/>
      <c r="MPG78" s="216"/>
      <c r="MPH78" s="216"/>
      <c r="MPI78" s="216"/>
      <c r="MPJ78" s="216"/>
      <c r="MPK78" s="216"/>
      <c r="MPL78" s="216"/>
      <c r="MPM78" s="216"/>
      <c r="MPN78" s="216"/>
      <c r="MPO78" s="216"/>
      <c r="MPP78" s="216"/>
      <c r="MPQ78" s="214"/>
      <c r="MPR78" s="214"/>
      <c r="MPS78" s="214"/>
      <c r="MPT78" s="214"/>
      <c r="MPU78" s="214"/>
      <c r="MPV78" s="212"/>
      <c r="MPW78" s="213"/>
      <c r="MPX78" s="213"/>
      <c r="MPY78" s="214"/>
      <c r="MPZ78" s="214"/>
      <c r="MQA78" s="216"/>
      <c r="MQB78" s="216"/>
      <c r="MQC78" s="216"/>
      <c r="MQD78" s="216"/>
      <c r="MQE78" s="216"/>
      <c r="MQF78" s="216"/>
      <c r="MQG78" s="216"/>
      <c r="MQH78" s="216"/>
      <c r="MQI78" s="216"/>
      <c r="MQJ78" s="216"/>
      <c r="MQK78" s="216"/>
      <c r="MQL78" s="216"/>
      <c r="MQM78" s="216"/>
      <c r="MQN78" s="214"/>
      <c r="MQO78" s="214"/>
      <c r="MQP78" s="214"/>
      <c r="MQQ78" s="214"/>
      <c r="MQR78" s="214"/>
      <c r="MQS78" s="212"/>
      <c r="MQT78" s="213"/>
      <c r="MQU78" s="213"/>
      <c r="MQV78" s="214"/>
      <c r="MQW78" s="214"/>
      <c r="MQX78" s="216"/>
      <c r="MQY78" s="216"/>
      <c r="MQZ78" s="216"/>
      <c r="MRA78" s="216"/>
      <c r="MRB78" s="216"/>
      <c r="MRC78" s="216"/>
      <c r="MRD78" s="216"/>
      <c r="MRE78" s="216"/>
      <c r="MRF78" s="216"/>
      <c r="MRG78" s="216"/>
      <c r="MRH78" s="216"/>
      <c r="MRI78" s="216"/>
      <c r="MRJ78" s="216"/>
      <c r="MRK78" s="214"/>
      <c r="MRL78" s="214"/>
      <c r="MRM78" s="214"/>
      <c r="MRN78" s="214"/>
      <c r="MRO78" s="214"/>
      <c r="MRP78" s="212"/>
      <c r="MRQ78" s="213"/>
      <c r="MRR78" s="213"/>
      <c r="MRS78" s="214"/>
      <c r="MRT78" s="214"/>
      <c r="MRU78" s="216"/>
      <c r="MRV78" s="216"/>
      <c r="MRW78" s="216"/>
      <c r="MRX78" s="216"/>
      <c r="MRY78" s="216"/>
      <c r="MRZ78" s="216"/>
      <c r="MSA78" s="216"/>
      <c r="MSB78" s="216"/>
      <c r="MSC78" s="216"/>
      <c r="MSD78" s="216"/>
      <c r="MSE78" s="216"/>
      <c r="MSF78" s="216"/>
      <c r="MSG78" s="216"/>
      <c r="MSH78" s="214"/>
      <c r="MSI78" s="214"/>
      <c r="MSJ78" s="214"/>
      <c r="MSK78" s="214"/>
      <c r="MSL78" s="214"/>
      <c r="MSM78" s="212"/>
      <c r="MSN78" s="213"/>
      <c r="MSO78" s="213"/>
      <c r="MSP78" s="214"/>
      <c r="MSQ78" s="214"/>
      <c r="MSR78" s="216"/>
      <c r="MSS78" s="216"/>
      <c r="MST78" s="216"/>
      <c r="MSU78" s="216"/>
      <c r="MSV78" s="216"/>
      <c r="MSW78" s="216"/>
      <c r="MSX78" s="216"/>
      <c r="MSY78" s="216"/>
      <c r="MSZ78" s="216"/>
      <c r="MTA78" s="216"/>
      <c r="MTB78" s="216"/>
      <c r="MTC78" s="216"/>
      <c r="MTD78" s="216"/>
      <c r="MTE78" s="214"/>
      <c r="MTF78" s="214"/>
      <c r="MTG78" s="214"/>
      <c r="MTH78" s="214"/>
      <c r="MTI78" s="214"/>
      <c r="MTJ78" s="212"/>
      <c r="MTK78" s="213"/>
      <c r="MTL78" s="213"/>
      <c r="MTM78" s="214"/>
      <c r="MTN78" s="214"/>
      <c r="MTO78" s="216"/>
      <c r="MTP78" s="216"/>
      <c r="MTQ78" s="216"/>
      <c r="MTR78" s="216"/>
      <c r="MTS78" s="216"/>
      <c r="MTT78" s="216"/>
      <c r="MTU78" s="216"/>
      <c r="MTV78" s="216"/>
      <c r="MTW78" s="216"/>
      <c r="MTX78" s="216"/>
      <c r="MTY78" s="216"/>
      <c r="MTZ78" s="216"/>
      <c r="MUA78" s="216"/>
      <c r="MUB78" s="214"/>
      <c r="MUC78" s="214"/>
      <c r="MUD78" s="214"/>
      <c r="MUE78" s="214"/>
      <c r="MUF78" s="214"/>
      <c r="MUG78" s="212"/>
      <c r="MUH78" s="213"/>
      <c r="MUI78" s="213"/>
      <c r="MUJ78" s="214"/>
      <c r="MUK78" s="214"/>
      <c r="MUL78" s="216"/>
      <c r="MUM78" s="216"/>
      <c r="MUN78" s="216"/>
      <c r="MUO78" s="216"/>
      <c r="MUP78" s="216"/>
      <c r="MUQ78" s="216"/>
      <c r="MUR78" s="216"/>
      <c r="MUS78" s="216"/>
      <c r="MUT78" s="216"/>
      <c r="MUU78" s="216"/>
      <c r="MUV78" s="216"/>
      <c r="MUW78" s="216"/>
      <c r="MUX78" s="216"/>
      <c r="MUY78" s="214"/>
      <c r="MUZ78" s="214"/>
      <c r="MVA78" s="214"/>
      <c r="MVB78" s="214"/>
      <c r="MVC78" s="214"/>
      <c r="MVD78" s="212"/>
      <c r="MVE78" s="213"/>
      <c r="MVF78" s="213"/>
      <c r="MVG78" s="214"/>
      <c r="MVH78" s="214"/>
      <c r="MVI78" s="216"/>
      <c r="MVJ78" s="216"/>
      <c r="MVK78" s="216"/>
      <c r="MVL78" s="216"/>
      <c r="MVM78" s="216"/>
      <c r="MVN78" s="216"/>
      <c r="MVO78" s="216"/>
      <c r="MVP78" s="216"/>
      <c r="MVQ78" s="216"/>
      <c r="MVR78" s="216"/>
      <c r="MVS78" s="216"/>
      <c r="MVT78" s="216"/>
      <c r="MVU78" s="216"/>
      <c r="MVV78" s="214"/>
      <c r="MVW78" s="214"/>
      <c r="MVX78" s="214"/>
      <c r="MVY78" s="214"/>
      <c r="MVZ78" s="214"/>
      <c r="MWA78" s="212"/>
      <c r="MWB78" s="213"/>
      <c r="MWC78" s="213"/>
      <c r="MWD78" s="214"/>
      <c r="MWE78" s="214"/>
      <c r="MWF78" s="216"/>
      <c r="MWG78" s="216"/>
      <c r="MWH78" s="216"/>
      <c r="MWI78" s="216"/>
      <c r="MWJ78" s="216"/>
      <c r="MWK78" s="216"/>
      <c r="MWL78" s="216"/>
      <c r="MWM78" s="216"/>
      <c r="MWN78" s="216"/>
      <c r="MWO78" s="216"/>
      <c r="MWP78" s="216"/>
      <c r="MWQ78" s="216"/>
      <c r="MWR78" s="216"/>
      <c r="MWS78" s="214"/>
      <c r="MWT78" s="214"/>
      <c r="MWU78" s="214"/>
      <c r="MWV78" s="214"/>
      <c r="MWW78" s="214"/>
      <c r="MWX78" s="212"/>
      <c r="MWY78" s="213"/>
      <c r="MWZ78" s="213"/>
      <c r="MXA78" s="214"/>
      <c r="MXB78" s="214"/>
      <c r="MXC78" s="216"/>
      <c r="MXD78" s="216"/>
      <c r="MXE78" s="216"/>
      <c r="MXF78" s="216"/>
      <c r="MXG78" s="216"/>
      <c r="MXH78" s="216"/>
      <c r="MXI78" s="216"/>
      <c r="MXJ78" s="216"/>
      <c r="MXK78" s="216"/>
      <c r="MXL78" s="216"/>
      <c r="MXM78" s="216"/>
      <c r="MXN78" s="216"/>
      <c r="MXO78" s="216"/>
      <c r="MXP78" s="214"/>
      <c r="MXQ78" s="214"/>
      <c r="MXR78" s="214"/>
      <c r="MXS78" s="214"/>
      <c r="MXT78" s="214"/>
      <c r="MXU78" s="212"/>
      <c r="MXV78" s="213"/>
      <c r="MXW78" s="213"/>
      <c r="MXX78" s="214"/>
      <c r="MXY78" s="214"/>
      <c r="MXZ78" s="216"/>
      <c r="MYA78" s="216"/>
      <c r="MYB78" s="216"/>
      <c r="MYC78" s="216"/>
      <c r="MYD78" s="216"/>
      <c r="MYE78" s="216"/>
      <c r="MYF78" s="216"/>
      <c r="MYG78" s="216"/>
      <c r="MYH78" s="216"/>
      <c r="MYI78" s="216"/>
      <c r="MYJ78" s="216"/>
      <c r="MYK78" s="216"/>
      <c r="MYL78" s="216"/>
      <c r="MYM78" s="214"/>
      <c r="MYN78" s="214"/>
      <c r="MYO78" s="214"/>
      <c r="MYP78" s="214"/>
      <c r="MYQ78" s="214"/>
      <c r="MYR78" s="212"/>
      <c r="MYS78" s="213"/>
      <c r="MYT78" s="213"/>
      <c r="MYU78" s="214"/>
      <c r="MYV78" s="214"/>
      <c r="MYW78" s="216"/>
      <c r="MYX78" s="216"/>
      <c r="MYY78" s="216"/>
      <c r="MYZ78" s="216"/>
      <c r="MZA78" s="216"/>
      <c r="MZB78" s="216"/>
      <c r="MZC78" s="216"/>
      <c r="MZD78" s="216"/>
      <c r="MZE78" s="216"/>
      <c r="MZF78" s="216"/>
      <c r="MZG78" s="216"/>
      <c r="MZH78" s="216"/>
      <c r="MZI78" s="216"/>
      <c r="MZJ78" s="214"/>
      <c r="MZK78" s="214"/>
      <c r="MZL78" s="214"/>
      <c r="MZM78" s="214"/>
      <c r="MZN78" s="214"/>
      <c r="MZO78" s="212"/>
      <c r="MZP78" s="213"/>
      <c r="MZQ78" s="213"/>
      <c r="MZR78" s="214"/>
      <c r="MZS78" s="214"/>
      <c r="MZT78" s="216"/>
      <c r="MZU78" s="216"/>
      <c r="MZV78" s="216"/>
      <c r="MZW78" s="216"/>
      <c r="MZX78" s="216"/>
      <c r="MZY78" s="216"/>
      <c r="MZZ78" s="216"/>
      <c r="NAA78" s="216"/>
      <c r="NAB78" s="216"/>
      <c r="NAC78" s="216"/>
      <c r="NAD78" s="216"/>
      <c r="NAE78" s="216"/>
      <c r="NAF78" s="216"/>
      <c r="NAG78" s="214"/>
      <c r="NAH78" s="214"/>
      <c r="NAI78" s="214"/>
      <c r="NAJ78" s="214"/>
      <c r="NAK78" s="214"/>
      <c r="NAL78" s="212"/>
      <c r="NAM78" s="213"/>
      <c r="NAN78" s="213"/>
      <c r="NAO78" s="214"/>
      <c r="NAP78" s="214"/>
      <c r="NAQ78" s="216"/>
      <c r="NAR78" s="216"/>
      <c r="NAS78" s="216"/>
      <c r="NAT78" s="216"/>
      <c r="NAU78" s="216"/>
      <c r="NAV78" s="216"/>
      <c r="NAW78" s="216"/>
      <c r="NAX78" s="216"/>
      <c r="NAY78" s="216"/>
      <c r="NAZ78" s="216"/>
      <c r="NBA78" s="216"/>
      <c r="NBB78" s="216"/>
      <c r="NBC78" s="216"/>
      <c r="NBD78" s="214"/>
      <c r="NBE78" s="214"/>
      <c r="NBF78" s="214"/>
      <c r="NBG78" s="214"/>
      <c r="NBH78" s="214"/>
      <c r="NBI78" s="212"/>
      <c r="NBJ78" s="213"/>
      <c r="NBK78" s="213"/>
      <c r="NBL78" s="214"/>
      <c r="NBM78" s="214"/>
      <c r="NBN78" s="216"/>
      <c r="NBO78" s="216"/>
      <c r="NBP78" s="216"/>
      <c r="NBQ78" s="216"/>
      <c r="NBR78" s="216"/>
      <c r="NBS78" s="216"/>
      <c r="NBT78" s="216"/>
      <c r="NBU78" s="216"/>
      <c r="NBV78" s="216"/>
      <c r="NBW78" s="216"/>
      <c r="NBX78" s="216"/>
      <c r="NBY78" s="216"/>
      <c r="NBZ78" s="216"/>
      <c r="NCA78" s="214"/>
      <c r="NCB78" s="214"/>
      <c r="NCC78" s="214"/>
      <c r="NCD78" s="214"/>
      <c r="NCE78" s="214"/>
      <c r="NCF78" s="212"/>
      <c r="NCG78" s="213"/>
      <c r="NCH78" s="213"/>
      <c r="NCI78" s="214"/>
      <c r="NCJ78" s="214"/>
      <c r="NCK78" s="216"/>
      <c r="NCL78" s="216"/>
      <c r="NCM78" s="216"/>
      <c r="NCN78" s="216"/>
      <c r="NCO78" s="216"/>
      <c r="NCP78" s="216"/>
      <c r="NCQ78" s="216"/>
      <c r="NCR78" s="216"/>
      <c r="NCS78" s="216"/>
      <c r="NCT78" s="216"/>
      <c r="NCU78" s="216"/>
      <c r="NCV78" s="216"/>
      <c r="NCW78" s="216"/>
      <c r="NCX78" s="214"/>
      <c r="NCY78" s="214"/>
      <c r="NCZ78" s="214"/>
      <c r="NDA78" s="214"/>
      <c r="NDB78" s="214"/>
      <c r="NDC78" s="212"/>
      <c r="NDD78" s="213"/>
      <c r="NDE78" s="213"/>
      <c r="NDF78" s="214"/>
      <c r="NDG78" s="214"/>
      <c r="NDH78" s="216"/>
      <c r="NDI78" s="216"/>
      <c r="NDJ78" s="216"/>
      <c r="NDK78" s="216"/>
      <c r="NDL78" s="216"/>
      <c r="NDM78" s="216"/>
      <c r="NDN78" s="216"/>
      <c r="NDO78" s="216"/>
      <c r="NDP78" s="216"/>
      <c r="NDQ78" s="216"/>
      <c r="NDR78" s="216"/>
      <c r="NDS78" s="216"/>
      <c r="NDT78" s="216"/>
      <c r="NDU78" s="214"/>
      <c r="NDV78" s="214"/>
      <c r="NDW78" s="214"/>
      <c r="NDX78" s="214"/>
      <c r="NDY78" s="214"/>
      <c r="NDZ78" s="212"/>
      <c r="NEA78" s="213"/>
      <c r="NEB78" s="213"/>
      <c r="NEC78" s="214"/>
      <c r="NED78" s="214"/>
      <c r="NEE78" s="216"/>
      <c r="NEF78" s="216"/>
      <c r="NEG78" s="216"/>
      <c r="NEH78" s="216"/>
      <c r="NEI78" s="216"/>
      <c r="NEJ78" s="216"/>
      <c r="NEK78" s="216"/>
      <c r="NEL78" s="216"/>
      <c r="NEM78" s="216"/>
      <c r="NEN78" s="216"/>
      <c r="NEO78" s="216"/>
      <c r="NEP78" s="216"/>
      <c r="NEQ78" s="216"/>
      <c r="NER78" s="214"/>
      <c r="NES78" s="214"/>
      <c r="NET78" s="214"/>
      <c r="NEU78" s="214"/>
      <c r="NEV78" s="214"/>
      <c r="NEW78" s="212"/>
      <c r="NEX78" s="213"/>
      <c r="NEY78" s="213"/>
      <c r="NEZ78" s="214"/>
      <c r="NFA78" s="214"/>
      <c r="NFB78" s="216"/>
      <c r="NFC78" s="216"/>
      <c r="NFD78" s="216"/>
      <c r="NFE78" s="216"/>
      <c r="NFF78" s="216"/>
      <c r="NFG78" s="216"/>
      <c r="NFH78" s="216"/>
      <c r="NFI78" s="216"/>
      <c r="NFJ78" s="216"/>
      <c r="NFK78" s="216"/>
      <c r="NFL78" s="216"/>
      <c r="NFM78" s="216"/>
      <c r="NFN78" s="216"/>
      <c r="NFO78" s="214"/>
      <c r="NFP78" s="214"/>
      <c r="NFQ78" s="214"/>
      <c r="NFR78" s="214"/>
      <c r="NFS78" s="214"/>
      <c r="NFT78" s="212"/>
      <c r="NFU78" s="213"/>
      <c r="NFV78" s="213"/>
      <c r="NFW78" s="214"/>
      <c r="NFX78" s="214"/>
      <c r="NFY78" s="216"/>
      <c r="NFZ78" s="216"/>
      <c r="NGA78" s="216"/>
      <c r="NGB78" s="216"/>
      <c r="NGC78" s="216"/>
      <c r="NGD78" s="216"/>
      <c r="NGE78" s="216"/>
      <c r="NGF78" s="216"/>
      <c r="NGG78" s="216"/>
      <c r="NGH78" s="216"/>
      <c r="NGI78" s="216"/>
      <c r="NGJ78" s="216"/>
      <c r="NGK78" s="216"/>
      <c r="NGL78" s="214"/>
      <c r="NGM78" s="214"/>
      <c r="NGN78" s="214"/>
      <c r="NGO78" s="214"/>
      <c r="NGP78" s="214"/>
      <c r="NGQ78" s="212"/>
      <c r="NGR78" s="213"/>
      <c r="NGS78" s="213"/>
      <c r="NGT78" s="214"/>
      <c r="NGU78" s="214"/>
      <c r="NGV78" s="216"/>
      <c r="NGW78" s="216"/>
      <c r="NGX78" s="216"/>
      <c r="NGY78" s="216"/>
      <c r="NGZ78" s="216"/>
      <c r="NHA78" s="216"/>
      <c r="NHB78" s="216"/>
      <c r="NHC78" s="216"/>
      <c r="NHD78" s="216"/>
      <c r="NHE78" s="216"/>
      <c r="NHF78" s="216"/>
      <c r="NHG78" s="216"/>
      <c r="NHH78" s="216"/>
      <c r="NHI78" s="214"/>
      <c r="NHJ78" s="214"/>
      <c r="NHK78" s="214"/>
      <c r="NHL78" s="214"/>
      <c r="NHM78" s="214"/>
      <c r="NHN78" s="212"/>
      <c r="NHO78" s="213"/>
      <c r="NHP78" s="213"/>
      <c r="NHQ78" s="214"/>
      <c r="NHR78" s="214"/>
      <c r="NHS78" s="216"/>
      <c r="NHT78" s="216"/>
      <c r="NHU78" s="216"/>
      <c r="NHV78" s="216"/>
      <c r="NHW78" s="216"/>
      <c r="NHX78" s="216"/>
      <c r="NHY78" s="216"/>
      <c r="NHZ78" s="216"/>
      <c r="NIA78" s="216"/>
      <c r="NIB78" s="216"/>
      <c r="NIC78" s="216"/>
      <c r="NID78" s="216"/>
      <c r="NIE78" s="216"/>
      <c r="NIF78" s="214"/>
      <c r="NIG78" s="214"/>
      <c r="NIH78" s="214"/>
      <c r="NII78" s="214"/>
      <c r="NIJ78" s="214"/>
      <c r="NIK78" s="212"/>
      <c r="NIL78" s="213"/>
      <c r="NIM78" s="213"/>
      <c r="NIN78" s="214"/>
      <c r="NIO78" s="214"/>
      <c r="NIP78" s="216"/>
      <c r="NIQ78" s="216"/>
      <c r="NIR78" s="216"/>
      <c r="NIS78" s="216"/>
      <c r="NIT78" s="216"/>
      <c r="NIU78" s="216"/>
      <c r="NIV78" s="216"/>
      <c r="NIW78" s="216"/>
      <c r="NIX78" s="216"/>
      <c r="NIY78" s="216"/>
      <c r="NIZ78" s="216"/>
      <c r="NJA78" s="216"/>
      <c r="NJB78" s="216"/>
      <c r="NJC78" s="214"/>
      <c r="NJD78" s="214"/>
      <c r="NJE78" s="214"/>
      <c r="NJF78" s="214"/>
      <c r="NJG78" s="214"/>
      <c r="NJH78" s="212"/>
      <c r="NJI78" s="213"/>
      <c r="NJJ78" s="213"/>
      <c r="NJK78" s="214"/>
      <c r="NJL78" s="214"/>
      <c r="NJM78" s="216"/>
      <c r="NJN78" s="216"/>
      <c r="NJO78" s="216"/>
      <c r="NJP78" s="216"/>
      <c r="NJQ78" s="216"/>
      <c r="NJR78" s="216"/>
      <c r="NJS78" s="216"/>
      <c r="NJT78" s="216"/>
      <c r="NJU78" s="216"/>
      <c r="NJV78" s="216"/>
      <c r="NJW78" s="216"/>
      <c r="NJX78" s="216"/>
      <c r="NJY78" s="216"/>
      <c r="NJZ78" s="214"/>
      <c r="NKA78" s="214"/>
      <c r="NKB78" s="214"/>
      <c r="NKC78" s="214"/>
      <c r="NKD78" s="214"/>
      <c r="NKE78" s="212"/>
      <c r="NKF78" s="213"/>
      <c r="NKG78" s="213"/>
      <c r="NKH78" s="214"/>
      <c r="NKI78" s="214"/>
      <c r="NKJ78" s="216"/>
      <c r="NKK78" s="216"/>
      <c r="NKL78" s="216"/>
      <c r="NKM78" s="216"/>
      <c r="NKN78" s="216"/>
      <c r="NKO78" s="216"/>
      <c r="NKP78" s="216"/>
      <c r="NKQ78" s="216"/>
      <c r="NKR78" s="216"/>
      <c r="NKS78" s="216"/>
      <c r="NKT78" s="216"/>
      <c r="NKU78" s="216"/>
      <c r="NKV78" s="216"/>
      <c r="NKW78" s="214"/>
      <c r="NKX78" s="214"/>
      <c r="NKY78" s="214"/>
      <c r="NKZ78" s="214"/>
      <c r="NLA78" s="214"/>
      <c r="NLB78" s="212"/>
      <c r="NLC78" s="213"/>
      <c r="NLD78" s="213"/>
      <c r="NLE78" s="214"/>
      <c r="NLF78" s="214"/>
      <c r="NLG78" s="216"/>
      <c r="NLH78" s="216"/>
      <c r="NLI78" s="216"/>
      <c r="NLJ78" s="216"/>
      <c r="NLK78" s="216"/>
      <c r="NLL78" s="216"/>
      <c r="NLM78" s="216"/>
      <c r="NLN78" s="216"/>
      <c r="NLO78" s="216"/>
      <c r="NLP78" s="216"/>
      <c r="NLQ78" s="216"/>
      <c r="NLR78" s="216"/>
      <c r="NLS78" s="216"/>
      <c r="NLT78" s="214"/>
      <c r="NLU78" s="214"/>
      <c r="NLV78" s="214"/>
      <c r="NLW78" s="214"/>
      <c r="NLX78" s="214"/>
      <c r="NLY78" s="212"/>
      <c r="NLZ78" s="213"/>
      <c r="NMA78" s="213"/>
      <c r="NMB78" s="214"/>
      <c r="NMC78" s="214"/>
      <c r="NMD78" s="216"/>
      <c r="NME78" s="216"/>
      <c r="NMF78" s="216"/>
      <c r="NMG78" s="216"/>
      <c r="NMH78" s="216"/>
      <c r="NMI78" s="216"/>
      <c r="NMJ78" s="216"/>
      <c r="NMK78" s="216"/>
      <c r="NML78" s="216"/>
      <c r="NMM78" s="216"/>
      <c r="NMN78" s="216"/>
      <c r="NMO78" s="216"/>
      <c r="NMP78" s="216"/>
      <c r="NMQ78" s="214"/>
      <c r="NMR78" s="214"/>
      <c r="NMS78" s="214"/>
      <c r="NMT78" s="214"/>
      <c r="NMU78" s="214"/>
      <c r="NMV78" s="212"/>
      <c r="NMW78" s="213"/>
      <c r="NMX78" s="213"/>
      <c r="NMY78" s="214"/>
      <c r="NMZ78" s="214"/>
      <c r="NNA78" s="216"/>
      <c r="NNB78" s="216"/>
      <c r="NNC78" s="216"/>
      <c r="NND78" s="216"/>
      <c r="NNE78" s="216"/>
      <c r="NNF78" s="216"/>
      <c r="NNG78" s="216"/>
      <c r="NNH78" s="216"/>
      <c r="NNI78" s="216"/>
      <c r="NNJ78" s="216"/>
      <c r="NNK78" s="216"/>
      <c r="NNL78" s="216"/>
      <c r="NNM78" s="216"/>
      <c r="NNN78" s="214"/>
      <c r="NNO78" s="214"/>
      <c r="NNP78" s="214"/>
      <c r="NNQ78" s="214"/>
      <c r="NNR78" s="214"/>
      <c r="NNS78" s="212"/>
      <c r="NNT78" s="213"/>
      <c r="NNU78" s="213"/>
      <c r="NNV78" s="214"/>
      <c r="NNW78" s="214"/>
      <c r="NNX78" s="216"/>
      <c r="NNY78" s="216"/>
      <c r="NNZ78" s="216"/>
      <c r="NOA78" s="216"/>
      <c r="NOB78" s="216"/>
      <c r="NOC78" s="216"/>
      <c r="NOD78" s="216"/>
      <c r="NOE78" s="216"/>
      <c r="NOF78" s="216"/>
      <c r="NOG78" s="216"/>
      <c r="NOH78" s="216"/>
      <c r="NOI78" s="216"/>
      <c r="NOJ78" s="216"/>
      <c r="NOK78" s="214"/>
      <c r="NOL78" s="214"/>
      <c r="NOM78" s="214"/>
      <c r="NON78" s="214"/>
      <c r="NOO78" s="214"/>
      <c r="NOP78" s="212"/>
      <c r="NOQ78" s="213"/>
      <c r="NOR78" s="213"/>
      <c r="NOS78" s="214"/>
      <c r="NOT78" s="214"/>
      <c r="NOU78" s="216"/>
      <c r="NOV78" s="216"/>
      <c r="NOW78" s="216"/>
      <c r="NOX78" s="216"/>
      <c r="NOY78" s="216"/>
      <c r="NOZ78" s="216"/>
      <c r="NPA78" s="216"/>
      <c r="NPB78" s="216"/>
      <c r="NPC78" s="216"/>
      <c r="NPD78" s="216"/>
      <c r="NPE78" s="216"/>
      <c r="NPF78" s="216"/>
      <c r="NPG78" s="216"/>
      <c r="NPH78" s="214"/>
      <c r="NPI78" s="214"/>
      <c r="NPJ78" s="214"/>
      <c r="NPK78" s="214"/>
      <c r="NPL78" s="214"/>
      <c r="NPM78" s="212"/>
      <c r="NPN78" s="213"/>
      <c r="NPO78" s="213"/>
      <c r="NPP78" s="214"/>
      <c r="NPQ78" s="214"/>
      <c r="NPR78" s="216"/>
      <c r="NPS78" s="216"/>
      <c r="NPT78" s="216"/>
      <c r="NPU78" s="216"/>
      <c r="NPV78" s="216"/>
      <c r="NPW78" s="216"/>
      <c r="NPX78" s="216"/>
      <c r="NPY78" s="216"/>
      <c r="NPZ78" s="216"/>
      <c r="NQA78" s="216"/>
      <c r="NQB78" s="216"/>
      <c r="NQC78" s="216"/>
      <c r="NQD78" s="216"/>
      <c r="NQE78" s="214"/>
      <c r="NQF78" s="214"/>
      <c r="NQG78" s="214"/>
      <c r="NQH78" s="214"/>
      <c r="NQI78" s="214"/>
      <c r="NQJ78" s="212"/>
      <c r="NQK78" s="213"/>
      <c r="NQL78" s="213"/>
      <c r="NQM78" s="214"/>
      <c r="NQN78" s="214"/>
      <c r="NQO78" s="216"/>
      <c r="NQP78" s="216"/>
      <c r="NQQ78" s="216"/>
      <c r="NQR78" s="216"/>
      <c r="NQS78" s="216"/>
      <c r="NQT78" s="216"/>
      <c r="NQU78" s="216"/>
      <c r="NQV78" s="216"/>
      <c r="NQW78" s="216"/>
      <c r="NQX78" s="216"/>
      <c r="NQY78" s="216"/>
      <c r="NQZ78" s="216"/>
      <c r="NRA78" s="216"/>
      <c r="NRB78" s="214"/>
      <c r="NRC78" s="214"/>
      <c r="NRD78" s="214"/>
      <c r="NRE78" s="214"/>
      <c r="NRF78" s="214"/>
      <c r="NRG78" s="212"/>
      <c r="NRH78" s="213"/>
      <c r="NRI78" s="213"/>
      <c r="NRJ78" s="214"/>
      <c r="NRK78" s="214"/>
      <c r="NRL78" s="216"/>
      <c r="NRM78" s="216"/>
      <c r="NRN78" s="216"/>
      <c r="NRO78" s="216"/>
      <c r="NRP78" s="216"/>
      <c r="NRQ78" s="216"/>
      <c r="NRR78" s="216"/>
      <c r="NRS78" s="216"/>
      <c r="NRT78" s="216"/>
      <c r="NRU78" s="216"/>
      <c r="NRV78" s="216"/>
      <c r="NRW78" s="216"/>
      <c r="NRX78" s="216"/>
      <c r="NRY78" s="214"/>
      <c r="NRZ78" s="214"/>
      <c r="NSA78" s="214"/>
      <c r="NSB78" s="214"/>
      <c r="NSC78" s="214"/>
      <c r="NSD78" s="212"/>
      <c r="NSE78" s="213"/>
      <c r="NSF78" s="213"/>
      <c r="NSG78" s="214"/>
      <c r="NSH78" s="214"/>
      <c r="NSI78" s="216"/>
      <c r="NSJ78" s="216"/>
      <c r="NSK78" s="216"/>
      <c r="NSL78" s="216"/>
      <c r="NSM78" s="216"/>
      <c r="NSN78" s="216"/>
      <c r="NSO78" s="216"/>
      <c r="NSP78" s="216"/>
      <c r="NSQ78" s="216"/>
      <c r="NSR78" s="216"/>
      <c r="NSS78" s="216"/>
      <c r="NST78" s="216"/>
      <c r="NSU78" s="216"/>
      <c r="NSV78" s="214"/>
      <c r="NSW78" s="214"/>
      <c r="NSX78" s="214"/>
      <c r="NSY78" s="214"/>
      <c r="NSZ78" s="214"/>
      <c r="NTA78" s="212"/>
      <c r="NTB78" s="213"/>
      <c r="NTC78" s="213"/>
      <c r="NTD78" s="214"/>
      <c r="NTE78" s="214"/>
      <c r="NTF78" s="216"/>
      <c r="NTG78" s="216"/>
      <c r="NTH78" s="216"/>
      <c r="NTI78" s="216"/>
      <c r="NTJ78" s="216"/>
      <c r="NTK78" s="216"/>
      <c r="NTL78" s="216"/>
      <c r="NTM78" s="216"/>
      <c r="NTN78" s="216"/>
      <c r="NTO78" s="216"/>
      <c r="NTP78" s="216"/>
      <c r="NTQ78" s="216"/>
      <c r="NTR78" s="216"/>
      <c r="NTS78" s="214"/>
      <c r="NTT78" s="214"/>
      <c r="NTU78" s="214"/>
      <c r="NTV78" s="214"/>
      <c r="NTW78" s="214"/>
      <c r="NTX78" s="212"/>
      <c r="NTY78" s="213"/>
      <c r="NTZ78" s="213"/>
      <c r="NUA78" s="214"/>
      <c r="NUB78" s="214"/>
      <c r="NUC78" s="216"/>
      <c r="NUD78" s="216"/>
      <c r="NUE78" s="216"/>
      <c r="NUF78" s="216"/>
      <c r="NUG78" s="216"/>
      <c r="NUH78" s="216"/>
      <c r="NUI78" s="216"/>
      <c r="NUJ78" s="216"/>
      <c r="NUK78" s="216"/>
      <c r="NUL78" s="216"/>
      <c r="NUM78" s="216"/>
      <c r="NUN78" s="216"/>
      <c r="NUO78" s="216"/>
      <c r="NUP78" s="214"/>
      <c r="NUQ78" s="214"/>
      <c r="NUR78" s="214"/>
      <c r="NUS78" s="214"/>
      <c r="NUT78" s="214"/>
      <c r="NUU78" s="212"/>
      <c r="NUV78" s="213"/>
      <c r="NUW78" s="213"/>
      <c r="NUX78" s="214"/>
      <c r="NUY78" s="214"/>
      <c r="NUZ78" s="216"/>
      <c r="NVA78" s="216"/>
      <c r="NVB78" s="216"/>
      <c r="NVC78" s="216"/>
      <c r="NVD78" s="216"/>
      <c r="NVE78" s="216"/>
      <c r="NVF78" s="216"/>
      <c r="NVG78" s="216"/>
      <c r="NVH78" s="216"/>
      <c r="NVI78" s="216"/>
      <c r="NVJ78" s="216"/>
      <c r="NVK78" s="216"/>
      <c r="NVL78" s="216"/>
      <c r="NVM78" s="214"/>
      <c r="NVN78" s="214"/>
      <c r="NVO78" s="214"/>
      <c r="NVP78" s="214"/>
      <c r="NVQ78" s="214"/>
      <c r="NVR78" s="212"/>
      <c r="NVS78" s="213"/>
      <c r="NVT78" s="213"/>
      <c r="NVU78" s="214"/>
      <c r="NVV78" s="214"/>
      <c r="NVW78" s="216"/>
      <c r="NVX78" s="216"/>
      <c r="NVY78" s="216"/>
      <c r="NVZ78" s="216"/>
      <c r="NWA78" s="216"/>
      <c r="NWB78" s="216"/>
      <c r="NWC78" s="216"/>
      <c r="NWD78" s="216"/>
      <c r="NWE78" s="216"/>
      <c r="NWF78" s="216"/>
      <c r="NWG78" s="216"/>
      <c r="NWH78" s="216"/>
      <c r="NWI78" s="216"/>
      <c r="NWJ78" s="214"/>
      <c r="NWK78" s="214"/>
      <c r="NWL78" s="214"/>
      <c r="NWM78" s="214"/>
      <c r="NWN78" s="214"/>
      <c r="NWO78" s="212"/>
      <c r="NWP78" s="213"/>
      <c r="NWQ78" s="213"/>
      <c r="NWR78" s="214"/>
      <c r="NWS78" s="214"/>
      <c r="NWT78" s="216"/>
      <c r="NWU78" s="216"/>
      <c r="NWV78" s="216"/>
      <c r="NWW78" s="216"/>
      <c r="NWX78" s="216"/>
      <c r="NWY78" s="216"/>
      <c r="NWZ78" s="216"/>
      <c r="NXA78" s="216"/>
      <c r="NXB78" s="216"/>
      <c r="NXC78" s="216"/>
      <c r="NXD78" s="216"/>
      <c r="NXE78" s="216"/>
      <c r="NXF78" s="216"/>
      <c r="NXG78" s="214"/>
      <c r="NXH78" s="214"/>
      <c r="NXI78" s="214"/>
      <c r="NXJ78" s="214"/>
      <c r="NXK78" s="214"/>
      <c r="NXL78" s="212"/>
      <c r="NXM78" s="213"/>
      <c r="NXN78" s="213"/>
      <c r="NXO78" s="214"/>
      <c r="NXP78" s="214"/>
      <c r="NXQ78" s="216"/>
      <c r="NXR78" s="216"/>
      <c r="NXS78" s="216"/>
      <c r="NXT78" s="216"/>
      <c r="NXU78" s="216"/>
      <c r="NXV78" s="216"/>
      <c r="NXW78" s="216"/>
      <c r="NXX78" s="216"/>
      <c r="NXY78" s="216"/>
      <c r="NXZ78" s="216"/>
      <c r="NYA78" s="216"/>
      <c r="NYB78" s="216"/>
      <c r="NYC78" s="216"/>
      <c r="NYD78" s="214"/>
      <c r="NYE78" s="214"/>
      <c r="NYF78" s="214"/>
      <c r="NYG78" s="214"/>
      <c r="NYH78" s="214"/>
      <c r="NYI78" s="212"/>
      <c r="NYJ78" s="213"/>
      <c r="NYK78" s="213"/>
      <c r="NYL78" s="214"/>
      <c r="NYM78" s="214"/>
      <c r="NYN78" s="216"/>
      <c r="NYO78" s="216"/>
      <c r="NYP78" s="216"/>
      <c r="NYQ78" s="216"/>
      <c r="NYR78" s="216"/>
      <c r="NYS78" s="216"/>
      <c r="NYT78" s="216"/>
      <c r="NYU78" s="216"/>
      <c r="NYV78" s="216"/>
      <c r="NYW78" s="216"/>
      <c r="NYX78" s="216"/>
      <c r="NYY78" s="216"/>
      <c r="NYZ78" s="216"/>
      <c r="NZA78" s="214"/>
      <c r="NZB78" s="214"/>
      <c r="NZC78" s="214"/>
      <c r="NZD78" s="214"/>
      <c r="NZE78" s="214"/>
      <c r="NZF78" s="212"/>
      <c r="NZG78" s="213"/>
      <c r="NZH78" s="213"/>
      <c r="NZI78" s="214"/>
      <c r="NZJ78" s="214"/>
      <c r="NZK78" s="216"/>
      <c r="NZL78" s="216"/>
      <c r="NZM78" s="216"/>
      <c r="NZN78" s="216"/>
      <c r="NZO78" s="216"/>
      <c r="NZP78" s="216"/>
      <c r="NZQ78" s="216"/>
      <c r="NZR78" s="216"/>
      <c r="NZS78" s="216"/>
      <c r="NZT78" s="216"/>
      <c r="NZU78" s="216"/>
      <c r="NZV78" s="216"/>
      <c r="NZW78" s="216"/>
      <c r="NZX78" s="214"/>
      <c r="NZY78" s="214"/>
      <c r="NZZ78" s="214"/>
      <c r="OAA78" s="214"/>
      <c r="OAB78" s="214"/>
      <c r="OAC78" s="212"/>
      <c r="OAD78" s="213"/>
      <c r="OAE78" s="213"/>
      <c r="OAF78" s="214"/>
      <c r="OAG78" s="214"/>
      <c r="OAH78" s="216"/>
      <c r="OAI78" s="216"/>
      <c r="OAJ78" s="216"/>
      <c r="OAK78" s="216"/>
      <c r="OAL78" s="216"/>
      <c r="OAM78" s="216"/>
      <c r="OAN78" s="216"/>
      <c r="OAO78" s="216"/>
      <c r="OAP78" s="216"/>
      <c r="OAQ78" s="216"/>
      <c r="OAR78" s="216"/>
      <c r="OAS78" s="216"/>
      <c r="OAT78" s="216"/>
      <c r="OAU78" s="214"/>
      <c r="OAV78" s="214"/>
      <c r="OAW78" s="214"/>
      <c r="OAX78" s="214"/>
      <c r="OAY78" s="214"/>
      <c r="OAZ78" s="212"/>
      <c r="OBA78" s="213"/>
      <c r="OBB78" s="213"/>
      <c r="OBC78" s="214"/>
      <c r="OBD78" s="214"/>
      <c r="OBE78" s="216"/>
      <c r="OBF78" s="216"/>
      <c r="OBG78" s="216"/>
      <c r="OBH78" s="216"/>
      <c r="OBI78" s="216"/>
      <c r="OBJ78" s="216"/>
      <c r="OBK78" s="216"/>
      <c r="OBL78" s="216"/>
      <c r="OBM78" s="216"/>
      <c r="OBN78" s="216"/>
      <c r="OBO78" s="216"/>
      <c r="OBP78" s="216"/>
      <c r="OBQ78" s="216"/>
      <c r="OBR78" s="214"/>
      <c r="OBS78" s="214"/>
      <c r="OBT78" s="214"/>
      <c r="OBU78" s="214"/>
      <c r="OBV78" s="214"/>
      <c r="OBW78" s="212"/>
      <c r="OBX78" s="213"/>
      <c r="OBY78" s="213"/>
      <c r="OBZ78" s="214"/>
      <c r="OCA78" s="214"/>
      <c r="OCB78" s="216"/>
      <c r="OCC78" s="216"/>
      <c r="OCD78" s="216"/>
      <c r="OCE78" s="216"/>
      <c r="OCF78" s="216"/>
      <c r="OCG78" s="216"/>
      <c r="OCH78" s="216"/>
      <c r="OCI78" s="216"/>
      <c r="OCJ78" s="216"/>
      <c r="OCK78" s="216"/>
      <c r="OCL78" s="216"/>
      <c r="OCM78" s="216"/>
      <c r="OCN78" s="216"/>
      <c r="OCO78" s="214"/>
      <c r="OCP78" s="214"/>
      <c r="OCQ78" s="214"/>
      <c r="OCR78" s="214"/>
      <c r="OCS78" s="214"/>
      <c r="OCT78" s="212"/>
      <c r="OCU78" s="213"/>
      <c r="OCV78" s="213"/>
      <c r="OCW78" s="214"/>
      <c r="OCX78" s="214"/>
      <c r="OCY78" s="216"/>
      <c r="OCZ78" s="216"/>
      <c r="ODA78" s="216"/>
      <c r="ODB78" s="216"/>
      <c r="ODC78" s="216"/>
      <c r="ODD78" s="216"/>
      <c r="ODE78" s="216"/>
      <c r="ODF78" s="216"/>
      <c r="ODG78" s="216"/>
      <c r="ODH78" s="216"/>
      <c r="ODI78" s="216"/>
      <c r="ODJ78" s="216"/>
      <c r="ODK78" s="216"/>
      <c r="ODL78" s="214"/>
      <c r="ODM78" s="214"/>
      <c r="ODN78" s="214"/>
      <c r="ODO78" s="214"/>
      <c r="ODP78" s="214"/>
      <c r="ODQ78" s="212"/>
      <c r="ODR78" s="213"/>
      <c r="ODS78" s="213"/>
      <c r="ODT78" s="214"/>
      <c r="ODU78" s="214"/>
      <c r="ODV78" s="216"/>
      <c r="ODW78" s="216"/>
      <c r="ODX78" s="216"/>
      <c r="ODY78" s="216"/>
      <c r="ODZ78" s="216"/>
      <c r="OEA78" s="216"/>
      <c r="OEB78" s="216"/>
      <c r="OEC78" s="216"/>
      <c r="OED78" s="216"/>
      <c r="OEE78" s="216"/>
      <c r="OEF78" s="216"/>
      <c r="OEG78" s="216"/>
      <c r="OEH78" s="216"/>
      <c r="OEI78" s="214"/>
      <c r="OEJ78" s="214"/>
      <c r="OEK78" s="214"/>
      <c r="OEL78" s="214"/>
      <c r="OEM78" s="214"/>
      <c r="OEN78" s="212"/>
      <c r="OEO78" s="213"/>
      <c r="OEP78" s="213"/>
      <c r="OEQ78" s="214"/>
      <c r="OER78" s="214"/>
      <c r="OES78" s="216"/>
      <c r="OET78" s="216"/>
      <c r="OEU78" s="216"/>
      <c r="OEV78" s="216"/>
      <c r="OEW78" s="216"/>
      <c r="OEX78" s="216"/>
      <c r="OEY78" s="216"/>
      <c r="OEZ78" s="216"/>
      <c r="OFA78" s="216"/>
      <c r="OFB78" s="216"/>
      <c r="OFC78" s="216"/>
      <c r="OFD78" s="216"/>
      <c r="OFE78" s="216"/>
      <c r="OFF78" s="214"/>
      <c r="OFG78" s="214"/>
      <c r="OFH78" s="214"/>
      <c r="OFI78" s="214"/>
      <c r="OFJ78" s="214"/>
      <c r="OFK78" s="212"/>
      <c r="OFL78" s="213"/>
      <c r="OFM78" s="213"/>
      <c r="OFN78" s="214"/>
      <c r="OFO78" s="214"/>
      <c r="OFP78" s="216"/>
      <c r="OFQ78" s="216"/>
      <c r="OFR78" s="216"/>
      <c r="OFS78" s="216"/>
      <c r="OFT78" s="216"/>
      <c r="OFU78" s="216"/>
      <c r="OFV78" s="216"/>
      <c r="OFW78" s="216"/>
      <c r="OFX78" s="216"/>
      <c r="OFY78" s="216"/>
      <c r="OFZ78" s="216"/>
      <c r="OGA78" s="216"/>
      <c r="OGB78" s="216"/>
      <c r="OGC78" s="214"/>
      <c r="OGD78" s="214"/>
      <c r="OGE78" s="214"/>
      <c r="OGF78" s="214"/>
      <c r="OGG78" s="214"/>
      <c r="OGH78" s="212"/>
      <c r="OGI78" s="213"/>
      <c r="OGJ78" s="213"/>
      <c r="OGK78" s="214"/>
      <c r="OGL78" s="214"/>
      <c r="OGM78" s="216"/>
      <c r="OGN78" s="216"/>
      <c r="OGO78" s="216"/>
      <c r="OGP78" s="216"/>
      <c r="OGQ78" s="216"/>
      <c r="OGR78" s="216"/>
      <c r="OGS78" s="216"/>
      <c r="OGT78" s="216"/>
      <c r="OGU78" s="216"/>
      <c r="OGV78" s="216"/>
      <c r="OGW78" s="216"/>
      <c r="OGX78" s="216"/>
      <c r="OGY78" s="216"/>
      <c r="OGZ78" s="214"/>
      <c r="OHA78" s="214"/>
      <c r="OHB78" s="214"/>
      <c r="OHC78" s="214"/>
      <c r="OHD78" s="214"/>
      <c r="OHE78" s="212"/>
      <c r="OHF78" s="213"/>
      <c r="OHG78" s="213"/>
      <c r="OHH78" s="214"/>
      <c r="OHI78" s="214"/>
      <c r="OHJ78" s="216"/>
      <c r="OHK78" s="216"/>
      <c r="OHL78" s="216"/>
      <c r="OHM78" s="216"/>
      <c r="OHN78" s="216"/>
      <c r="OHO78" s="216"/>
      <c r="OHP78" s="216"/>
      <c r="OHQ78" s="216"/>
      <c r="OHR78" s="216"/>
      <c r="OHS78" s="216"/>
      <c r="OHT78" s="216"/>
      <c r="OHU78" s="216"/>
      <c r="OHV78" s="216"/>
      <c r="OHW78" s="214"/>
      <c r="OHX78" s="214"/>
      <c r="OHY78" s="214"/>
      <c r="OHZ78" s="214"/>
      <c r="OIA78" s="214"/>
      <c r="OIB78" s="212"/>
      <c r="OIC78" s="213"/>
      <c r="OID78" s="213"/>
      <c r="OIE78" s="214"/>
      <c r="OIF78" s="214"/>
      <c r="OIG78" s="216"/>
      <c r="OIH78" s="216"/>
      <c r="OII78" s="216"/>
      <c r="OIJ78" s="216"/>
      <c r="OIK78" s="216"/>
      <c r="OIL78" s="216"/>
      <c r="OIM78" s="216"/>
      <c r="OIN78" s="216"/>
      <c r="OIO78" s="216"/>
      <c r="OIP78" s="216"/>
      <c r="OIQ78" s="216"/>
      <c r="OIR78" s="216"/>
      <c r="OIS78" s="216"/>
      <c r="OIT78" s="214"/>
      <c r="OIU78" s="214"/>
      <c r="OIV78" s="214"/>
      <c r="OIW78" s="214"/>
      <c r="OIX78" s="214"/>
      <c r="OIY78" s="212"/>
      <c r="OIZ78" s="213"/>
      <c r="OJA78" s="213"/>
      <c r="OJB78" s="214"/>
      <c r="OJC78" s="214"/>
      <c r="OJD78" s="216"/>
      <c r="OJE78" s="216"/>
      <c r="OJF78" s="216"/>
      <c r="OJG78" s="216"/>
      <c r="OJH78" s="216"/>
      <c r="OJI78" s="216"/>
      <c r="OJJ78" s="216"/>
      <c r="OJK78" s="216"/>
      <c r="OJL78" s="216"/>
      <c r="OJM78" s="216"/>
      <c r="OJN78" s="216"/>
      <c r="OJO78" s="216"/>
      <c r="OJP78" s="216"/>
      <c r="OJQ78" s="214"/>
      <c r="OJR78" s="214"/>
      <c r="OJS78" s="214"/>
      <c r="OJT78" s="214"/>
      <c r="OJU78" s="214"/>
      <c r="OJV78" s="212"/>
      <c r="OJW78" s="213"/>
      <c r="OJX78" s="213"/>
      <c r="OJY78" s="214"/>
      <c r="OJZ78" s="214"/>
      <c r="OKA78" s="216"/>
      <c r="OKB78" s="216"/>
      <c r="OKC78" s="216"/>
      <c r="OKD78" s="216"/>
      <c r="OKE78" s="216"/>
      <c r="OKF78" s="216"/>
      <c r="OKG78" s="216"/>
      <c r="OKH78" s="216"/>
      <c r="OKI78" s="216"/>
      <c r="OKJ78" s="216"/>
      <c r="OKK78" s="216"/>
      <c r="OKL78" s="216"/>
      <c r="OKM78" s="216"/>
      <c r="OKN78" s="214"/>
      <c r="OKO78" s="214"/>
      <c r="OKP78" s="214"/>
      <c r="OKQ78" s="214"/>
      <c r="OKR78" s="214"/>
      <c r="OKS78" s="212"/>
      <c r="OKT78" s="213"/>
      <c r="OKU78" s="213"/>
      <c r="OKV78" s="214"/>
      <c r="OKW78" s="214"/>
      <c r="OKX78" s="216"/>
      <c r="OKY78" s="216"/>
      <c r="OKZ78" s="216"/>
      <c r="OLA78" s="216"/>
      <c r="OLB78" s="216"/>
      <c r="OLC78" s="216"/>
      <c r="OLD78" s="216"/>
      <c r="OLE78" s="216"/>
      <c r="OLF78" s="216"/>
      <c r="OLG78" s="216"/>
      <c r="OLH78" s="216"/>
      <c r="OLI78" s="216"/>
      <c r="OLJ78" s="216"/>
      <c r="OLK78" s="214"/>
      <c r="OLL78" s="214"/>
      <c r="OLM78" s="214"/>
      <c r="OLN78" s="214"/>
      <c r="OLO78" s="214"/>
      <c r="OLP78" s="212"/>
      <c r="OLQ78" s="213"/>
      <c r="OLR78" s="213"/>
      <c r="OLS78" s="214"/>
      <c r="OLT78" s="214"/>
      <c r="OLU78" s="216"/>
      <c r="OLV78" s="216"/>
      <c r="OLW78" s="216"/>
      <c r="OLX78" s="216"/>
      <c r="OLY78" s="216"/>
      <c r="OLZ78" s="216"/>
      <c r="OMA78" s="216"/>
      <c r="OMB78" s="216"/>
      <c r="OMC78" s="216"/>
      <c r="OMD78" s="216"/>
      <c r="OME78" s="216"/>
      <c r="OMF78" s="216"/>
      <c r="OMG78" s="216"/>
      <c r="OMH78" s="214"/>
      <c r="OMI78" s="214"/>
      <c r="OMJ78" s="214"/>
      <c r="OMK78" s="214"/>
      <c r="OML78" s="214"/>
      <c r="OMM78" s="212"/>
      <c r="OMN78" s="213"/>
      <c r="OMO78" s="213"/>
      <c r="OMP78" s="214"/>
      <c r="OMQ78" s="214"/>
      <c r="OMR78" s="216"/>
      <c r="OMS78" s="216"/>
      <c r="OMT78" s="216"/>
      <c r="OMU78" s="216"/>
      <c r="OMV78" s="216"/>
      <c r="OMW78" s="216"/>
      <c r="OMX78" s="216"/>
      <c r="OMY78" s="216"/>
      <c r="OMZ78" s="216"/>
      <c r="ONA78" s="216"/>
      <c r="ONB78" s="216"/>
      <c r="ONC78" s="216"/>
      <c r="OND78" s="216"/>
      <c r="ONE78" s="214"/>
      <c r="ONF78" s="214"/>
      <c r="ONG78" s="214"/>
      <c r="ONH78" s="214"/>
      <c r="ONI78" s="214"/>
      <c r="ONJ78" s="212"/>
      <c r="ONK78" s="213"/>
      <c r="ONL78" s="213"/>
      <c r="ONM78" s="214"/>
      <c r="ONN78" s="214"/>
      <c r="ONO78" s="216"/>
      <c r="ONP78" s="216"/>
      <c r="ONQ78" s="216"/>
      <c r="ONR78" s="216"/>
      <c r="ONS78" s="216"/>
      <c r="ONT78" s="216"/>
      <c r="ONU78" s="216"/>
      <c r="ONV78" s="216"/>
      <c r="ONW78" s="216"/>
      <c r="ONX78" s="216"/>
      <c r="ONY78" s="216"/>
      <c r="ONZ78" s="216"/>
      <c r="OOA78" s="216"/>
      <c r="OOB78" s="214"/>
      <c r="OOC78" s="214"/>
      <c r="OOD78" s="214"/>
      <c r="OOE78" s="214"/>
      <c r="OOF78" s="214"/>
      <c r="OOG78" s="212"/>
      <c r="OOH78" s="213"/>
      <c r="OOI78" s="213"/>
      <c r="OOJ78" s="214"/>
      <c r="OOK78" s="214"/>
      <c r="OOL78" s="216"/>
      <c r="OOM78" s="216"/>
      <c r="OON78" s="216"/>
      <c r="OOO78" s="216"/>
      <c r="OOP78" s="216"/>
      <c r="OOQ78" s="216"/>
      <c r="OOR78" s="216"/>
      <c r="OOS78" s="216"/>
      <c r="OOT78" s="216"/>
      <c r="OOU78" s="216"/>
      <c r="OOV78" s="216"/>
      <c r="OOW78" s="216"/>
      <c r="OOX78" s="216"/>
      <c r="OOY78" s="214"/>
      <c r="OOZ78" s="214"/>
      <c r="OPA78" s="214"/>
      <c r="OPB78" s="214"/>
      <c r="OPC78" s="214"/>
      <c r="OPD78" s="212"/>
      <c r="OPE78" s="213"/>
      <c r="OPF78" s="213"/>
      <c r="OPG78" s="214"/>
      <c r="OPH78" s="214"/>
      <c r="OPI78" s="216"/>
      <c r="OPJ78" s="216"/>
      <c r="OPK78" s="216"/>
      <c r="OPL78" s="216"/>
      <c r="OPM78" s="216"/>
      <c r="OPN78" s="216"/>
      <c r="OPO78" s="216"/>
      <c r="OPP78" s="216"/>
      <c r="OPQ78" s="216"/>
      <c r="OPR78" s="216"/>
      <c r="OPS78" s="216"/>
      <c r="OPT78" s="216"/>
      <c r="OPU78" s="216"/>
      <c r="OPV78" s="214"/>
      <c r="OPW78" s="214"/>
      <c r="OPX78" s="214"/>
      <c r="OPY78" s="214"/>
      <c r="OPZ78" s="214"/>
      <c r="OQA78" s="212"/>
      <c r="OQB78" s="213"/>
      <c r="OQC78" s="213"/>
      <c r="OQD78" s="214"/>
      <c r="OQE78" s="214"/>
      <c r="OQF78" s="216"/>
      <c r="OQG78" s="216"/>
      <c r="OQH78" s="216"/>
      <c r="OQI78" s="216"/>
      <c r="OQJ78" s="216"/>
      <c r="OQK78" s="216"/>
      <c r="OQL78" s="216"/>
      <c r="OQM78" s="216"/>
      <c r="OQN78" s="216"/>
      <c r="OQO78" s="216"/>
      <c r="OQP78" s="216"/>
      <c r="OQQ78" s="216"/>
      <c r="OQR78" s="216"/>
      <c r="OQS78" s="214"/>
      <c r="OQT78" s="214"/>
      <c r="OQU78" s="214"/>
      <c r="OQV78" s="214"/>
      <c r="OQW78" s="214"/>
      <c r="OQX78" s="212"/>
      <c r="OQY78" s="213"/>
      <c r="OQZ78" s="213"/>
      <c r="ORA78" s="214"/>
      <c r="ORB78" s="214"/>
      <c r="ORC78" s="216"/>
      <c r="ORD78" s="216"/>
      <c r="ORE78" s="216"/>
      <c r="ORF78" s="216"/>
      <c r="ORG78" s="216"/>
      <c r="ORH78" s="216"/>
      <c r="ORI78" s="216"/>
      <c r="ORJ78" s="216"/>
      <c r="ORK78" s="216"/>
      <c r="ORL78" s="216"/>
      <c r="ORM78" s="216"/>
      <c r="ORN78" s="216"/>
      <c r="ORO78" s="216"/>
      <c r="ORP78" s="214"/>
      <c r="ORQ78" s="214"/>
      <c r="ORR78" s="214"/>
      <c r="ORS78" s="214"/>
      <c r="ORT78" s="214"/>
      <c r="ORU78" s="212"/>
      <c r="ORV78" s="213"/>
      <c r="ORW78" s="213"/>
      <c r="ORX78" s="214"/>
      <c r="ORY78" s="214"/>
      <c r="ORZ78" s="216"/>
      <c r="OSA78" s="216"/>
      <c r="OSB78" s="216"/>
      <c r="OSC78" s="216"/>
      <c r="OSD78" s="216"/>
      <c r="OSE78" s="216"/>
      <c r="OSF78" s="216"/>
      <c r="OSG78" s="216"/>
      <c r="OSH78" s="216"/>
      <c r="OSI78" s="216"/>
      <c r="OSJ78" s="216"/>
      <c r="OSK78" s="216"/>
      <c r="OSL78" s="216"/>
      <c r="OSM78" s="214"/>
      <c r="OSN78" s="214"/>
      <c r="OSO78" s="214"/>
      <c r="OSP78" s="214"/>
      <c r="OSQ78" s="214"/>
      <c r="OSR78" s="212"/>
      <c r="OSS78" s="213"/>
      <c r="OST78" s="213"/>
      <c r="OSU78" s="214"/>
      <c r="OSV78" s="214"/>
      <c r="OSW78" s="216"/>
      <c r="OSX78" s="216"/>
      <c r="OSY78" s="216"/>
      <c r="OSZ78" s="216"/>
      <c r="OTA78" s="216"/>
      <c r="OTB78" s="216"/>
      <c r="OTC78" s="216"/>
      <c r="OTD78" s="216"/>
      <c r="OTE78" s="216"/>
      <c r="OTF78" s="216"/>
      <c r="OTG78" s="216"/>
      <c r="OTH78" s="216"/>
      <c r="OTI78" s="216"/>
      <c r="OTJ78" s="214"/>
      <c r="OTK78" s="214"/>
      <c r="OTL78" s="214"/>
      <c r="OTM78" s="214"/>
      <c r="OTN78" s="214"/>
      <c r="OTO78" s="212"/>
      <c r="OTP78" s="213"/>
      <c r="OTQ78" s="213"/>
      <c r="OTR78" s="214"/>
      <c r="OTS78" s="214"/>
      <c r="OTT78" s="216"/>
      <c r="OTU78" s="216"/>
      <c r="OTV78" s="216"/>
      <c r="OTW78" s="216"/>
      <c r="OTX78" s="216"/>
      <c r="OTY78" s="216"/>
      <c r="OTZ78" s="216"/>
      <c r="OUA78" s="216"/>
      <c r="OUB78" s="216"/>
      <c r="OUC78" s="216"/>
      <c r="OUD78" s="216"/>
      <c r="OUE78" s="216"/>
      <c r="OUF78" s="216"/>
      <c r="OUG78" s="214"/>
      <c r="OUH78" s="214"/>
      <c r="OUI78" s="214"/>
      <c r="OUJ78" s="214"/>
      <c r="OUK78" s="214"/>
      <c r="OUL78" s="212"/>
      <c r="OUM78" s="213"/>
      <c r="OUN78" s="213"/>
      <c r="OUO78" s="214"/>
      <c r="OUP78" s="214"/>
      <c r="OUQ78" s="216"/>
      <c r="OUR78" s="216"/>
      <c r="OUS78" s="216"/>
      <c r="OUT78" s="216"/>
      <c r="OUU78" s="216"/>
      <c r="OUV78" s="216"/>
      <c r="OUW78" s="216"/>
      <c r="OUX78" s="216"/>
      <c r="OUY78" s="216"/>
      <c r="OUZ78" s="216"/>
      <c r="OVA78" s="216"/>
      <c r="OVB78" s="216"/>
      <c r="OVC78" s="216"/>
      <c r="OVD78" s="214"/>
      <c r="OVE78" s="214"/>
      <c r="OVF78" s="214"/>
      <c r="OVG78" s="214"/>
      <c r="OVH78" s="214"/>
      <c r="OVI78" s="212"/>
      <c r="OVJ78" s="213"/>
      <c r="OVK78" s="213"/>
      <c r="OVL78" s="214"/>
      <c r="OVM78" s="214"/>
      <c r="OVN78" s="216"/>
      <c r="OVO78" s="216"/>
      <c r="OVP78" s="216"/>
      <c r="OVQ78" s="216"/>
      <c r="OVR78" s="216"/>
      <c r="OVS78" s="216"/>
      <c r="OVT78" s="216"/>
      <c r="OVU78" s="216"/>
      <c r="OVV78" s="216"/>
      <c r="OVW78" s="216"/>
      <c r="OVX78" s="216"/>
      <c r="OVY78" s="216"/>
      <c r="OVZ78" s="216"/>
      <c r="OWA78" s="214"/>
      <c r="OWB78" s="214"/>
      <c r="OWC78" s="214"/>
      <c r="OWD78" s="214"/>
      <c r="OWE78" s="214"/>
      <c r="OWF78" s="212"/>
      <c r="OWG78" s="213"/>
      <c r="OWH78" s="213"/>
      <c r="OWI78" s="214"/>
      <c r="OWJ78" s="214"/>
      <c r="OWK78" s="216"/>
      <c r="OWL78" s="216"/>
      <c r="OWM78" s="216"/>
      <c r="OWN78" s="216"/>
      <c r="OWO78" s="216"/>
      <c r="OWP78" s="216"/>
      <c r="OWQ78" s="216"/>
      <c r="OWR78" s="216"/>
      <c r="OWS78" s="216"/>
      <c r="OWT78" s="216"/>
      <c r="OWU78" s="216"/>
      <c r="OWV78" s="216"/>
      <c r="OWW78" s="216"/>
      <c r="OWX78" s="214"/>
      <c r="OWY78" s="214"/>
      <c r="OWZ78" s="214"/>
      <c r="OXA78" s="214"/>
      <c r="OXB78" s="214"/>
      <c r="OXC78" s="212"/>
      <c r="OXD78" s="213"/>
      <c r="OXE78" s="213"/>
      <c r="OXF78" s="214"/>
      <c r="OXG78" s="214"/>
      <c r="OXH78" s="216"/>
      <c r="OXI78" s="216"/>
      <c r="OXJ78" s="216"/>
      <c r="OXK78" s="216"/>
      <c r="OXL78" s="216"/>
      <c r="OXM78" s="216"/>
      <c r="OXN78" s="216"/>
      <c r="OXO78" s="216"/>
      <c r="OXP78" s="216"/>
      <c r="OXQ78" s="216"/>
      <c r="OXR78" s="216"/>
      <c r="OXS78" s="216"/>
      <c r="OXT78" s="216"/>
      <c r="OXU78" s="214"/>
      <c r="OXV78" s="214"/>
      <c r="OXW78" s="214"/>
      <c r="OXX78" s="214"/>
      <c r="OXY78" s="214"/>
      <c r="OXZ78" s="212"/>
      <c r="OYA78" s="213"/>
      <c r="OYB78" s="213"/>
      <c r="OYC78" s="214"/>
      <c r="OYD78" s="214"/>
      <c r="OYE78" s="216"/>
      <c r="OYF78" s="216"/>
      <c r="OYG78" s="216"/>
      <c r="OYH78" s="216"/>
      <c r="OYI78" s="216"/>
      <c r="OYJ78" s="216"/>
      <c r="OYK78" s="216"/>
      <c r="OYL78" s="216"/>
      <c r="OYM78" s="216"/>
      <c r="OYN78" s="216"/>
      <c r="OYO78" s="216"/>
      <c r="OYP78" s="216"/>
      <c r="OYQ78" s="216"/>
      <c r="OYR78" s="214"/>
      <c r="OYS78" s="214"/>
      <c r="OYT78" s="214"/>
      <c r="OYU78" s="214"/>
      <c r="OYV78" s="214"/>
      <c r="OYW78" s="212"/>
      <c r="OYX78" s="213"/>
      <c r="OYY78" s="213"/>
      <c r="OYZ78" s="214"/>
      <c r="OZA78" s="214"/>
      <c r="OZB78" s="216"/>
      <c r="OZC78" s="216"/>
      <c r="OZD78" s="216"/>
      <c r="OZE78" s="216"/>
      <c r="OZF78" s="216"/>
      <c r="OZG78" s="216"/>
      <c r="OZH78" s="216"/>
      <c r="OZI78" s="216"/>
      <c r="OZJ78" s="216"/>
      <c r="OZK78" s="216"/>
      <c r="OZL78" s="216"/>
      <c r="OZM78" s="216"/>
      <c r="OZN78" s="216"/>
      <c r="OZO78" s="214"/>
      <c r="OZP78" s="214"/>
      <c r="OZQ78" s="214"/>
      <c r="OZR78" s="214"/>
      <c r="OZS78" s="214"/>
      <c r="OZT78" s="212"/>
      <c r="OZU78" s="213"/>
      <c r="OZV78" s="213"/>
      <c r="OZW78" s="214"/>
      <c r="OZX78" s="214"/>
      <c r="OZY78" s="216"/>
      <c r="OZZ78" s="216"/>
      <c r="PAA78" s="216"/>
      <c r="PAB78" s="216"/>
      <c r="PAC78" s="216"/>
      <c r="PAD78" s="216"/>
      <c r="PAE78" s="216"/>
      <c r="PAF78" s="216"/>
      <c r="PAG78" s="216"/>
      <c r="PAH78" s="216"/>
      <c r="PAI78" s="216"/>
      <c r="PAJ78" s="216"/>
      <c r="PAK78" s="216"/>
      <c r="PAL78" s="214"/>
      <c r="PAM78" s="214"/>
      <c r="PAN78" s="214"/>
      <c r="PAO78" s="214"/>
      <c r="PAP78" s="214"/>
      <c r="PAQ78" s="212"/>
      <c r="PAR78" s="213"/>
      <c r="PAS78" s="213"/>
      <c r="PAT78" s="214"/>
      <c r="PAU78" s="214"/>
      <c r="PAV78" s="216"/>
      <c r="PAW78" s="216"/>
      <c r="PAX78" s="216"/>
      <c r="PAY78" s="216"/>
      <c r="PAZ78" s="216"/>
      <c r="PBA78" s="216"/>
      <c r="PBB78" s="216"/>
      <c r="PBC78" s="216"/>
      <c r="PBD78" s="216"/>
      <c r="PBE78" s="216"/>
      <c r="PBF78" s="216"/>
      <c r="PBG78" s="216"/>
      <c r="PBH78" s="216"/>
      <c r="PBI78" s="214"/>
      <c r="PBJ78" s="214"/>
      <c r="PBK78" s="214"/>
      <c r="PBL78" s="214"/>
      <c r="PBM78" s="214"/>
      <c r="PBN78" s="212"/>
      <c r="PBO78" s="213"/>
      <c r="PBP78" s="213"/>
      <c r="PBQ78" s="214"/>
      <c r="PBR78" s="214"/>
      <c r="PBS78" s="216"/>
      <c r="PBT78" s="216"/>
      <c r="PBU78" s="216"/>
      <c r="PBV78" s="216"/>
      <c r="PBW78" s="216"/>
      <c r="PBX78" s="216"/>
      <c r="PBY78" s="216"/>
      <c r="PBZ78" s="216"/>
      <c r="PCA78" s="216"/>
      <c r="PCB78" s="216"/>
      <c r="PCC78" s="216"/>
      <c r="PCD78" s="216"/>
      <c r="PCE78" s="216"/>
      <c r="PCF78" s="214"/>
      <c r="PCG78" s="214"/>
      <c r="PCH78" s="214"/>
      <c r="PCI78" s="214"/>
      <c r="PCJ78" s="214"/>
      <c r="PCK78" s="212"/>
      <c r="PCL78" s="213"/>
      <c r="PCM78" s="213"/>
      <c r="PCN78" s="214"/>
      <c r="PCO78" s="214"/>
      <c r="PCP78" s="216"/>
      <c r="PCQ78" s="216"/>
      <c r="PCR78" s="216"/>
      <c r="PCS78" s="216"/>
      <c r="PCT78" s="216"/>
      <c r="PCU78" s="216"/>
      <c r="PCV78" s="216"/>
      <c r="PCW78" s="216"/>
      <c r="PCX78" s="216"/>
      <c r="PCY78" s="216"/>
      <c r="PCZ78" s="216"/>
      <c r="PDA78" s="216"/>
      <c r="PDB78" s="216"/>
      <c r="PDC78" s="214"/>
      <c r="PDD78" s="214"/>
      <c r="PDE78" s="214"/>
      <c r="PDF78" s="214"/>
      <c r="PDG78" s="214"/>
      <c r="PDH78" s="212"/>
      <c r="PDI78" s="213"/>
      <c r="PDJ78" s="213"/>
      <c r="PDK78" s="214"/>
      <c r="PDL78" s="214"/>
      <c r="PDM78" s="216"/>
      <c r="PDN78" s="216"/>
      <c r="PDO78" s="216"/>
      <c r="PDP78" s="216"/>
      <c r="PDQ78" s="216"/>
      <c r="PDR78" s="216"/>
      <c r="PDS78" s="216"/>
      <c r="PDT78" s="216"/>
      <c r="PDU78" s="216"/>
      <c r="PDV78" s="216"/>
      <c r="PDW78" s="216"/>
      <c r="PDX78" s="216"/>
      <c r="PDY78" s="216"/>
      <c r="PDZ78" s="214"/>
      <c r="PEA78" s="214"/>
      <c r="PEB78" s="214"/>
      <c r="PEC78" s="214"/>
      <c r="PED78" s="214"/>
      <c r="PEE78" s="212"/>
      <c r="PEF78" s="213"/>
      <c r="PEG78" s="213"/>
      <c r="PEH78" s="214"/>
      <c r="PEI78" s="214"/>
      <c r="PEJ78" s="216"/>
      <c r="PEK78" s="216"/>
      <c r="PEL78" s="216"/>
      <c r="PEM78" s="216"/>
      <c r="PEN78" s="216"/>
      <c r="PEO78" s="216"/>
      <c r="PEP78" s="216"/>
      <c r="PEQ78" s="216"/>
      <c r="PER78" s="216"/>
      <c r="PES78" s="216"/>
      <c r="PET78" s="216"/>
      <c r="PEU78" s="216"/>
      <c r="PEV78" s="216"/>
      <c r="PEW78" s="214"/>
      <c r="PEX78" s="214"/>
      <c r="PEY78" s="214"/>
      <c r="PEZ78" s="214"/>
      <c r="PFA78" s="214"/>
      <c r="PFB78" s="212"/>
      <c r="PFC78" s="213"/>
      <c r="PFD78" s="213"/>
      <c r="PFE78" s="214"/>
      <c r="PFF78" s="214"/>
      <c r="PFG78" s="216"/>
      <c r="PFH78" s="216"/>
      <c r="PFI78" s="216"/>
      <c r="PFJ78" s="216"/>
      <c r="PFK78" s="216"/>
      <c r="PFL78" s="216"/>
      <c r="PFM78" s="216"/>
      <c r="PFN78" s="216"/>
      <c r="PFO78" s="216"/>
      <c r="PFP78" s="216"/>
      <c r="PFQ78" s="216"/>
      <c r="PFR78" s="216"/>
      <c r="PFS78" s="216"/>
      <c r="PFT78" s="214"/>
      <c r="PFU78" s="214"/>
      <c r="PFV78" s="214"/>
      <c r="PFW78" s="214"/>
      <c r="PFX78" s="214"/>
      <c r="PFY78" s="212"/>
      <c r="PFZ78" s="213"/>
      <c r="PGA78" s="213"/>
      <c r="PGB78" s="214"/>
      <c r="PGC78" s="214"/>
      <c r="PGD78" s="216"/>
      <c r="PGE78" s="216"/>
      <c r="PGF78" s="216"/>
      <c r="PGG78" s="216"/>
      <c r="PGH78" s="216"/>
      <c r="PGI78" s="216"/>
      <c r="PGJ78" s="216"/>
      <c r="PGK78" s="216"/>
      <c r="PGL78" s="216"/>
      <c r="PGM78" s="216"/>
      <c r="PGN78" s="216"/>
      <c r="PGO78" s="216"/>
      <c r="PGP78" s="216"/>
      <c r="PGQ78" s="214"/>
      <c r="PGR78" s="214"/>
      <c r="PGS78" s="214"/>
      <c r="PGT78" s="214"/>
      <c r="PGU78" s="214"/>
      <c r="PGV78" s="212"/>
      <c r="PGW78" s="213"/>
      <c r="PGX78" s="213"/>
      <c r="PGY78" s="214"/>
      <c r="PGZ78" s="214"/>
      <c r="PHA78" s="216"/>
      <c r="PHB78" s="216"/>
      <c r="PHC78" s="216"/>
      <c r="PHD78" s="216"/>
      <c r="PHE78" s="216"/>
      <c r="PHF78" s="216"/>
      <c r="PHG78" s="216"/>
      <c r="PHH78" s="216"/>
      <c r="PHI78" s="216"/>
      <c r="PHJ78" s="216"/>
      <c r="PHK78" s="216"/>
      <c r="PHL78" s="216"/>
      <c r="PHM78" s="216"/>
      <c r="PHN78" s="214"/>
      <c r="PHO78" s="214"/>
      <c r="PHP78" s="214"/>
      <c r="PHQ78" s="214"/>
      <c r="PHR78" s="214"/>
      <c r="PHS78" s="212"/>
      <c r="PHT78" s="213"/>
      <c r="PHU78" s="213"/>
      <c r="PHV78" s="214"/>
      <c r="PHW78" s="214"/>
      <c r="PHX78" s="216"/>
      <c r="PHY78" s="216"/>
      <c r="PHZ78" s="216"/>
      <c r="PIA78" s="216"/>
      <c r="PIB78" s="216"/>
      <c r="PIC78" s="216"/>
      <c r="PID78" s="216"/>
      <c r="PIE78" s="216"/>
      <c r="PIF78" s="216"/>
      <c r="PIG78" s="216"/>
      <c r="PIH78" s="216"/>
      <c r="PII78" s="216"/>
      <c r="PIJ78" s="216"/>
      <c r="PIK78" s="214"/>
      <c r="PIL78" s="214"/>
      <c r="PIM78" s="214"/>
      <c r="PIN78" s="214"/>
      <c r="PIO78" s="214"/>
      <c r="PIP78" s="212"/>
      <c r="PIQ78" s="213"/>
      <c r="PIR78" s="213"/>
      <c r="PIS78" s="214"/>
      <c r="PIT78" s="214"/>
      <c r="PIU78" s="216"/>
      <c r="PIV78" s="216"/>
      <c r="PIW78" s="216"/>
      <c r="PIX78" s="216"/>
      <c r="PIY78" s="216"/>
      <c r="PIZ78" s="216"/>
      <c r="PJA78" s="216"/>
      <c r="PJB78" s="216"/>
      <c r="PJC78" s="216"/>
      <c r="PJD78" s="216"/>
      <c r="PJE78" s="216"/>
      <c r="PJF78" s="216"/>
      <c r="PJG78" s="216"/>
      <c r="PJH78" s="214"/>
      <c r="PJI78" s="214"/>
      <c r="PJJ78" s="214"/>
      <c r="PJK78" s="214"/>
      <c r="PJL78" s="214"/>
      <c r="PJM78" s="212"/>
      <c r="PJN78" s="213"/>
      <c r="PJO78" s="213"/>
      <c r="PJP78" s="214"/>
      <c r="PJQ78" s="214"/>
      <c r="PJR78" s="216"/>
      <c r="PJS78" s="216"/>
      <c r="PJT78" s="216"/>
      <c r="PJU78" s="216"/>
      <c r="PJV78" s="216"/>
      <c r="PJW78" s="216"/>
      <c r="PJX78" s="216"/>
      <c r="PJY78" s="216"/>
      <c r="PJZ78" s="216"/>
      <c r="PKA78" s="216"/>
      <c r="PKB78" s="216"/>
      <c r="PKC78" s="216"/>
      <c r="PKD78" s="216"/>
      <c r="PKE78" s="214"/>
      <c r="PKF78" s="214"/>
      <c r="PKG78" s="214"/>
      <c r="PKH78" s="214"/>
      <c r="PKI78" s="214"/>
      <c r="PKJ78" s="212"/>
      <c r="PKK78" s="213"/>
      <c r="PKL78" s="213"/>
      <c r="PKM78" s="214"/>
      <c r="PKN78" s="214"/>
      <c r="PKO78" s="216"/>
      <c r="PKP78" s="216"/>
      <c r="PKQ78" s="216"/>
      <c r="PKR78" s="216"/>
      <c r="PKS78" s="216"/>
      <c r="PKT78" s="216"/>
      <c r="PKU78" s="216"/>
      <c r="PKV78" s="216"/>
      <c r="PKW78" s="216"/>
      <c r="PKX78" s="216"/>
      <c r="PKY78" s="216"/>
      <c r="PKZ78" s="216"/>
      <c r="PLA78" s="216"/>
      <c r="PLB78" s="214"/>
      <c r="PLC78" s="214"/>
      <c r="PLD78" s="214"/>
      <c r="PLE78" s="214"/>
      <c r="PLF78" s="214"/>
      <c r="PLG78" s="212"/>
      <c r="PLH78" s="213"/>
      <c r="PLI78" s="213"/>
      <c r="PLJ78" s="214"/>
      <c r="PLK78" s="214"/>
      <c r="PLL78" s="216"/>
      <c r="PLM78" s="216"/>
      <c r="PLN78" s="216"/>
      <c r="PLO78" s="216"/>
      <c r="PLP78" s="216"/>
      <c r="PLQ78" s="216"/>
      <c r="PLR78" s="216"/>
      <c r="PLS78" s="216"/>
      <c r="PLT78" s="216"/>
      <c r="PLU78" s="216"/>
      <c r="PLV78" s="216"/>
      <c r="PLW78" s="216"/>
      <c r="PLX78" s="216"/>
      <c r="PLY78" s="214"/>
      <c r="PLZ78" s="214"/>
      <c r="PMA78" s="214"/>
      <c r="PMB78" s="214"/>
      <c r="PMC78" s="214"/>
      <c r="PMD78" s="212"/>
      <c r="PME78" s="213"/>
      <c r="PMF78" s="213"/>
      <c r="PMG78" s="214"/>
      <c r="PMH78" s="214"/>
      <c r="PMI78" s="216"/>
      <c r="PMJ78" s="216"/>
      <c r="PMK78" s="216"/>
      <c r="PML78" s="216"/>
      <c r="PMM78" s="216"/>
      <c r="PMN78" s="216"/>
      <c r="PMO78" s="216"/>
      <c r="PMP78" s="216"/>
      <c r="PMQ78" s="216"/>
      <c r="PMR78" s="216"/>
      <c r="PMS78" s="216"/>
      <c r="PMT78" s="216"/>
      <c r="PMU78" s="216"/>
      <c r="PMV78" s="214"/>
      <c r="PMW78" s="214"/>
      <c r="PMX78" s="214"/>
      <c r="PMY78" s="214"/>
      <c r="PMZ78" s="214"/>
      <c r="PNA78" s="212"/>
      <c r="PNB78" s="213"/>
      <c r="PNC78" s="213"/>
      <c r="PND78" s="214"/>
      <c r="PNE78" s="214"/>
      <c r="PNF78" s="216"/>
      <c r="PNG78" s="216"/>
      <c r="PNH78" s="216"/>
      <c r="PNI78" s="216"/>
      <c r="PNJ78" s="216"/>
      <c r="PNK78" s="216"/>
      <c r="PNL78" s="216"/>
      <c r="PNM78" s="216"/>
      <c r="PNN78" s="216"/>
      <c r="PNO78" s="216"/>
      <c r="PNP78" s="216"/>
      <c r="PNQ78" s="216"/>
      <c r="PNR78" s="216"/>
      <c r="PNS78" s="214"/>
      <c r="PNT78" s="214"/>
      <c r="PNU78" s="214"/>
      <c r="PNV78" s="214"/>
      <c r="PNW78" s="214"/>
      <c r="PNX78" s="212"/>
      <c r="PNY78" s="213"/>
      <c r="PNZ78" s="213"/>
      <c r="POA78" s="214"/>
      <c r="POB78" s="214"/>
      <c r="POC78" s="216"/>
      <c r="POD78" s="216"/>
      <c r="POE78" s="216"/>
      <c r="POF78" s="216"/>
      <c r="POG78" s="216"/>
      <c r="POH78" s="216"/>
      <c r="POI78" s="216"/>
      <c r="POJ78" s="216"/>
      <c r="POK78" s="216"/>
      <c r="POL78" s="216"/>
      <c r="POM78" s="216"/>
      <c r="PON78" s="216"/>
      <c r="POO78" s="216"/>
      <c r="POP78" s="214"/>
      <c r="POQ78" s="214"/>
      <c r="POR78" s="214"/>
      <c r="POS78" s="214"/>
      <c r="POT78" s="214"/>
      <c r="POU78" s="212"/>
      <c r="POV78" s="213"/>
      <c r="POW78" s="213"/>
      <c r="POX78" s="214"/>
      <c r="POY78" s="214"/>
      <c r="POZ78" s="216"/>
      <c r="PPA78" s="216"/>
      <c r="PPB78" s="216"/>
      <c r="PPC78" s="216"/>
      <c r="PPD78" s="216"/>
      <c r="PPE78" s="216"/>
      <c r="PPF78" s="216"/>
      <c r="PPG78" s="216"/>
      <c r="PPH78" s="216"/>
      <c r="PPI78" s="216"/>
      <c r="PPJ78" s="216"/>
      <c r="PPK78" s="216"/>
      <c r="PPL78" s="216"/>
      <c r="PPM78" s="214"/>
      <c r="PPN78" s="214"/>
      <c r="PPO78" s="214"/>
      <c r="PPP78" s="214"/>
      <c r="PPQ78" s="214"/>
      <c r="PPR78" s="212"/>
      <c r="PPS78" s="213"/>
      <c r="PPT78" s="213"/>
      <c r="PPU78" s="214"/>
      <c r="PPV78" s="214"/>
      <c r="PPW78" s="216"/>
      <c r="PPX78" s="216"/>
      <c r="PPY78" s="216"/>
      <c r="PPZ78" s="216"/>
      <c r="PQA78" s="216"/>
      <c r="PQB78" s="216"/>
      <c r="PQC78" s="216"/>
      <c r="PQD78" s="216"/>
      <c r="PQE78" s="216"/>
      <c r="PQF78" s="216"/>
      <c r="PQG78" s="216"/>
      <c r="PQH78" s="216"/>
      <c r="PQI78" s="216"/>
      <c r="PQJ78" s="214"/>
      <c r="PQK78" s="214"/>
      <c r="PQL78" s="214"/>
      <c r="PQM78" s="214"/>
      <c r="PQN78" s="214"/>
      <c r="PQO78" s="212"/>
      <c r="PQP78" s="213"/>
      <c r="PQQ78" s="213"/>
      <c r="PQR78" s="214"/>
      <c r="PQS78" s="214"/>
      <c r="PQT78" s="216"/>
      <c r="PQU78" s="216"/>
      <c r="PQV78" s="216"/>
      <c r="PQW78" s="216"/>
      <c r="PQX78" s="216"/>
      <c r="PQY78" s="216"/>
      <c r="PQZ78" s="216"/>
      <c r="PRA78" s="216"/>
      <c r="PRB78" s="216"/>
      <c r="PRC78" s="216"/>
      <c r="PRD78" s="216"/>
      <c r="PRE78" s="216"/>
      <c r="PRF78" s="216"/>
      <c r="PRG78" s="214"/>
      <c r="PRH78" s="214"/>
      <c r="PRI78" s="214"/>
      <c r="PRJ78" s="214"/>
      <c r="PRK78" s="214"/>
      <c r="PRL78" s="212"/>
      <c r="PRM78" s="213"/>
      <c r="PRN78" s="213"/>
      <c r="PRO78" s="214"/>
      <c r="PRP78" s="214"/>
      <c r="PRQ78" s="216"/>
      <c r="PRR78" s="216"/>
      <c r="PRS78" s="216"/>
      <c r="PRT78" s="216"/>
      <c r="PRU78" s="216"/>
      <c r="PRV78" s="216"/>
      <c r="PRW78" s="216"/>
      <c r="PRX78" s="216"/>
      <c r="PRY78" s="216"/>
      <c r="PRZ78" s="216"/>
      <c r="PSA78" s="216"/>
      <c r="PSB78" s="216"/>
      <c r="PSC78" s="216"/>
      <c r="PSD78" s="214"/>
      <c r="PSE78" s="214"/>
      <c r="PSF78" s="214"/>
      <c r="PSG78" s="214"/>
      <c r="PSH78" s="214"/>
      <c r="PSI78" s="212"/>
      <c r="PSJ78" s="213"/>
      <c r="PSK78" s="213"/>
      <c r="PSL78" s="214"/>
      <c r="PSM78" s="214"/>
      <c r="PSN78" s="216"/>
      <c r="PSO78" s="216"/>
      <c r="PSP78" s="216"/>
      <c r="PSQ78" s="216"/>
      <c r="PSR78" s="216"/>
      <c r="PSS78" s="216"/>
      <c r="PST78" s="216"/>
      <c r="PSU78" s="216"/>
      <c r="PSV78" s="216"/>
      <c r="PSW78" s="216"/>
      <c r="PSX78" s="216"/>
      <c r="PSY78" s="216"/>
      <c r="PSZ78" s="216"/>
      <c r="PTA78" s="214"/>
      <c r="PTB78" s="214"/>
      <c r="PTC78" s="214"/>
      <c r="PTD78" s="214"/>
      <c r="PTE78" s="214"/>
      <c r="PTF78" s="212"/>
      <c r="PTG78" s="213"/>
      <c r="PTH78" s="213"/>
      <c r="PTI78" s="214"/>
      <c r="PTJ78" s="214"/>
      <c r="PTK78" s="216"/>
      <c r="PTL78" s="216"/>
      <c r="PTM78" s="216"/>
      <c r="PTN78" s="216"/>
      <c r="PTO78" s="216"/>
      <c r="PTP78" s="216"/>
      <c r="PTQ78" s="216"/>
      <c r="PTR78" s="216"/>
      <c r="PTS78" s="216"/>
      <c r="PTT78" s="216"/>
      <c r="PTU78" s="216"/>
      <c r="PTV78" s="216"/>
      <c r="PTW78" s="216"/>
      <c r="PTX78" s="214"/>
      <c r="PTY78" s="214"/>
      <c r="PTZ78" s="214"/>
      <c r="PUA78" s="214"/>
      <c r="PUB78" s="214"/>
      <c r="PUC78" s="212"/>
      <c r="PUD78" s="213"/>
      <c r="PUE78" s="213"/>
      <c r="PUF78" s="214"/>
      <c r="PUG78" s="214"/>
      <c r="PUH78" s="216"/>
      <c r="PUI78" s="216"/>
      <c r="PUJ78" s="216"/>
      <c r="PUK78" s="216"/>
      <c r="PUL78" s="216"/>
      <c r="PUM78" s="216"/>
      <c r="PUN78" s="216"/>
      <c r="PUO78" s="216"/>
      <c r="PUP78" s="216"/>
      <c r="PUQ78" s="216"/>
      <c r="PUR78" s="216"/>
      <c r="PUS78" s="216"/>
      <c r="PUT78" s="216"/>
      <c r="PUU78" s="214"/>
      <c r="PUV78" s="214"/>
      <c r="PUW78" s="214"/>
      <c r="PUX78" s="214"/>
      <c r="PUY78" s="214"/>
      <c r="PUZ78" s="212"/>
      <c r="PVA78" s="213"/>
      <c r="PVB78" s="213"/>
      <c r="PVC78" s="214"/>
      <c r="PVD78" s="214"/>
      <c r="PVE78" s="216"/>
      <c r="PVF78" s="216"/>
      <c r="PVG78" s="216"/>
      <c r="PVH78" s="216"/>
      <c r="PVI78" s="216"/>
      <c r="PVJ78" s="216"/>
      <c r="PVK78" s="216"/>
      <c r="PVL78" s="216"/>
      <c r="PVM78" s="216"/>
      <c r="PVN78" s="216"/>
      <c r="PVO78" s="216"/>
      <c r="PVP78" s="216"/>
      <c r="PVQ78" s="216"/>
      <c r="PVR78" s="214"/>
      <c r="PVS78" s="214"/>
      <c r="PVT78" s="214"/>
      <c r="PVU78" s="214"/>
      <c r="PVV78" s="214"/>
      <c r="PVW78" s="212"/>
      <c r="PVX78" s="213"/>
      <c r="PVY78" s="213"/>
      <c r="PVZ78" s="214"/>
      <c r="PWA78" s="214"/>
      <c r="PWB78" s="216"/>
      <c r="PWC78" s="216"/>
      <c r="PWD78" s="216"/>
      <c r="PWE78" s="216"/>
      <c r="PWF78" s="216"/>
      <c r="PWG78" s="216"/>
      <c r="PWH78" s="216"/>
      <c r="PWI78" s="216"/>
      <c r="PWJ78" s="216"/>
      <c r="PWK78" s="216"/>
      <c r="PWL78" s="216"/>
      <c r="PWM78" s="216"/>
      <c r="PWN78" s="216"/>
      <c r="PWO78" s="214"/>
      <c r="PWP78" s="214"/>
      <c r="PWQ78" s="214"/>
      <c r="PWR78" s="214"/>
      <c r="PWS78" s="214"/>
      <c r="PWT78" s="212"/>
      <c r="PWU78" s="213"/>
      <c r="PWV78" s="213"/>
      <c r="PWW78" s="214"/>
      <c r="PWX78" s="214"/>
      <c r="PWY78" s="216"/>
      <c r="PWZ78" s="216"/>
      <c r="PXA78" s="216"/>
      <c r="PXB78" s="216"/>
      <c r="PXC78" s="216"/>
      <c r="PXD78" s="216"/>
      <c r="PXE78" s="216"/>
      <c r="PXF78" s="216"/>
      <c r="PXG78" s="216"/>
      <c r="PXH78" s="216"/>
      <c r="PXI78" s="216"/>
      <c r="PXJ78" s="216"/>
      <c r="PXK78" s="216"/>
      <c r="PXL78" s="214"/>
      <c r="PXM78" s="214"/>
      <c r="PXN78" s="214"/>
      <c r="PXO78" s="214"/>
      <c r="PXP78" s="214"/>
      <c r="PXQ78" s="212"/>
      <c r="PXR78" s="213"/>
      <c r="PXS78" s="213"/>
      <c r="PXT78" s="214"/>
      <c r="PXU78" s="214"/>
      <c r="PXV78" s="216"/>
      <c r="PXW78" s="216"/>
      <c r="PXX78" s="216"/>
      <c r="PXY78" s="216"/>
      <c r="PXZ78" s="216"/>
      <c r="PYA78" s="216"/>
      <c r="PYB78" s="216"/>
      <c r="PYC78" s="216"/>
      <c r="PYD78" s="216"/>
      <c r="PYE78" s="216"/>
      <c r="PYF78" s="216"/>
      <c r="PYG78" s="216"/>
      <c r="PYH78" s="216"/>
      <c r="PYI78" s="214"/>
      <c r="PYJ78" s="214"/>
      <c r="PYK78" s="214"/>
      <c r="PYL78" s="214"/>
      <c r="PYM78" s="214"/>
      <c r="PYN78" s="212"/>
      <c r="PYO78" s="213"/>
      <c r="PYP78" s="213"/>
      <c r="PYQ78" s="214"/>
      <c r="PYR78" s="214"/>
      <c r="PYS78" s="216"/>
      <c r="PYT78" s="216"/>
      <c r="PYU78" s="216"/>
      <c r="PYV78" s="216"/>
      <c r="PYW78" s="216"/>
      <c r="PYX78" s="216"/>
      <c r="PYY78" s="216"/>
      <c r="PYZ78" s="216"/>
      <c r="PZA78" s="216"/>
      <c r="PZB78" s="216"/>
      <c r="PZC78" s="216"/>
      <c r="PZD78" s="216"/>
      <c r="PZE78" s="216"/>
      <c r="PZF78" s="214"/>
      <c r="PZG78" s="214"/>
      <c r="PZH78" s="214"/>
      <c r="PZI78" s="214"/>
      <c r="PZJ78" s="214"/>
      <c r="PZK78" s="212"/>
      <c r="PZL78" s="213"/>
      <c r="PZM78" s="213"/>
      <c r="PZN78" s="214"/>
      <c r="PZO78" s="214"/>
      <c r="PZP78" s="216"/>
      <c r="PZQ78" s="216"/>
      <c r="PZR78" s="216"/>
      <c r="PZS78" s="216"/>
      <c r="PZT78" s="216"/>
      <c r="PZU78" s="216"/>
      <c r="PZV78" s="216"/>
      <c r="PZW78" s="216"/>
      <c r="PZX78" s="216"/>
      <c r="PZY78" s="216"/>
      <c r="PZZ78" s="216"/>
      <c r="QAA78" s="216"/>
      <c r="QAB78" s="216"/>
      <c r="QAC78" s="214"/>
      <c r="QAD78" s="214"/>
      <c r="QAE78" s="214"/>
      <c r="QAF78" s="214"/>
      <c r="QAG78" s="214"/>
      <c r="QAH78" s="212"/>
      <c r="QAI78" s="213"/>
      <c r="QAJ78" s="213"/>
      <c r="QAK78" s="214"/>
      <c r="QAL78" s="214"/>
      <c r="QAM78" s="216"/>
      <c r="QAN78" s="216"/>
      <c r="QAO78" s="216"/>
      <c r="QAP78" s="216"/>
      <c r="QAQ78" s="216"/>
      <c r="QAR78" s="216"/>
      <c r="QAS78" s="216"/>
      <c r="QAT78" s="216"/>
      <c r="QAU78" s="216"/>
      <c r="QAV78" s="216"/>
      <c r="QAW78" s="216"/>
      <c r="QAX78" s="216"/>
      <c r="QAY78" s="216"/>
      <c r="QAZ78" s="214"/>
      <c r="QBA78" s="214"/>
      <c r="QBB78" s="214"/>
      <c r="QBC78" s="214"/>
      <c r="QBD78" s="214"/>
      <c r="QBE78" s="212"/>
      <c r="QBF78" s="213"/>
      <c r="QBG78" s="213"/>
      <c r="QBH78" s="214"/>
      <c r="QBI78" s="214"/>
      <c r="QBJ78" s="216"/>
      <c r="QBK78" s="216"/>
      <c r="QBL78" s="216"/>
      <c r="QBM78" s="216"/>
      <c r="QBN78" s="216"/>
      <c r="QBO78" s="216"/>
      <c r="QBP78" s="216"/>
      <c r="QBQ78" s="216"/>
      <c r="QBR78" s="216"/>
      <c r="QBS78" s="216"/>
      <c r="QBT78" s="216"/>
      <c r="QBU78" s="216"/>
      <c r="QBV78" s="216"/>
      <c r="QBW78" s="214"/>
      <c r="QBX78" s="214"/>
      <c r="QBY78" s="214"/>
      <c r="QBZ78" s="214"/>
      <c r="QCA78" s="214"/>
      <c r="QCB78" s="212"/>
      <c r="QCC78" s="213"/>
      <c r="QCD78" s="213"/>
      <c r="QCE78" s="214"/>
      <c r="QCF78" s="214"/>
      <c r="QCG78" s="216"/>
      <c r="QCH78" s="216"/>
      <c r="QCI78" s="216"/>
      <c r="QCJ78" s="216"/>
      <c r="QCK78" s="216"/>
      <c r="QCL78" s="216"/>
      <c r="QCM78" s="216"/>
      <c r="QCN78" s="216"/>
      <c r="QCO78" s="216"/>
      <c r="QCP78" s="216"/>
      <c r="QCQ78" s="216"/>
      <c r="QCR78" s="216"/>
      <c r="QCS78" s="216"/>
      <c r="QCT78" s="214"/>
      <c r="QCU78" s="214"/>
      <c r="QCV78" s="214"/>
      <c r="QCW78" s="214"/>
      <c r="QCX78" s="214"/>
      <c r="QCY78" s="212"/>
      <c r="QCZ78" s="213"/>
      <c r="QDA78" s="213"/>
      <c r="QDB78" s="214"/>
      <c r="QDC78" s="214"/>
      <c r="QDD78" s="216"/>
      <c r="QDE78" s="216"/>
      <c r="QDF78" s="216"/>
      <c r="QDG78" s="216"/>
      <c r="QDH78" s="216"/>
      <c r="QDI78" s="216"/>
      <c r="QDJ78" s="216"/>
      <c r="QDK78" s="216"/>
      <c r="QDL78" s="216"/>
      <c r="QDM78" s="216"/>
      <c r="QDN78" s="216"/>
      <c r="QDO78" s="216"/>
      <c r="QDP78" s="216"/>
      <c r="QDQ78" s="214"/>
      <c r="QDR78" s="214"/>
      <c r="QDS78" s="214"/>
      <c r="QDT78" s="214"/>
      <c r="QDU78" s="214"/>
      <c r="QDV78" s="212"/>
      <c r="QDW78" s="213"/>
      <c r="QDX78" s="213"/>
      <c r="QDY78" s="214"/>
      <c r="QDZ78" s="214"/>
      <c r="QEA78" s="216"/>
      <c r="QEB78" s="216"/>
      <c r="QEC78" s="216"/>
      <c r="QED78" s="216"/>
      <c r="QEE78" s="216"/>
      <c r="QEF78" s="216"/>
      <c r="QEG78" s="216"/>
      <c r="QEH78" s="216"/>
      <c r="QEI78" s="216"/>
      <c r="QEJ78" s="216"/>
      <c r="QEK78" s="216"/>
      <c r="QEL78" s="216"/>
      <c r="QEM78" s="216"/>
      <c r="QEN78" s="214"/>
      <c r="QEO78" s="214"/>
      <c r="QEP78" s="214"/>
      <c r="QEQ78" s="214"/>
      <c r="QER78" s="214"/>
      <c r="QES78" s="212"/>
      <c r="QET78" s="213"/>
      <c r="QEU78" s="213"/>
      <c r="QEV78" s="214"/>
      <c r="QEW78" s="214"/>
      <c r="QEX78" s="216"/>
      <c r="QEY78" s="216"/>
      <c r="QEZ78" s="216"/>
      <c r="QFA78" s="216"/>
      <c r="QFB78" s="216"/>
      <c r="QFC78" s="216"/>
      <c r="QFD78" s="216"/>
      <c r="QFE78" s="216"/>
      <c r="QFF78" s="216"/>
      <c r="QFG78" s="216"/>
      <c r="QFH78" s="216"/>
      <c r="QFI78" s="216"/>
      <c r="QFJ78" s="216"/>
      <c r="QFK78" s="214"/>
      <c r="QFL78" s="214"/>
      <c r="QFM78" s="214"/>
      <c r="QFN78" s="214"/>
      <c r="QFO78" s="214"/>
      <c r="QFP78" s="212"/>
      <c r="QFQ78" s="213"/>
      <c r="QFR78" s="213"/>
      <c r="QFS78" s="214"/>
      <c r="QFT78" s="214"/>
      <c r="QFU78" s="216"/>
      <c r="QFV78" s="216"/>
      <c r="QFW78" s="216"/>
      <c r="QFX78" s="216"/>
      <c r="QFY78" s="216"/>
      <c r="QFZ78" s="216"/>
      <c r="QGA78" s="216"/>
      <c r="QGB78" s="216"/>
      <c r="QGC78" s="216"/>
      <c r="QGD78" s="216"/>
      <c r="QGE78" s="216"/>
      <c r="QGF78" s="216"/>
      <c r="QGG78" s="216"/>
      <c r="QGH78" s="214"/>
      <c r="QGI78" s="214"/>
      <c r="QGJ78" s="214"/>
      <c r="QGK78" s="214"/>
      <c r="QGL78" s="214"/>
      <c r="QGM78" s="212"/>
      <c r="QGN78" s="213"/>
      <c r="QGO78" s="213"/>
      <c r="QGP78" s="214"/>
      <c r="QGQ78" s="214"/>
      <c r="QGR78" s="216"/>
      <c r="QGS78" s="216"/>
      <c r="QGT78" s="216"/>
      <c r="QGU78" s="216"/>
      <c r="QGV78" s="216"/>
      <c r="QGW78" s="216"/>
      <c r="QGX78" s="216"/>
      <c r="QGY78" s="216"/>
      <c r="QGZ78" s="216"/>
      <c r="QHA78" s="216"/>
      <c r="QHB78" s="216"/>
      <c r="QHC78" s="216"/>
      <c r="QHD78" s="216"/>
      <c r="QHE78" s="214"/>
      <c r="QHF78" s="214"/>
      <c r="QHG78" s="214"/>
      <c r="QHH78" s="214"/>
      <c r="QHI78" s="214"/>
      <c r="QHJ78" s="212"/>
      <c r="QHK78" s="213"/>
      <c r="QHL78" s="213"/>
      <c r="QHM78" s="214"/>
      <c r="QHN78" s="214"/>
      <c r="QHO78" s="216"/>
      <c r="QHP78" s="216"/>
      <c r="QHQ78" s="216"/>
      <c r="QHR78" s="216"/>
      <c r="QHS78" s="216"/>
      <c r="QHT78" s="216"/>
      <c r="QHU78" s="216"/>
      <c r="QHV78" s="216"/>
      <c r="QHW78" s="216"/>
      <c r="QHX78" s="216"/>
      <c r="QHY78" s="216"/>
      <c r="QHZ78" s="216"/>
      <c r="QIA78" s="216"/>
      <c r="QIB78" s="214"/>
      <c r="QIC78" s="214"/>
      <c r="QID78" s="214"/>
      <c r="QIE78" s="214"/>
      <c r="QIF78" s="214"/>
      <c r="QIG78" s="212"/>
      <c r="QIH78" s="213"/>
      <c r="QII78" s="213"/>
      <c r="QIJ78" s="214"/>
      <c r="QIK78" s="214"/>
      <c r="QIL78" s="216"/>
      <c r="QIM78" s="216"/>
      <c r="QIN78" s="216"/>
      <c r="QIO78" s="216"/>
      <c r="QIP78" s="216"/>
      <c r="QIQ78" s="216"/>
      <c r="QIR78" s="216"/>
      <c r="QIS78" s="216"/>
      <c r="QIT78" s="216"/>
      <c r="QIU78" s="216"/>
      <c r="QIV78" s="216"/>
      <c r="QIW78" s="216"/>
      <c r="QIX78" s="216"/>
      <c r="QIY78" s="214"/>
      <c r="QIZ78" s="214"/>
      <c r="QJA78" s="214"/>
      <c r="QJB78" s="214"/>
      <c r="QJC78" s="214"/>
      <c r="QJD78" s="212"/>
      <c r="QJE78" s="213"/>
      <c r="QJF78" s="213"/>
      <c r="QJG78" s="214"/>
      <c r="QJH78" s="214"/>
      <c r="QJI78" s="216"/>
      <c r="QJJ78" s="216"/>
      <c r="QJK78" s="216"/>
      <c r="QJL78" s="216"/>
      <c r="QJM78" s="216"/>
      <c r="QJN78" s="216"/>
      <c r="QJO78" s="216"/>
      <c r="QJP78" s="216"/>
      <c r="QJQ78" s="216"/>
      <c r="QJR78" s="216"/>
      <c r="QJS78" s="216"/>
      <c r="QJT78" s="216"/>
      <c r="QJU78" s="216"/>
      <c r="QJV78" s="214"/>
      <c r="QJW78" s="214"/>
      <c r="QJX78" s="214"/>
      <c r="QJY78" s="214"/>
      <c r="QJZ78" s="214"/>
      <c r="QKA78" s="212"/>
      <c r="QKB78" s="213"/>
      <c r="QKC78" s="213"/>
      <c r="QKD78" s="214"/>
      <c r="QKE78" s="214"/>
      <c r="QKF78" s="216"/>
      <c r="QKG78" s="216"/>
      <c r="QKH78" s="216"/>
      <c r="QKI78" s="216"/>
      <c r="QKJ78" s="216"/>
      <c r="QKK78" s="216"/>
      <c r="QKL78" s="216"/>
      <c r="QKM78" s="216"/>
      <c r="QKN78" s="216"/>
      <c r="QKO78" s="216"/>
      <c r="QKP78" s="216"/>
      <c r="QKQ78" s="216"/>
      <c r="QKR78" s="216"/>
      <c r="QKS78" s="214"/>
      <c r="QKT78" s="214"/>
      <c r="QKU78" s="214"/>
      <c r="QKV78" s="214"/>
      <c r="QKW78" s="214"/>
      <c r="QKX78" s="212"/>
      <c r="QKY78" s="213"/>
      <c r="QKZ78" s="213"/>
      <c r="QLA78" s="214"/>
      <c r="QLB78" s="214"/>
      <c r="QLC78" s="216"/>
      <c r="QLD78" s="216"/>
      <c r="QLE78" s="216"/>
      <c r="QLF78" s="216"/>
      <c r="QLG78" s="216"/>
      <c r="QLH78" s="216"/>
      <c r="QLI78" s="216"/>
      <c r="QLJ78" s="216"/>
      <c r="QLK78" s="216"/>
      <c r="QLL78" s="216"/>
      <c r="QLM78" s="216"/>
      <c r="QLN78" s="216"/>
      <c r="QLO78" s="216"/>
      <c r="QLP78" s="214"/>
      <c r="QLQ78" s="214"/>
      <c r="QLR78" s="214"/>
      <c r="QLS78" s="214"/>
      <c r="QLT78" s="214"/>
      <c r="QLU78" s="212"/>
      <c r="QLV78" s="213"/>
      <c r="QLW78" s="213"/>
      <c r="QLX78" s="214"/>
      <c r="QLY78" s="214"/>
      <c r="QLZ78" s="216"/>
      <c r="QMA78" s="216"/>
      <c r="QMB78" s="216"/>
      <c r="QMC78" s="216"/>
      <c r="QMD78" s="216"/>
      <c r="QME78" s="216"/>
      <c r="QMF78" s="216"/>
      <c r="QMG78" s="216"/>
      <c r="QMH78" s="216"/>
      <c r="QMI78" s="216"/>
      <c r="QMJ78" s="216"/>
      <c r="QMK78" s="216"/>
      <c r="QML78" s="216"/>
      <c r="QMM78" s="214"/>
      <c r="QMN78" s="214"/>
      <c r="QMO78" s="214"/>
      <c r="QMP78" s="214"/>
      <c r="QMQ78" s="214"/>
      <c r="QMR78" s="212"/>
      <c r="QMS78" s="213"/>
      <c r="QMT78" s="213"/>
      <c r="QMU78" s="214"/>
      <c r="QMV78" s="214"/>
      <c r="QMW78" s="216"/>
      <c r="QMX78" s="216"/>
      <c r="QMY78" s="216"/>
      <c r="QMZ78" s="216"/>
      <c r="QNA78" s="216"/>
      <c r="QNB78" s="216"/>
      <c r="QNC78" s="216"/>
      <c r="QND78" s="216"/>
      <c r="QNE78" s="216"/>
      <c r="QNF78" s="216"/>
      <c r="QNG78" s="216"/>
      <c r="QNH78" s="216"/>
      <c r="QNI78" s="216"/>
      <c r="QNJ78" s="214"/>
      <c r="QNK78" s="214"/>
      <c r="QNL78" s="214"/>
      <c r="QNM78" s="214"/>
      <c r="QNN78" s="214"/>
      <c r="QNO78" s="212"/>
      <c r="QNP78" s="213"/>
      <c r="QNQ78" s="213"/>
      <c r="QNR78" s="214"/>
      <c r="QNS78" s="214"/>
      <c r="QNT78" s="216"/>
      <c r="QNU78" s="216"/>
      <c r="QNV78" s="216"/>
      <c r="QNW78" s="216"/>
      <c r="QNX78" s="216"/>
      <c r="QNY78" s="216"/>
      <c r="QNZ78" s="216"/>
      <c r="QOA78" s="216"/>
      <c r="QOB78" s="216"/>
      <c r="QOC78" s="216"/>
      <c r="QOD78" s="216"/>
      <c r="QOE78" s="216"/>
      <c r="QOF78" s="216"/>
      <c r="QOG78" s="214"/>
      <c r="QOH78" s="214"/>
      <c r="QOI78" s="214"/>
      <c r="QOJ78" s="214"/>
      <c r="QOK78" s="214"/>
      <c r="QOL78" s="212"/>
      <c r="QOM78" s="213"/>
      <c r="QON78" s="213"/>
      <c r="QOO78" s="214"/>
      <c r="QOP78" s="214"/>
      <c r="QOQ78" s="216"/>
      <c r="QOR78" s="216"/>
      <c r="QOS78" s="216"/>
      <c r="QOT78" s="216"/>
      <c r="QOU78" s="216"/>
      <c r="QOV78" s="216"/>
      <c r="QOW78" s="216"/>
      <c r="QOX78" s="216"/>
      <c r="QOY78" s="216"/>
      <c r="QOZ78" s="216"/>
      <c r="QPA78" s="216"/>
      <c r="QPB78" s="216"/>
      <c r="QPC78" s="216"/>
      <c r="QPD78" s="214"/>
      <c r="QPE78" s="214"/>
      <c r="QPF78" s="214"/>
      <c r="QPG78" s="214"/>
      <c r="QPH78" s="214"/>
      <c r="QPI78" s="212"/>
      <c r="QPJ78" s="213"/>
      <c r="QPK78" s="213"/>
      <c r="QPL78" s="214"/>
      <c r="QPM78" s="214"/>
      <c r="QPN78" s="216"/>
      <c r="QPO78" s="216"/>
      <c r="QPP78" s="216"/>
      <c r="QPQ78" s="216"/>
      <c r="QPR78" s="216"/>
      <c r="QPS78" s="216"/>
      <c r="QPT78" s="216"/>
      <c r="QPU78" s="216"/>
      <c r="QPV78" s="216"/>
      <c r="QPW78" s="216"/>
      <c r="QPX78" s="216"/>
      <c r="QPY78" s="216"/>
      <c r="QPZ78" s="216"/>
      <c r="QQA78" s="214"/>
      <c r="QQB78" s="214"/>
      <c r="QQC78" s="214"/>
      <c r="QQD78" s="214"/>
      <c r="QQE78" s="214"/>
      <c r="QQF78" s="212"/>
      <c r="QQG78" s="213"/>
      <c r="QQH78" s="213"/>
      <c r="QQI78" s="214"/>
      <c r="QQJ78" s="214"/>
      <c r="QQK78" s="216"/>
      <c r="QQL78" s="216"/>
      <c r="QQM78" s="216"/>
      <c r="QQN78" s="216"/>
      <c r="QQO78" s="216"/>
      <c r="QQP78" s="216"/>
      <c r="QQQ78" s="216"/>
      <c r="QQR78" s="216"/>
      <c r="QQS78" s="216"/>
      <c r="QQT78" s="216"/>
      <c r="QQU78" s="216"/>
      <c r="QQV78" s="216"/>
      <c r="QQW78" s="216"/>
      <c r="QQX78" s="214"/>
      <c r="QQY78" s="214"/>
      <c r="QQZ78" s="214"/>
      <c r="QRA78" s="214"/>
      <c r="QRB78" s="214"/>
      <c r="QRC78" s="212"/>
      <c r="QRD78" s="213"/>
      <c r="QRE78" s="213"/>
      <c r="QRF78" s="214"/>
      <c r="QRG78" s="214"/>
      <c r="QRH78" s="216"/>
      <c r="QRI78" s="216"/>
      <c r="QRJ78" s="216"/>
      <c r="QRK78" s="216"/>
      <c r="QRL78" s="216"/>
      <c r="QRM78" s="216"/>
      <c r="QRN78" s="216"/>
      <c r="QRO78" s="216"/>
      <c r="QRP78" s="216"/>
      <c r="QRQ78" s="216"/>
      <c r="QRR78" s="216"/>
      <c r="QRS78" s="216"/>
      <c r="QRT78" s="216"/>
      <c r="QRU78" s="214"/>
      <c r="QRV78" s="214"/>
      <c r="QRW78" s="214"/>
      <c r="QRX78" s="214"/>
      <c r="QRY78" s="214"/>
      <c r="QRZ78" s="212"/>
      <c r="QSA78" s="213"/>
      <c r="QSB78" s="213"/>
      <c r="QSC78" s="214"/>
      <c r="QSD78" s="214"/>
      <c r="QSE78" s="216"/>
      <c r="QSF78" s="216"/>
      <c r="QSG78" s="216"/>
      <c r="QSH78" s="216"/>
      <c r="QSI78" s="216"/>
      <c r="QSJ78" s="216"/>
      <c r="QSK78" s="216"/>
      <c r="QSL78" s="216"/>
      <c r="QSM78" s="216"/>
      <c r="QSN78" s="216"/>
      <c r="QSO78" s="216"/>
      <c r="QSP78" s="216"/>
      <c r="QSQ78" s="216"/>
      <c r="QSR78" s="214"/>
      <c r="QSS78" s="214"/>
      <c r="QST78" s="214"/>
      <c r="QSU78" s="214"/>
      <c r="QSV78" s="214"/>
      <c r="QSW78" s="212"/>
      <c r="QSX78" s="213"/>
      <c r="QSY78" s="213"/>
      <c r="QSZ78" s="214"/>
      <c r="QTA78" s="214"/>
      <c r="QTB78" s="216"/>
      <c r="QTC78" s="216"/>
      <c r="QTD78" s="216"/>
      <c r="QTE78" s="216"/>
      <c r="QTF78" s="216"/>
      <c r="QTG78" s="216"/>
      <c r="QTH78" s="216"/>
      <c r="QTI78" s="216"/>
      <c r="QTJ78" s="216"/>
      <c r="QTK78" s="216"/>
      <c r="QTL78" s="216"/>
      <c r="QTM78" s="216"/>
      <c r="QTN78" s="216"/>
      <c r="QTO78" s="214"/>
      <c r="QTP78" s="214"/>
      <c r="QTQ78" s="214"/>
      <c r="QTR78" s="214"/>
      <c r="QTS78" s="214"/>
      <c r="QTT78" s="212"/>
      <c r="QTU78" s="213"/>
      <c r="QTV78" s="213"/>
      <c r="QTW78" s="214"/>
      <c r="QTX78" s="214"/>
      <c r="QTY78" s="216"/>
      <c r="QTZ78" s="216"/>
      <c r="QUA78" s="216"/>
      <c r="QUB78" s="216"/>
      <c r="QUC78" s="216"/>
      <c r="QUD78" s="216"/>
      <c r="QUE78" s="216"/>
      <c r="QUF78" s="216"/>
      <c r="QUG78" s="216"/>
      <c r="QUH78" s="216"/>
      <c r="QUI78" s="216"/>
      <c r="QUJ78" s="216"/>
      <c r="QUK78" s="216"/>
      <c r="QUL78" s="214"/>
      <c r="QUM78" s="214"/>
      <c r="QUN78" s="214"/>
      <c r="QUO78" s="214"/>
      <c r="QUP78" s="214"/>
      <c r="QUQ78" s="212"/>
      <c r="QUR78" s="213"/>
      <c r="QUS78" s="213"/>
      <c r="QUT78" s="214"/>
      <c r="QUU78" s="214"/>
      <c r="QUV78" s="216"/>
      <c r="QUW78" s="216"/>
      <c r="QUX78" s="216"/>
      <c r="QUY78" s="216"/>
      <c r="QUZ78" s="216"/>
      <c r="QVA78" s="216"/>
      <c r="QVB78" s="216"/>
      <c r="QVC78" s="216"/>
      <c r="QVD78" s="216"/>
      <c r="QVE78" s="216"/>
      <c r="QVF78" s="216"/>
      <c r="QVG78" s="216"/>
      <c r="QVH78" s="216"/>
      <c r="QVI78" s="214"/>
      <c r="QVJ78" s="214"/>
      <c r="QVK78" s="214"/>
      <c r="QVL78" s="214"/>
      <c r="QVM78" s="214"/>
      <c r="QVN78" s="212"/>
      <c r="QVO78" s="213"/>
      <c r="QVP78" s="213"/>
      <c r="QVQ78" s="214"/>
      <c r="QVR78" s="214"/>
      <c r="QVS78" s="216"/>
      <c r="QVT78" s="216"/>
      <c r="QVU78" s="216"/>
      <c r="QVV78" s="216"/>
      <c r="QVW78" s="216"/>
      <c r="QVX78" s="216"/>
      <c r="QVY78" s="216"/>
      <c r="QVZ78" s="216"/>
      <c r="QWA78" s="216"/>
      <c r="QWB78" s="216"/>
      <c r="QWC78" s="216"/>
      <c r="QWD78" s="216"/>
      <c r="QWE78" s="216"/>
      <c r="QWF78" s="214"/>
      <c r="QWG78" s="214"/>
      <c r="QWH78" s="214"/>
      <c r="QWI78" s="214"/>
      <c r="QWJ78" s="214"/>
      <c r="QWK78" s="212"/>
      <c r="QWL78" s="213"/>
      <c r="QWM78" s="213"/>
      <c r="QWN78" s="214"/>
      <c r="QWO78" s="214"/>
      <c r="QWP78" s="216"/>
      <c r="QWQ78" s="216"/>
      <c r="QWR78" s="216"/>
      <c r="QWS78" s="216"/>
      <c r="QWT78" s="216"/>
      <c r="QWU78" s="216"/>
      <c r="QWV78" s="216"/>
      <c r="QWW78" s="216"/>
      <c r="QWX78" s="216"/>
      <c r="QWY78" s="216"/>
      <c r="QWZ78" s="216"/>
      <c r="QXA78" s="216"/>
      <c r="QXB78" s="216"/>
      <c r="QXC78" s="214"/>
      <c r="QXD78" s="214"/>
      <c r="QXE78" s="214"/>
      <c r="QXF78" s="214"/>
      <c r="QXG78" s="214"/>
      <c r="QXH78" s="212"/>
      <c r="QXI78" s="213"/>
      <c r="QXJ78" s="213"/>
      <c r="QXK78" s="214"/>
      <c r="QXL78" s="214"/>
      <c r="QXM78" s="216"/>
      <c r="QXN78" s="216"/>
      <c r="QXO78" s="216"/>
      <c r="QXP78" s="216"/>
      <c r="QXQ78" s="216"/>
      <c r="QXR78" s="216"/>
      <c r="QXS78" s="216"/>
      <c r="QXT78" s="216"/>
      <c r="QXU78" s="216"/>
      <c r="QXV78" s="216"/>
      <c r="QXW78" s="216"/>
      <c r="QXX78" s="216"/>
      <c r="QXY78" s="216"/>
      <c r="QXZ78" s="214"/>
      <c r="QYA78" s="214"/>
      <c r="QYB78" s="214"/>
      <c r="QYC78" s="214"/>
      <c r="QYD78" s="214"/>
      <c r="QYE78" s="212"/>
      <c r="QYF78" s="213"/>
      <c r="QYG78" s="213"/>
      <c r="QYH78" s="214"/>
      <c r="QYI78" s="214"/>
      <c r="QYJ78" s="216"/>
      <c r="QYK78" s="216"/>
      <c r="QYL78" s="216"/>
      <c r="QYM78" s="216"/>
      <c r="QYN78" s="216"/>
      <c r="QYO78" s="216"/>
      <c r="QYP78" s="216"/>
      <c r="QYQ78" s="216"/>
      <c r="QYR78" s="216"/>
      <c r="QYS78" s="216"/>
      <c r="QYT78" s="216"/>
      <c r="QYU78" s="216"/>
      <c r="QYV78" s="216"/>
      <c r="QYW78" s="214"/>
      <c r="QYX78" s="214"/>
      <c r="QYY78" s="214"/>
      <c r="QYZ78" s="214"/>
      <c r="QZA78" s="214"/>
      <c r="QZB78" s="212"/>
      <c r="QZC78" s="213"/>
      <c r="QZD78" s="213"/>
      <c r="QZE78" s="214"/>
      <c r="QZF78" s="214"/>
      <c r="QZG78" s="216"/>
      <c r="QZH78" s="216"/>
      <c r="QZI78" s="216"/>
      <c r="QZJ78" s="216"/>
      <c r="QZK78" s="216"/>
      <c r="QZL78" s="216"/>
      <c r="QZM78" s="216"/>
      <c r="QZN78" s="216"/>
      <c r="QZO78" s="216"/>
      <c r="QZP78" s="216"/>
      <c r="QZQ78" s="216"/>
      <c r="QZR78" s="216"/>
      <c r="QZS78" s="216"/>
      <c r="QZT78" s="214"/>
      <c r="QZU78" s="214"/>
      <c r="QZV78" s="214"/>
      <c r="QZW78" s="214"/>
      <c r="QZX78" s="214"/>
      <c r="QZY78" s="212"/>
      <c r="QZZ78" s="213"/>
      <c r="RAA78" s="213"/>
      <c r="RAB78" s="214"/>
      <c r="RAC78" s="214"/>
      <c r="RAD78" s="216"/>
      <c r="RAE78" s="216"/>
      <c r="RAF78" s="216"/>
      <c r="RAG78" s="216"/>
      <c r="RAH78" s="216"/>
      <c r="RAI78" s="216"/>
      <c r="RAJ78" s="216"/>
      <c r="RAK78" s="216"/>
      <c r="RAL78" s="216"/>
      <c r="RAM78" s="216"/>
      <c r="RAN78" s="216"/>
      <c r="RAO78" s="216"/>
      <c r="RAP78" s="216"/>
      <c r="RAQ78" s="214"/>
      <c r="RAR78" s="214"/>
      <c r="RAS78" s="214"/>
      <c r="RAT78" s="214"/>
      <c r="RAU78" s="214"/>
      <c r="RAV78" s="212"/>
      <c r="RAW78" s="213"/>
      <c r="RAX78" s="213"/>
      <c r="RAY78" s="214"/>
      <c r="RAZ78" s="214"/>
      <c r="RBA78" s="216"/>
      <c r="RBB78" s="216"/>
      <c r="RBC78" s="216"/>
      <c r="RBD78" s="216"/>
      <c r="RBE78" s="216"/>
      <c r="RBF78" s="216"/>
      <c r="RBG78" s="216"/>
      <c r="RBH78" s="216"/>
      <c r="RBI78" s="216"/>
      <c r="RBJ78" s="216"/>
      <c r="RBK78" s="216"/>
      <c r="RBL78" s="216"/>
      <c r="RBM78" s="216"/>
      <c r="RBN78" s="214"/>
      <c r="RBO78" s="214"/>
      <c r="RBP78" s="214"/>
      <c r="RBQ78" s="214"/>
      <c r="RBR78" s="214"/>
      <c r="RBS78" s="212"/>
      <c r="RBT78" s="213"/>
      <c r="RBU78" s="213"/>
      <c r="RBV78" s="214"/>
      <c r="RBW78" s="214"/>
      <c r="RBX78" s="216"/>
      <c r="RBY78" s="216"/>
      <c r="RBZ78" s="216"/>
      <c r="RCA78" s="216"/>
      <c r="RCB78" s="216"/>
      <c r="RCC78" s="216"/>
      <c r="RCD78" s="216"/>
      <c r="RCE78" s="216"/>
      <c r="RCF78" s="216"/>
      <c r="RCG78" s="216"/>
      <c r="RCH78" s="216"/>
      <c r="RCI78" s="216"/>
      <c r="RCJ78" s="216"/>
      <c r="RCK78" s="214"/>
      <c r="RCL78" s="214"/>
      <c r="RCM78" s="214"/>
      <c r="RCN78" s="214"/>
      <c r="RCO78" s="214"/>
      <c r="RCP78" s="212"/>
      <c r="RCQ78" s="213"/>
      <c r="RCR78" s="213"/>
      <c r="RCS78" s="214"/>
      <c r="RCT78" s="214"/>
      <c r="RCU78" s="216"/>
      <c r="RCV78" s="216"/>
      <c r="RCW78" s="216"/>
      <c r="RCX78" s="216"/>
      <c r="RCY78" s="216"/>
      <c r="RCZ78" s="216"/>
      <c r="RDA78" s="216"/>
      <c r="RDB78" s="216"/>
      <c r="RDC78" s="216"/>
      <c r="RDD78" s="216"/>
      <c r="RDE78" s="216"/>
      <c r="RDF78" s="216"/>
      <c r="RDG78" s="216"/>
      <c r="RDH78" s="214"/>
      <c r="RDI78" s="214"/>
      <c r="RDJ78" s="214"/>
      <c r="RDK78" s="214"/>
      <c r="RDL78" s="214"/>
      <c r="RDM78" s="212"/>
      <c r="RDN78" s="213"/>
      <c r="RDO78" s="213"/>
      <c r="RDP78" s="214"/>
      <c r="RDQ78" s="214"/>
      <c r="RDR78" s="216"/>
      <c r="RDS78" s="216"/>
      <c r="RDT78" s="216"/>
      <c r="RDU78" s="216"/>
      <c r="RDV78" s="216"/>
      <c r="RDW78" s="216"/>
      <c r="RDX78" s="216"/>
      <c r="RDY78" s="216"/>
      <c r="RDZ78" s="216"/>
      <c r="REA78" s="216"/>
      <c r="REB78" s="216"/>
      <c r="REC78" s="216"/>
      <c r="RED78" s="216"/>
      <c r="REE78" s="214"/>
      <c r="REF78" s="214"/>
      <c r="REG78" s="214"/>
      <c r="REH78" s="214"/>
      <c r="REI78" s="214"/>
      <c r="REJ78" s="212"/>
      <c r="REK78" s="213"/>
      <c r="REL78" s="213"/>
      <c r="REM78" s="214"/>
      <c r="REN78" s="214"/>
      <c r="REO78" s="216"/>
      <c r="REP78" s="216"/>
      <c r="REQ78" s="216"/>
      <c r="RER78" s="216"/>
      <c r="RES78" s="216"/>
      <c r="RET78" s="216"/>
      <c r="REU78" s="216"/>
      <c r="REV78" s="216"/>
      <c r="REW78" s="216"/>
      <c r="REX78" s="216"/>
      <c r="REY78" s="216"/>
      <c r="REZ78" s="216"/>
      <c r="RFA78" s="216"/>
      <c r="RFB78" s="214"/>
      <c r="RFC78" s="214"/>
      <c r="RFD78" s="214"/>
      <c r="RFE78" s="214"/>
      <c r="RFF78" s="214"/>
      <c r="RFG78" s="212"/>
      <c r="RFH78" s="213"/>
      <c r="RFI78" s="213"/>
      <c r="RFJ78" s="214"/>
      <c r="RFK78" s="214"/>
      <c r="RFL78" s="216"/>
      <c r="RFM78" s="216"/>
      <c r="RFN78" s="216"/>
      <c r="RFO78" s="216"/>
      <c r="RFP78" s="216"/>
      <c r="RFQ78" s="216"/>
      <c r="RFR78" s="216"/>
      <c r="RFS78" s="216"/>
      <c r="RFT78" s="216"/>
      <c r="RFU78" s="216"/>
      <c r="RFV78" s="216"/>
      <c r="RFW78" s="216"/>
      <c r="RFX78" s="216"/>
      <c r="RFY78" s="214"/>
      <c r="RFZ78" s="214"/>
      <c r="RGA78" s="214"/>
      <c r="RGB78" s="214"/>
      <c r="RGC78" s="214"/>
      <c r="RGD78" s="212"/>
      <c r="RGE78" s="213"/>
      <c r="RGF78" s="213"/>
      <c r="RGG78" s="214"/>
      <c r="RGH78" s="214"/>
      <c r="RGI78" s="216"/>
      <c r="RGJ78" s="216"/>
      <c r="RGK78" s="216"/>
      <c r="RGL78" s="216"/>
      <c r="RGM78" s="216"/>
      <c r="RGN78" s="216"/>
      <c r="RGO78" s="216"/>
      <c r="RGP78" s="216"/>
      <c r="RGQ78" s="216"/>
      <c r="RGR78" s="216"/>
      <c r="RGS78" s="216"/>
      <c r="RGT78" s="216"/>
      <c r="RGU78" s="216"/>
      <c r="RGV78" s="214"/>
      <c r="RGW78" s="214"/>
      <c r="RGX78" s="214"/>
      <c r="RGY78" s="214"/>
      <c r="RGZ78" s="214"/>
      <c r="RHA78" s="212"/>
      <c r="RHB78" s="213"/>
      <c r="RHC78" s="213"/>
      <c r="RHD78" s="214"/>
      <c r="RHE78" s="214"/>
      <c r="RHF78" s="216"/>
      <c r="RHG78" s="216"/>
      <c r="RHH78" s="216"/>
      <c r="RHI78" s="216"/>
      <c r="RHJ78" s="216"/>
      <c r="RHK78" s="216"/>
      <c r="RHL78" s="216"/>
      <c r="RHM78" s="216"/>
      <c r="RHN78" s="216"/>
      <c r="RHO78" s="216"/>
      <c r="RHP78" s="216"/>
      <c r="RHQ78" s="216"/>
      <c r="RHR78" s="216"/>
      <c r="RHS78" s="214"/>
      <c r="RHT78" s="214"/>
      <c r="RHU78" s="214"/>
      <c r="RHV78" s="214"/>
      <c r="RHW78" s="214"/>
      <c r="RHX78" s="212"/>
      <c r="RHY78" s="213"/>
      <c r="RHZ78" s="213"/>
      <c r="RIA78" s="214"/>
      <c r="RIB78" s="214"/>
      <c r="RIC78" s="216"/>
      <c r="RID78" s="216"/>
      <c r="RIE78" s="216"/>
      <c r="RIF78" s="216"/>
      <c r="RIG78" s="216"/>
      <c r="RIH78" s="216"/>
      <c r="RII78" s="216"/>
      <c r="RIJ78" s="216"/>
      <c r="RIK78" s="216"/>
      <c r="RIL78" s="216"/>
      <c r="RIM78" s="216"/>
      <c r="RIN78" s="216"/>
      <c r="RIO78" s="216"/>
      <c r="RIP78" s="214"/>
      <c r="RIQ78" s="214"/>
      <c r="RIR78" s="214"/>
      <c r="RIS78" s="214"/>
      <c r="RIT78" s="214"/>
      <c r="RIU78" s="212"/>
      <c r="RIV78" s="213"/>
      <c r="RIW78" s="213"/>
      <c r="RIX78" s="214"/>
      <c r="RIY78" s="214"/>
      <c r="RIZ78" s="216"/>
      <c r="RJA78" s="216"/>
      <c r="RJB78" s="216"/>
      <c r="RJC78" s="216"/>
      <c r="RJD78" s="216"/>
      <c r="RJE78" s="216"/>
      <c r="RJF78" s="216"/>
      <c r="RJG78" s="216"/>
      <c r="RJH78" s="216"/>
      <c r="RJI78" s="216"/>
      <c r="RJJ78" s="216"/>
      <c r="RJK78" s="216"/>
      <c r="RJL78" s="216"/>
      <c r="RJM78" s="214"/>
      <c r="RJN78" s="214"/>
      <c r="RJO78" s="214"/>
      <c r="RJP78" s="214"/>
      <c r="RJQ78" s="214"/>
      <c r="RJR78" s="212"/>
      <c r="RJS78" s="213"/>
      <c r="RJT78" s="213"/>
      <c r="RJU78" s="214"/>
      <c r="RJV78" s="214"/>
      <c r="RJW78" s="216"/>
      <c r="RJX78" s="216"/>
      <c r="RJY78" s="216"/>
      <c r="RJZ78" s="216"/>
      <c r="RKA78" s="216"/>
      <c r="RKB78" s="216"/>
      <c r="RKC78" s="216"/>
      <c r="RKD78" s="216"/>
      <c r="RKE78" s="216"/>
      <c r="RKF78" s="216"/>
      <c r="RKG78" s="216"/>
      <c r="RKH78" s="216"/>
      <c r="RKI78" s="216"/>
      <c r="RKJ78" s="214"/>
      <c r="RKK78" s="214"/>
      <c r="RKL78" s="214"/>
      <c r="RKM78" s="214"/>
      <c r="RKN78" s="214"/>
      <c r="RKO78" s="212"/>
      <c r="RKP78" s="213"/>
      <c r="RKQ78" s="213"/>
      <c r="RKR78" s="214"/>
      <c r="RKS78" s="214"/>
      <c r="RKT78" s="216"/>
      <c r="RKU78" s="216"/>
      <c r="RKV78" s="216"/>
      <c r="RKW78" s="216"/>
      <c r="RKX78" s="216"/>
      <c r="RKY78" s="216"/>
      <c r="RKZ78" s="216"/>
      <c r="RLA78" s="216"/>
      <c r="RLB78" s="216"/>
      <c r="RLC78" s="216"/>
      <c r="RLD78" s="216"/>
      <c r="RLE78" s="216"/>
      <c r="RLF78" s="216"/>
      <c r="RLG78" s="214"/>
      <c r="RLH78" s="214"/>
      <c r="RLI78" s="214"/>
      <c r="RLJ78" s="214"/>
      <c r="RLK78" s="214"/>
      <c r="RLL78" s="212"/>
      <c r="RLM78" s="213"/>
      <c r="RLN78" s="213"/>
      <c r="RLO78" s="214"/>
      <c r="RLP78" s="214"/>
      <c r="RLQ78" s="216"/>
      <c r="RLR78" s="216"/>
      <c r="RLS78" s="216"/>
      <c r="RLT78" s="216"/>
      <c r="RLU78" s="216"/>
      <c r="RLV78" s="216"/>
      <c r="RLW78" s="216"/>
      <c r="RLX78" s="216"/>
      <c r="RLY78" s="216"/>
      <c r="RLZ78" s="216"/>
      <c r="RMA78" s="216"/>
      <c r="RMB78" s="216"/>
      <c r="RMC78" s="216"/>
      <c r="RMD78" s="214"/>
      <c r="RME78" s="214"/>
      <c r="RMF78" s="214"/>
      <c r="RMG78" s="214"/>
      <c r="RMH78" s="214"/>
      <c r="RMI78" s="212"/>
      <c r="RMJ78" s="213"/>
      <c r="RMK78" s="213"/>
      <c r="RML78" s="214"/>
      <c r="RMM78" s="214"/>
      <c r="RMN78" s="216"/>
      <c r="RMO78" s="216"/>
      <c r="RMP78" s="216"/>
      <c r="RMQ78" s="216"/>
      <c r="RMR78" s="216"/>
      <c r="RMS78" s="216"/>
      <c r="RMT78" s="216"/>
      <c r="RMU78" s="216"/>
      <c r="RMV78" s="216"/>
      <c r="RMW78" s="216"/>
      <c r="RMX78" s="216"/>
      <c r="RMY78" s="216"/>
      <c r="RMZ78" s="216"/>
      <c r="RNA78" s="214"/>
      <c r="RNB78" s="214"/>
      <c r="RNC78" s="214"/>
      <c r="RND78" s="214"/>
      <c r="RNE78" s="214"/>
      <c r="RNF78" s="212"/>
      <c r="RNG78" s="213"/>
      <c r="RNH78" s="213"/>
      <c r="RNI78" s="214"/>
      <c r="RNJ78" s="214"/>
      <c r="RNK78" s="216"/>
      <c r="RNL78" s="216"/>
      <c r="RNM78" s="216"/>
      <c r="RNN78" s="216"/>
      <c r="RNO78" s="216"/>
      <c r="RNP78" s="216"/>
      <c r="RNQ78" s="216"/>
      <c r="RNR78" s="216"/>
      <c r="RNS78" s="216"/>
      <c r="RNT78" s="216"/>
      <c r="RNU78" s="216"/>
      <c r="RNV78" s="216"/>
      <c r="RNW78" s="216"/>
      <c r="RNX78" s="214"/>
      <c r="RNY78" s="214"/>
      <c r="RNZ78" s="214"/>
      <c r="ROA78" s="214"/>
      <c r="ROB78" s="214"/>
      <c r="ROC78" s="212"/>
      <c r="ROD78" s="213"/>
      <c r="ROE78" s="213"/>
      <c r="ROF78" s="214"/>
      <c r="ROG78" s="214"/>
      <c r="ROH78" s="216"/>
      <c r="ROI78" s="216"/>
      <c r="ROJ78" s="216"/>
      <c r="ROK78" s="216"/>
      <c r="ROL78" s="216"/>
      <c r="ROM78" s="216"/>
      <c r="RON78" s="216"/>
      <c r="ROO78" s="216"/>
      <c r="ROP78" s="216"/>
      <c r="ROQ78" s="216"/>
      <c r="ROR78" s="216"/>
      <c r="ROS78" s="216"/>
      <c r="ROT78" s="216"/>
      <c r="ROU78" s="214"/>
      <c r="ROV78" s="214"/>
      <c r="ROW78" s="214"/>
      <c r="ROX78" s="214"/>
      <c r="ROY78" s="214"/>
      <c r="ROZ78" s="212"/>
      <c r="RPA78" s="213"/>
      <c r="RPB78" s="213"/>
      <c r="RPC78" s="214"/>
      <c r="RPD78" s="214"/>
      <c r="RPE78" s="216"/>
      <c r="RPF78" s="216"/>
      <c r="RPG78" s="216"/>
      <c r="RPH78" s="216"/>
      <c r="RPI78" s="216"/>
      <c r="RPJ78" s="216"/>
      <c r="RPK78" s="216"/>
      <c r="RPL78" s="216"/>
      <c r="RPM78" s="216"/>
      <c r="RPN78" s="216"/>
      <c r="RPO78" s="216"/>
      <c r="RPP78" s="216"/>
      <c r="RPQ78" s="216"/>
      <c r="RPR78" s="214"/>
      <c r="RPS78" s="214"/>
      <c r="RPT78" s="214"/>
      <c r="RPU78" s="214"/>
      <c r="RPV78" s="214"/>
      <c r="RPW78" s="212"/>
      <c r="RPX78" s="213"/>
      <c r="RPY78" s="213"/>
      <c r="RPZ78" s="214"/>
      <c r="RQA78" s="214"/>
      <c r="RQB78" s="216"/>
      <c r="RQC78" s="216"/>
      <c r="RQD78" s="216"/>
      <c r="RQE78" s="216"/>
      <c r="RQF78" s="216"/>
      <c r="RQG78" s="216"/>
      <c r="RQH78" s="216"/>
      <c r="RQI78" s="216"/>
      <c r="RQJ78" s="216"/>
      <c r="RQK78" s="216"/>
      <c r="RQL78" s="216"/>
      <c r="RQM78" s="216"/>
      <c r="RQN78" s="216"/>
      <c r="RQO78" s="214"/>
      <c r="RQP78" s="214"/>
      <c r="RQQ78" s="214"/>
      <c r="RQR78" s="214"/>
      <c r="RQS78" s="214"/>
      <c r="RQT78" s="212"/>
      <c r="RQU78" s="213"/>
      <c r="RQV78" s="213"/>
      <c r="RQW78" s="214"/>
      <c r="RQX78" s="214"/>
      <c r="RQY78" s="216"/>
      <c r="RQZ78" s="216"/>
      <c r="RRA78" s="216"/>
      <c r="RRB78" s="216"/>
      <c r="RRC78" s="216"/>
      <c r="RRD78" s="216"/>
      <c r="RRE78" s="216"/>
      <c r="RRF78" s="216"/>
      <c r="RRG78" s="216"/>
      <c r="RRH78" s="216"/>
      <c r="RRI78" s="216"/>
      <c r="RRJ78" s="216"/>
      <c r="RRK78" s="216"/>
      <c r="RRL78" s="214"/>
      <c r="RRM78" s="214"/>
      <c r="RRN78" s="214"/>
      <c r="RRO78" s="214"/>
      <c r="RRP78" s="214"/>
      <c r="RRQ78" s="212"/>
      <c r="RRR78" s="213"/>
      <c r="RRS78" s="213"/>
      <c r="RRT78" s="214"/>
      <c r="RRU78" s="214"/>
      <c r="RRV78" s="216"/>
      <c r="RRW78" s="216"/>
      <c r="RRX78" s="216"/>
      <c r="RRY78" s="216"/>
      <c r="RRZ78" s="216"/>
      <c r="RSA78" s="216"/>
      <c r="RSB78" s="216"/>
      <c r="RSC78" s="216"/>
      <c r="RSD78" s="216"/>
      <c r="RSE78" s="216"/>
      <c r="RSF78" s="216"/>
      <c r="RSG78" s="216"/>
      <c r="RSH78" s="216"/>
      <c r="RSI78" s="214"/>
      <c r="RSJ78" s="214"/>
      <c r="RSK78" s="214"/>
      <c r="RSL78" s="214"/>
      <c r="RSM78" s="214"/>
      <c r="RSN78" s="212"/>
      <c r="RSO78" s="213"/>
      <c r="RSP78" s="213"/>
      <c r="RSQ78" s="214"/>
      <c r="RSR78" s="214"/>
      <c r="RSS78" s="216"/>
      <c r="RST78" s="216"/>
      <c r="RSU78" s="216"/>
      <c r="RSV78" s="216"/>
      <c r="RSW78" s="216"/>
      <c r="RSX78" s="216"/>
      <c r="RSY78" s="216"/>
      <c r="RSZ78" s="216"/>
      <c r="RTA78" s="216"/>
      <c r="RTB78" s="216"/>
      <c r="RTC78" s="216"/>
      <c r="RTD78" s="216"/>
      <c r="RTE78" s="216"/>
      <c r="RTF78" s="214"/>
      <c r="RTG78" s="214"/>
      <c r="RTH78" s="214"/>
      <c r="RTI78" s="214"/>
      <c r="RTJ78" s="214"/>
      <c r="RTK78" s="212"/>
      <c r="RTL78" s="213"/>
      <c r="RTM78" s="213"/>
      <c r="RTN78" s="214"/>
      <c r="RTO78" s="214"/>
      <c r="RTP78" s="216"/>
      <c r="RTQ78" s="216"/>
      <c r="RTR78" s="216"/>
      <c r="RTS78" s="216"/>
      <c r="RTT78" s="216"/>
      <c r="RTU78" s="216"/>
      <c r="RTV78" s="216"/>
      <c r="RTW78" s="216"/>
      <c r="RTX78" s="216"/>
      <c r="RTY78" s="216"/>
      <c r="RTZ78" s="216"/>
      <c r="RUA78" s="216"/>
      <c r="RUB78" s="216"/>
      <c r="RUC78" s="214"/>
      <c r="RUD78" s="214"/>
      <c r="RUE78" s="214"/>
      <c r="RUF78" s="214"/>
      <c r="RUG78" s="214"/>
      <c r="RUH78" s="212"/>
      <c r="RUI78" s="213"/>
      <c r="RUJ78" s="213"/>
      <c r="RUK78" s="214"/>
      <c r="RUL78" s="214"/>
      <c r="RUM78" s="216"/>
      <c r="RUN78" s="216"/>
      <c r="RUO78" s="216"/>
      <c r="RUP78" s="216"/>
      <c r="RUQ78" s="216"/>
      <c r="RUR78" s="216"/>
      <c r="RUS78" s="216"/>
      <c r="RUT78" s="216"/>
      <c r="RUU78" s="216"/>
      <c r="RUV78" s="216"/>
      <c r="RUW78" s="216"/>
      <c r="RUX78" s="216"/>
      <c r="RUY78" s="216"/>
      <c r="RUZ78" s="214"/>
      <c r="RVA78" s="214"/>
      <c r="RVB78" s="214"/>
      <c r="RVC78" s="214"/>
      <c r="RVD78" s="214"/>
      <c r="RVE78" s="212"/>
      <c r="RVF78" s="213"/>
      <c r="RVG78" s="213"/>
      <c r="RVH78" s="214"/>
      <c r="RVI78" s="214"/>
      <c r="RVJ78" s="216"/>
      <c r="RVK78" s="216"/>
      <c r="RVL78" s="216"/>
      <c r="RVM78" s="216"/>
      <c r="RVN78" s="216"/>
      <c r="RVO78" s="216"/>
      <c r="RVP78" s="216"/>
      <c r="RVQ78" s="216"/>
      <c r="RVR78" s="216"/>
      <c r="RVS78" s="216"/>
      <c r="RVT78" s="216"/>
      <c r="RVU78" s="216"/>
      <c r="RVV78" s="216"/>
      <c r="RVW78" s="214"/>
      <c r="RVX78" s="214"/>
      <c r="RVY78" s="214"/>
      <c r="RVZ78" s="214"/>
      <c r="RWA78" s="214"/>
      <c r="RWB78" s="212"/>
      <c r="RWC78" s="213"/>
      <c r="RWD78" s="213"/>
      <c r="RWE78" s="214"/>
      <c r="RWF78" s="214"/>
      <c r="RWG78" s="216"/>
      <c r="RWH78" s="216"/>
      <c r="RWI78" s="216"/>
      <c r="RWJ78" s="216"/>
      <c r="RWK78" s="216"/>
      <c r="RWL78" s="216"/>
      <c r="RWM78" s="216"/>
      <c r="RWN78" s="216"/>
      <c r="RWO78" s="216"/>
      <c r="RWP78" s="216"/>
      <c r="RWQ78" s="216"/>
      <c r="RWR78" s="216"/>
      <c r="RWS78" s="216"/>
      <c r="RWT78" s="214"/>
      <c r="RWU78" s="214"/>
      <c r="RWV78" s="214"/>
      <c r="RWW78" s="214"/>
      <c r="RWX78" s="214"/>
      <c r="RWY78" s="212"/>
      <c r="RWZ78" s="213"/>
      <c r="RXA78" s="213"/>
      <c r="RXB78" s="214"/>
      <c r="RXC78" s="214"/>
      <c r="RXD78" s="216"/>
      <c r="RXE78" s="216"/>
      <c r="RXF78" s="216"/>
      <c r="RXG78" s="216"/>
      <c r="RXH78" s="216"/>
      <c r="RXI78" s="216"/>
      <c r="RXJ78" s="216"/>
      <c r="RXK78" s="216"/>
      <c r="RXL78" s="216"/>
      <c r="RXM78" s="216"/>
      <c r="RXN78" s="216"/>
      <c r="RXO78" s="216"/>
      <c r="RXP78" s="216"/>
      <c r="RXQ78" s="214"/>
      <c r="RXR78" s="214"/>
      <c r="RXS78" s="214"/>
      <c r="RXT78" s="214"/>
      <c r="RXU78" s="214"/>
      <c r="RXV78" s="212"/>
      <c r="RXW78" s="213"/>
      <c r="RXX78" s="213"/>
      <c r="RXY78" s="214"/>
      <c r="RXZ78" s="214"/>
      <c r="RYA78" s="216"/>
      <c r="RYB78" s="216"/>
      <c r="RYC78" s="216"/>
      <c r="RYD78" s="216"/>
      <c r="RYE78" s="216"/>
      <c r="RYF78" s="216"/>
      <c r="RYG78" s="216"/>
      <c r="RYH78" s="216"/>
      <c r="RYI78" s="216"/>
      <c r="RYJ78" s="216"/>
      <c r="RYK78" s="216"/>
      <c r="RYL78" s="216"/>
      <c r="RYM78" s="216"/>
      <c r="RYN78" s="214"/>
      <c r="RYO78" s="214"/>
      <c r="RYP78" s="214"/>
      <c r="RYQ78" s="214"/>
      <c r="RYR78" s="214"/>
      <c r="RYS78" s="212"/>
      <c r="RYT78" s="213"/>
      <c r="RYU78" s="213"/>
      <c r="RYV78" s="214"/>
      <c r="RYW78" s="214"/>
      <c r="RYX78" s="216"/>
      <c r="RYY78" s="216"/>
      <c r="RYZ78" s="216"/>
      <c r="RZA78" s="216"/>
      <c r="RZB78" s="216"/>
      <c r="RZC78" s="216"/>
      <c r="RZD78" s="216"/>
      <c r="RZE78" s="216"/>
      <c r="RZF78" s="216"/>
      <c r="RZG78" s="216"/>
      <c r="RZH78" s="216"/>
      <c r="RZI78" s="216"/>
      <c r="RZJ78" s="216"/>
      <c r="RZK78" s="214"/>
      <c r="RZL78" s="214"/>
      <c r="RZM78" s="214"/>
      <c r="RZN78" s="214"/>
      <c r="RZO78" s="214"/>
      <c r="RZP78" s="212"/>
      <c r="RZQ78" s="213"/>
      <c r="RZR78" s="213"/>
      <c r="RZS78" s="214"/>
      <c r="RZT78" s="214"/>
      <c r="RZU78" s="216"/>
      <c r="RZV78" s="216"/>
      <c r="RZW78" s="216"/>
      <c r="RZX78" s="216"/>
      <c r="RZY78" s="216"/>
      <c r="RZZ78" s="216"/>
      <c r="SAA78" s="216"/>
      <c r="SAB78" s="216"/>
      <c r="SAC78" s="216"/>
      <c r="SAD78" s="216"/>
      <c r="SAE78" s="216"/>
      <c r="SAF78" s="216"/>
      <c r="SAG78" s="216"/>
      <c r="SAH78" s="214"/>
      <c r="SAI78" s="214"/>
      <c r="SAJ78" s="214"/>
      <c r="SAK78" s="214"/>
      <c r="SAL78" s="214"/>
      <c r="SAM78" s="212"/>
      <c r="SAN78" s="213"/>
      <c r="SAO78" s="213"/>
      <c r="SAP78" s="214"/>
      <c r="SAQ78" s="214"/>
      <c r="SAR78" s="216"/>
      <c r="SAS78" s="216"/>
      <c r="SAT78" s="216"/>
      <c r="SAU78" s="216"/>
      <c r="SAV78" s="216"/>
      <c r="SAW78" s="216"/>
      <c r="SAX78" s="216"/>
      <c r="SAY78" s="216"/>
      <c r="SAZ78" s="216"/>
      <c r="SBA78" s="216"/>
      <c r="SBB78" s="216"/>
      <c r="SBC78" s="216"/>
      <c r="SBD78" s="216"/>
      <c r="SBE78" s="214"/>
      <c r="SBF78" s="214"/>
      <c r="SBG78" s="214"/>
      <c r="SBH78" s="214"/>
      <c r="SBI78" s="214"/>
      <c r="SBJ78" s="212"/>
      <c r="SBK78" s="213"/>
      <c r="SBL78" s="213"/>
      <c r="SBM78" s="214"/>
      <c r="SBN78" s="214"/>
      <c r="SBO78" s="216"/>
      <c r="SBP78" s="216"/>
      <c r="SBQ78" s="216"/>
      <c r="SBR78" s="216"/>
      <c r="SBS78" s="216"/>
      <c r="SBT78" s="216"/>
      <c r="SBU78" s="216"/>
      <c r="SBV78" s="216"/>
      <c r="SBW78" s="216"/>
      <c r="SBX78" s="216"/>
      <c r="SBY78" s="216"/>
      <c r="SBZ78" s="216"/>
      <c r="SCA78" s="216"/>
      <c r="SCB78" s="214"/>
      <c r="SCC78" s="214"/>
      <c r="SCD78" s="214"/>
      <c r="SCE78" s="214"/>
      <c r="SCF78" s="214"/>
      <c r="SCG78" s="212"/>
      <c r="SCH78" s="213"/>
      <c r="SCI78" s="213"/>
      <c r="SCJ78" s="214"/>
      <c r="SCK78" s="214"/>
      <c r="SCL78" s="216"/>
      <c r="SCM78" s="216"/>
      <c r="SCN78" s="216"/>
      <c r="SCO78" s="216"/>
      <c r="SCP78" s="216"/>
      <c r="SCQ78" s="216"/>
      <c r="SCR78" s="216"/>
      <c r="SCS78" s="216"/>
      <c r="SCT78" s="216"/>
      <c r="SCU78" s="216"/>
      <c r="SCV78" s="216"/>
      <c r="SCW78" s="216"/>
      <c r="SCX78" s="216"/>
      <c r="SCY78" s="214"/>
      <c r="SCZ78" s="214"/>
      <c r="SDA78" s="214"/>
      <c r="SDB78" s="214"/>
      <c r="SDC78" s="214"/>
      <c r="SDD78" s="212"/>
      <c r="SDE78" s="213"/>
      <c r="SDF78" s="213"/>
      <c r="SDG78" s="214"/>
      <c r="SDH78" s="214"/>
      <c r="SDI78" s="216"/>
      <c r="SDJ78" s="216"/>
      <c r="SDK78" s="216"/>
      <c r="SDL78" s="216"/>
      <c r="SDM78" s="216"/>
      <c r="SDN78" s="216"/>
      <c r="SDO78" s="216"/>
      <c r="SDP78" s="216"/>
      <c r="SDQ78" s="216"/>
      <c r="SDR78" s="216"/>
      <c r="SDS78" s="216"/>
      <c r="SDT78" s="216"/>
      <c r="SDU78" s="216"/>
      <c r="SDV78" s="214"/>
      <c r="SDW78" s="214"/>
      <c r="SDX78" s="214"/>
      <c r="SDY78" s="214"/>
      <c r="SDZ78" s="214"/>
      <c r="SEA78" s="212"/>
      <c r="SEB78" s="213"/>
      <c r="SEC78" s="213"/>
      <c r="SED78" s="214"/>
      <c r="SEE78" s="214"/>
      <c r="SEF78" s="216"/>
      <c r="SEG78" s="216"/>
      <c r="SEH78" s="216"/>
      <c r="SEI78" s="216"/>
      <c r="SEJ78" s="216"/>
      <c r="SEK78" s="216"/>
      <c r="SEL78" s="216"/>
      <c r="SEM78" s="216"/>
      <c r="SEN78" s="216"/>
      <c r="SEO78" s="216"/>
      <c r="SEP78" s="216"/>
      <c r="SEQ78" s="216"/>
      <c r="SER78" s="216"/>
      <c r="SES78" s="214"/>
      <c r="SET78" s="214"/>
      <c r="SEU78" s="214"/>
      <c r="SEV78" s="214"/>
      <c r="SEW78" s="214"/>
      <c r="SEX78" s="212"/>
      <c r="SEY78" s="213"/>
      <c r="SEZ78" s="213"/>
      <c r="SFA78" s="214"/>
      <c r="SFB78" s="214"/>
      <c r="SFC78" s="216"/>
      <c r="SFD78" s="216"/>
      <c r="SFE78" s="216"/>
      <c r="SFF78" s="216"/>
      <c r="SFG78" s="216"/>
      <c r="SFH78" s="216"/>
      <c r="SFI78" s="216"/>
      <c r="SFJ78" s="216"/>
      <c r="SFK78" s="216"/>
      <c r="SFL78" s="216"/>
      <c r="SFM78" s="216"/>
      <c r="SFN78" s="216"/>
      <c r="SFO78" s="216"/>
      <c r="SFP78" s="214"/>
      <c r="SFQ78" s="214"/>
      <c r="SFR78" s="214"/>
      <c r="SFS78" s="214"/>
      <c r="SFT78" s="214"/>
      <c r="SFU78" s="212"/>
      <c r="SFV78" s="213"/>
      <c r="SFW78" s="213"/>
      <c r="SFX78" s="214"/>
      <c r="SFY78" s="214"/>
      <c r="SFZ78" s="216"/>
      <c r="SGA78" s="216"/>
      <c r="SGB78" s="216"/>
      <c r="SGC78" s="216"/>
      <c r="SGD78" s="216"/>
      <c r="SGE78" s="216"/>
      <c r="SGF78" s="216"/>
      <c r="SGG78" s="216"/>
      <c r="SGH78" s="216"/>
      <c r="SGI78" s="216"/>
      <c r="SGJ78" s="216"/>
      <c r="SGK78" s="216"/>
      <c r="SGL78" s="216"/>
      <c r="SGM78" s="214"/>
      <c r="SGN78" s="214"/>
      <c r="SGO78" s="214"/>
      <c r="SGP78" s="214"/>
      <c r="SGQ78" s="214"/>
      <c r="SGR78" s="212"/>
      <c r="SGS78" s="213"/>
      <c r="SGT78" s="213"/>
      <c r="SGU78" s="214"/>
      <c r="SGV78" s="214"/>
      <c r="SGW78" s="216"/>
      <c r="SGX78" s="216"/>
      <c r="SGY78" s="216"/>
      <c r="SGZ78" s="216"/>
      <c r="SHA78" s="216"/>
      <c r="SHB78" s="216"/>
      <c r="SHC78" s="216"/>
      <c r="SHD78" s="216"/>
      <c r="SHE78" s="216"/>
      <c r="SHF78" s="216"/>
      <c r="SHG78" s="216"/>
      <c r="SHH78" s="216"/>
      <c r="SHI78" s="216"/>
      <c r="SHJ78" s="214"/>
      <c r="SHK78" s="214"/>
      <c r="SHL78" s="214"/>
      <c r="SHM78" s="214"/>
      <c r="SHN78" s="214"/>
      <c r="SHO78" s="212"/>
      <c r="SHP78" s="213"/>
      <c r="SHQ78" s="213"/>
      <c r="SHR78" s="214"/>
      <c r="SHS78" s="214"/>
      <c r="SHT78" s="216"/>
      <c r="SHU78" s="216"/>
      <c r="SHV78" s="216"/>
      <c r="SHW78" s="216"/>
      <c r="SHX78" s="216"/>
      <c r="SHY78" s="216"/>
      <c r="SHZ78" s="216"/>
      <c r="SIA78" s="216"/>
      <c r="SIB78" s="216"/>
      <c r="SIC78" s="216"/>
      <c r="SID78" s="216"/>
      <c r="SIE78" s="216"/>
      <c r="SIF78" s="216"/>
      <c r="SIG78" s="214"/>
      <c r="SIH78" s="214"/>
      <c r="SII78" s="214"/>
      <c r="SIJ78" s="214"/>
      <c r="SIK78" s="214"/>
      <c r="SIL78" s="212"/>
      <c r="SIM78" s="213"/>
      <c r="SIN78" s="213"/>
      <c r="SIO78" s="214"/>
      <c r="SIP78" s="214"/>
      <c r="SIQ78" s="216"/>
      <c r="SIR78" s="216"/>
      <c r="SIS78" s="216"/>
      <c r="SIT78" s="216"/>
      <c r="SIU78" s="216"/>
      <c r="SIV78" s="216"/>
      <c r="SIW78" s="216"/>
      <c r="SIX78" s="216"/>
      <c r="SIY78" s="216"/>
      <c r="SIZ78" s="216"/>
      <c r="SJA78" s="216"/>
      <c r="SJB78" s="216"/>
      <c r="SJC78" s="216"/>
      <c r="SJD78" s="214"/>
      <c r="SJE78" s="214"/>
      <c r="SJF78" s="214"/>
      <c r="SJG78" s="214"/>
      <c r="SJH78" s="214"/>
      <c r="SJI78" s="212"/>
      <c r="SJJ78" s="213"/>
      <c r="SJK78" s="213"/>
      <c r="SJL78" s="214"/>
      <c r="SJM78" s="214"/>
      <c r="SJN78" s="216"/>
      <c r="SJO78" s="216"/>
      <c r="SJP78" s="216"/>
      <c r="SJQ78" s="216"/>
      <c r="SJR78" s="216"/>
      <c r="SJS78" s="216"/>
      <c r="SJT78" s="216"/>
      <c r="SJU78" s="216"/>
      <c r="SJV78" s="216"/>
      <c r="SJW78" s="216"/>
      <c r="SJX78" s="216"/>
      <c r="SJY78" s="216"/>
      <c r="SJZ78" s="216"/>
      <c r="SKA78" s="214"/>
      <c r="SKB78" s="214"/>
      <c r="SKC78" s="214"/>
      <c r="SKD78" s="214"/>
      <c r="SKE78" s="214"/>
      <c r="SKF78" s="212"/>
      <c r="SKG78" s="213"/>
      <c r="SKH78" s="213"/>
      <c r="SKI78" s="214"/>
      <c r="SKJ78" s="214"/>
      <c r="SKK78" s="216"/>
      <c r="SKL78" s="216"/>
      <c r="SKM78" s="216"/>
      <c r="SKN78" s="216"/>
      <c r="SKO78" s="216"/>
      <c r="SKP78" s="216"/>
      <c r="SKQ78" s="216"/>
      <c r="SKR78" s="216"/>
      <c r="SKS78" s="216"/>
      <c r="SKT78" s="216"/>
      <c r="SKU78" s="216"/>
      <c r="SKV78" s="216"/>
      <c r="SKW78" s="216"/>
      <c r="SKX78" s="214"/>
      <c r="SKY78" s="214"/>
      <c r="SKZ78" s="214"/>
      <c r="SLA78" s="214"/>
      <c r="SLB78" s="214"/>
      <c r="SLC78" s="212"/>
      <c r="SLD78" s="213"/>
      <c r="SLE78" s="213"/>
      <c r="SLF78" s="214"/>
      <c r="SLG78" s="214"/>
      <c r="SLH78" s="216"/>
      <c r="SLI78" s="216"/>
      <c r="SLJ78" s="216"/>
      <c r="SLK78" s="216"/>
      <c r="SLL78" s="216"/>
      <c r="SLM78" s="216"/>
      <c r="SLN78" s="216"/>
      <c r="SLO78" s="216"/>
      <c r="SLP78" s="216"/>
      <c r="SLQ78" s="216"/>
      <c r="SLR78" s="216"/>
      <c r="SLS78" s="216"/>
      <c r="SLT78" s="216"/>
      <c r="SLU78" s="214"/>
      <c r="SLV78" s="214"/>
      <c r="SLW78" s="214"/>
      <c r="SLX78" s="214"/>
      <c r="SLY78" s="214"/>
      <c r="SLZ78" s="212"/>
      <c r="SMA78" s="213"/>
      <c r="SMB78" s="213"/>
      <c r="SMC78" s="214"/>
      <c r="SMD78" s="214"/>
      <c r="SME78" s="216"/>
      <c r="SMF78" s="216"/>
      <c r="SMG78" s="216"/>
      <c r="SMH78" s="216"/>
      <c r="SMI78" s="216"/>
      <c r="SMJ78" s="216"/>
      <c r="SMK78" s="216"/>
      <c r="SML78" s="216"/>
      <c r="SMM78" s="216"/>
      <c r="SMN78" s="216"/>
      <c r="SMO78" s="216"/>
      <c r="SMP78" s="216"/>
      <c r="SMQ78" s="216"/>
      <c r="SMR78" s="214"/>
      <c r="SMS78" s="214"/>
      <c r="SMT78" s="214"/>
      <c r="SMU78" s="214"/>
      <c r="SMV78" s="214"/>
      <c r="SMW78" s="212"/>
      <c r="SMX78" s="213"/>
      <c r="SMY78" s="213"/>
      <c r="SMZ78" s="214"/>
      <c r="SNA78" s="214"/>
      <c r="SNB78" s="216"/>
      <c r="SNC78" s="216"/>
      <c r="SND78" s="216"/>
      <c r="SNE78" s="216"/>
      <c r="SNF78" s="216"/>
      <c r="SNG78" s="216"/>
      <c r="SNH78" s="216"/>
      <c r="SNI78" s="216"/>
      <c r="SNJ78" s="216"/>
      <c r="SNK78" s="216"/>
      <c r="SNL78" s="216"/>
      <c r="SNM78" s="216"/>
      <c r="SNN78" s="216"/>
      <c r="SNO78" s="214"/>
      <c r="SNP78" s="214"/>
      <c r="SNQ78" s="214"/>
      <c r="SNR78" s="214"/>
      <c r="SNS78" s="214"/>
      <c r="SNT78" s="212"/>
      <c r="SNU78" s="213"/>
      <c r="SNV78" s="213"/>
      <c r="SNW78" s="214"/>
      <c r="SNX78" s="214"/>
      <c r="SNY78" s="216"/>
      <c r="SNZ78" s="216"/>
      <c r="SOA78" s="216"/>
      <c r="SOB78" s="216"/>
      <c r="SOC78" s="216"/>
      <c r="SOD78" s="216"/>
      <c r="SOE78" s="216"/>
      <c r="SOF78" s="216"/>
      <c r="SOG78" s="216"/>
      <c r="SOH78" s="216"/>
      <c r="SOI78" s="216"/>
      <c r="SOJ78" s="216"/>
      <c r="SOK78" s="216"/>
      <c r="SOL78" s="214"/>
      <c r="SOM78" s="214"/>
      <c r="SON78" s="214"/>
      <c r="SOO78" s="214"/>
      <c r="SOP78" s="214"/>
      <c r="SOQ78" s="212"/>
      <c r="SOR78" s="213"/>
      <c r="SOS78" s="213"/>
      <c r="SOT78" s="214"/>
      <c r="SOU78" s="214"/>
      <c r="SOV78" s="216"/>
      <c r="SOW78" s="216"/>
      <c r="SOX78" s="216"/>
      <c r="SOY78" s="216"/>
      <c r="SOZ78" s="216"/>
      <c r="SPA78" s="216"/>
      <c r="SPB78" s="216"/>
      <c r="SPC78" s="216"/>
      <c r="SPD78" s="216"/>
      <c r="SPE78" s="216"/>
      <c r="SPF78" s="216"/>
      <c r="SPG78" s="216"/>
      <c r="SPH78" s="216"/>
      <c r="SPI78" s="214"/>
      <c r="SPJ78" s="214"/>
      <c r="SPK78" s="214"/>
      <c r="SPL78" s="214"/>
      <c r="SPM78" s="214"/>
      <c r="SPN78" s="212"/>
      <c r="SPO78" s="213"/>
      <c r="SPP78" s="213"/>
      <c r="SPQ78" s="214"/>
      <c r="SPR78" s="214"/>
      <c r="SPS78" s="216"/>
      <c r="SPT78" s="216"/>
      <c r="SPU78" s="216"/>
      <c r="SPV78" s="216"/>
      <c r="SPW78" s="216"/>
      <c r="SPX78" s="216"/>
      <c r="SPY78" s="216"/>
      <c r="SPZ78" s="216"/>
      <c r="SQA78" s="216"/>
      <c r="SQB78" s="216"/>
      <c r="SQC78" s="216"/>
      <c r="SQD78" s="216"/>
      <c r="SQE78" s="216"/>
      <c r="SQF78" s="214"/>
      <c r="SQG78" s="214"/>
      <c r="SQH78" s="214"/>
      <c r="SQI78" s="214"/>
      <c r="SQJ78" s="214"/>
      <c r="SQK78" s="212"/>
      <c r="SQL78" s="213"/>
      <c r="SQM78" s="213"/>
      <c r="SQN78" s="214"/>
      <c r="SQO78" s="214"/>
      <c r="SQP78" s="216"/>
      <c r="SQQ78" s="216"/>
      <c r="SQR78" s="216"/>
      <c r="SQS78" s="216"/>
      <c r="SQT78" s="216"/>
      <c r="SQU78" s="216"/>
      <c r="SQV78" s="216"/>
      <c r="SQW78" s="216"/>
      <c r="SQX78" s="216"/>
      <c r="SQY78" s="216"/>
      <c r="SQZ78" s="216"/>
      <c r="SRA78" s="216"/>
      <c r="SRB78" s="216"/>
      <c r="SRC78" s="214"/>
      <c r="SRD78" s="214"/>
      <c r="SRE78" s="214"/>
      <c r="SRF78" s="214"/>
      <c r="SRG78" s="214"/>
      <c r="SRH78" s="212"/>
      <c r="SRI78" s="213"/>
      <c r="SRJ78" s="213"/>
      <c r="SRK78" s="214"/>
      <c r="SRL78" s="214"/>
      <c r="SRM78" s="216"/>
      <c r="SRN78" s="216"/>
      <c r="SRO78" s="216"/>
      <c r="SRP78" s="216"/>
      <c r="SRQ78" s="216"/>
      <c r="SRR78" s="216"/>
      <c r="SRS78" s="216"/>
      <c r="SRT78" s="216"/>
      <c r="SRU78" s="216"/>
      <c r="SRV78" s="216"/>
      <c r="SRW78" s="216"/>
      <c r="SRX78" s="216"/>
      <c r="SRY78" s="216"/>
      <c r="SRZ78" s="214"/>
      <c r="SSA78" s="214"/>
      <c r="SSB78" s="214"/>
      <c r="SSC78" s="214"/>
      <c r="SSD78" s="214"/>
      <c r="SSE78" s="212"/>
      <c r="SSF78" s="213"/>
      <c r="SSG78" s="213"/>
      <c r="SSH78" s="214"/>
      <c r="SSI78" s="214"/>
      <c r="SSJ78" s="216"/>
      <c r="SSK78" s="216"/>
      <c r="SSL78" s="216"/>
      <c r="SSM78" s="216"/>
      <c r="SSN78" s="216"/>
      <c r="SSO78" s="216"/>
      <c r="SSP78" s="216"/>
      <c r="SSQ78" s="216"/>
      <c r="SSR78" s="216"/>
      <c r="SSS78" s="216"/>
      <c r="SST78" s="216"/>
      <c r="SSU78" s="216"/>
      <c r="SSV78" s="216"/>
      <c r="SSW78" s="214"/>
      <c r="SSX78" s="214"/>
      <c r="SSY78" s="214"/>
      <c r="SSZ78" s="214"/>
      <c r="STA78" s="214"/>
      <c r="STB78" s="212"/>
      <c r="STC78" s="213"/>
      <c r="STD78" s="213"/>
      <c r="STE78" s="214"/>
      <c r="STF78" s="214"/>
      <c r="STG78" s="216"/>
      <c r="STH78" s="216"/>
      <c r="STI78" s="216"/>
      <c r="STJ78" s="216"/>
      <c r="STK78" s="216"/>
      <c r="STL78" s="216"/>
      <c r="STM78" s="216"/>
      <c r="STN78" s="216"/>
      <c r="STO78" s="216"/>
      <c r="STP78" s="216"/>
      <c r="STQ78" s="216"/>
      <c r="STR78" s="216"/>
      <c r="STS78" s="216"/>
      <c r="STT78" s="214"/>
      <c r="STU78" s="214"/>
      <c r="STV78" s="214"/>
      <c r="STW78" s="214"/>
      <c r="STX78" s="214"/>
      <c r="STY78" s="212"/>
      <c r="STZ78" s="213"/>
      <c r="SUA78" s="213"/>
      <c r="SUB78" s="214"/>
      <c r="SUC78" s="214"/>
      <c r="SUD78" s="216"/>
      <c r="SUE78" s="216"/>
      <c r="SUF78" s="216"/>
      <c r="SUG78" s="216"/>
      <c r="SUH78" s="216"/>
      <c r="SUI78" s="216"/>
      <c r="SUJ78" s="216"/>
      <c r="SUK78" s="216"/>
      <c r="SUL78" s="216"/>
      <c r="SUM78" s="216"/>
      <c r="SUN78" s="216"/>
      <c r="SUO78" s="216"/>
      <c r="SUP78" s="216"/>
      <c r="SUQ78" s="214"/>
      <c r="SUR78" s="214"/>
      <c r="SUS78" s="214"/>
      <c r="SUT78" s="214"/>
      <c r="SUU78" s="214"/>
      <c r="SUV78" s="212"/>
      <c r="SUW78" s="213"/>
      <c r="SUX78" s="213"/>
      <c r="SUY78" s="214"/>
      <c r="SUZ78" s="214"/>
      <c r="SVA78" s="216"/>
      <c r="SVB78" s="216"/>
      <c r="SVC78" s="216"/>
      <c r="SVD78" s="216"/>
      <c r="SVE78" s="216"/>
      <c r="SVF78" s="216"/>
      <c r="SVG78" s="216"/>
      <c r="SVH78" s="216"/>
      <c r="SVI78" s="216"/>
      <c r="SVJ78" s="216"/>
      <c r="SVK78" s="216"/>
      <c r="SVL78" s="216"/>
      <c r="SVM78" s="216"/>
      <c r="SVN78" s="214"/>
      <c r="SVO78" s="214"/>
      <c r="SVP78" s="214"/>
      <c r="SVQ78" s="214"/>
      <c r="SVR78" s="214"/>
      <c r="SVS78" s="212"/>
      <c r="SVT78" s="213"/>
      <c r="SVU78" s="213"/>
      <c r="SVV78" s="214"/>
      <c r="SVW78" s="214"/>
      <c r="SVX78" s="216"/>
      <c r="SVY78" s="216"/>
      <c r="SVZ78" s="216"/>
      <c r="SWA78" s="216"/>
      <c r="SWB78" s="216"/>
      <c r="SWC78" s="216"/>
      <c r="SWD78" s="216"/>
      <c r="SWE78" s="216"/>
      <c r="SWF78" s="216"/>
      <c r="SWG78" s="216"/>
      <c r="SWH78" s="216"/>
      <c r="SWI78" s="216"/>
      <c r="SWJ78" s="216"/>
      <c r="SWK78" s="214"/>
      <c r="SWL78" s="214"/>
      <c r="SWM78" s="214"/>
      <c r="SWN78" s="214"/>
      <c r="SWO78" s="214"/>
      <c r="SWP78" s="212"/>
      <c r="SWQ78" s="213"/>
      <c r="SWR78" s="213"/>
      <c r="SWS78" s="214"/>
      <c r="SWT78" s="214"/>
      <c r="SWU78" s="216"/>
      <c r="SWV78" s="216"/>
      <c r="SWW78" s="216"/>
      <c r="SWX78" s="216"/>
      <c r="SWY78" s="216"/>
      <c r="SWZ78" s="216"/>
      <c r="SXA78" s="216"/>
      <c r="SXB78" s="216"/>
      <c r="SXC78" s="216"/>
      <c r="SXD78" s="216"/>
      <c r="SXE78" s="216"/>
      <c r="SXF78" s="216"/>
      <c r="SXG78" s="216"/>
      <c r="SXH78" s="214"/>
      <c r="SXI78" s="214"/>
      <c r="SXJ78" s="214"/>
      <c r="SXK78" s="214"/>
      <c r="SXL78" s="214"/>
      <c r="SXM78" s="212"/>
      <c r="SXN78" s="213"/>
      <c r="SXO78" s="213"/>
      <c r="SXP78" s="214"/>
      <c r="SXQ78" s="214"/>
      <c r="SXR78" s="216"/>
      <c r="SXS78" s="216"/>
      <c r="SXT78" s="216"/>
      <c r="SXU78" s="216"/>
      <c r="SXV78" s="216"/>
      <c r="SXW78" s="216"/>
      <c r="SXX78" s="216"/>
      <c r="SXY78" s="216"/>
      <c r="SXZ78" s="216"/>
      <c r="SYA78" s="216"/>
      <c r="SYB78" s="216"/>
      <c r="SYC78" s="216"/>
      <c r="SYD78" s="216"/>
      <c r="SYE78" s="214"/>
      <c r="SYF78" s="214"/>
      <c r="SYG78" s="214"/>
      <c r="SYH78" s="214"/>
      <c r="SYI78" s="214"/>
      <c r="SYJ78" s="212"/>
      <c r="SYK78" s="213"/>
      <c r="SYL78" s="213"/>
      <c r="SYM78" s="214"/>
      <c r="SYN78" s="214"/>
      <c r="SYO78" s="216"/>
      <c r="SYP78" s="216"/>
      <c r="SYQ78" s="216"/>
      <c r="SYR78" s="216"/>
      <c r="SYS78" s="216"/>
      <c r="SYT78" s="216"/>
      <c r="SYU78" s="216"/>
      <c r="SYV78" s="216"/>
      <c r="SYW78" s="216"/>
      <c r="SYX78" s="216"/>
      <c r="SYY78" s="216"/>
      <c r="SYZ78" s="216"/>
      <c r="SZA78" s="216"/>
      <c r="SZB78" s="214"/>
      <c r="SZC78" s="214"/>
      <c r="SZD78" s="214"/>
      <c r="SZE78" s="214"/>
      <c r="SZF78" s="214"/>
      <c r="SZG78" s="212"/>
      <c r="SZH78" s="213"/>
      <c r="SZI78" s="213"/>
      <c r="SZJ78" s="214"/>
      <c r="SZK78" s="214"/>
      <c r="SZL78" s="216"/>
      <c r="SZM78" s="216"/>
      <c r="SZN78" s="216"/>
      <c r="SZO78" s="216"/>
      <c r="SZP78" s="216"/>
      <c r="SZQ78" s="216"/>
      <c r="SZR78" s="216"/>
      <c r="SZS78" s="216"/>
      <c r="SZT78" s="216"/>
      <c r="SZU78" s="216"/>
      <c r="SZV78" s="216"/>
      <c r="SZW78" s="216"/>
      <c r="SZX78" s="216"/>
      <c r="SZY78" s="214"/>
      <c r="SZZ78" s="214"/>
      <c r="TAA78" s="214"/>
      <c r="TAB78" s="214"/>
      <c r="TAC78" s="214"/>
      <c r="TAD78" s="212"/>
      <c r="TAE78" s="213"/>
      <c r="TAF78" s="213"/>
      <c r="TAG78" s="214"/>
      <c r="TAH78" s="214"/>
      <c r="TAI78" s="216"/>
      <c r="TAJ78" s="216"/>
      <c r="TAK78" s="216"/>
      <c r="TAL78" s="216"/>
      <c r="TAM78" s="216"/>
      <c r="TAN78" s="216"/>
      <c r="TAO78" s="216"/>
      <c r="TAP78" s="216"/>
      <c r="TAQ78" s="216"/>
      <c r="TAR78" s="216"/>
      <c r="TAS78" s="216"/>
      <c r="TAT78" s="216"/>
      <c r="TAU78" s="216"/>
      <c r="TAV78" s="214"/>
      <c r="TAW78" s="214"/>
      <c r="TAX78" s="214"/>
      <c r="TAY78" s="214"/>
      <c r="TAZ78" s="214"/>
      <c r="TBA78" s="212"/>
      <c r="TBB78" s="213"/>
      <c r="TBC78" s="213"/>
      <c r="TBD78" s="214"/>
      <c r="TBE78" s="214"/>
      <c r="TBF78" s="216"/>
      <c r="TBG78" s="216"/>
      <c r="TBH78" s="216"/>
      <c r="TBI78" s="216"/>
      <c r="TBJ78" s="216"/>
      <c r="TBK78" s="216"/>
      <c r="TBL78" s="216"/>
      <c r="TBM78" s="216"/>
      <c r="TBN78" s="216"/>
      <c r="TBO78" s="216"/>
      <c r="TBP78" s="216"/>
      <c r="TBQ78" s="216"/>
      <c r="TBR78" s="216"/>
      <c r="TBS78" s="214"/>
      <c r="TBT78" s="214"/>
      <c r="TBU78" s="214"/>
      <c r="TBV78" s="214"/>
      <c r="TBW78" s="214"/>
      <c r="TBX78" s="212"/>
      <c r="TBY78" s="213"/>
      <c r="TBZ78" s="213"/>
      <c r="TCA78" s="214"/>
      <c r="TCB78" s="214"/>
      <c r="TCC78" s="216"/>
      <c r="TCD78" s="216"/>
      <c r="TCE78" s="216"/>
      <c r="TCF78" s="216"/>
      <c r="TCG78" s="216"/>
      <c r="TCH78" s="216"/>
      <c r="TCI78" s="216"/>
      <c r="TCJ78" s="216"/>
      <c r="TCK78" s="216"/>
      <c r="TCL78" s="216"/>
      <c r="TCM78" s="216"/>
      <c r="TCN78" s="216"/>
      <c r="TCO78" s="216"/>
      <c r="TCP78" s="214"/>
      <c r="TCQ78" s="214"/>
      <c r="TCR78" s="214"/>
      <c r="TCS78" s="214"/>
      <c r="TCT78" s="214"/>
      <c r="TCU78" s="212"/>
      <c r="TCV78" s="213"/>
      <c r="TCW78" s="213"/>
      <c r="TCX78" s="214"/>
      <c r="TCY78" s="214"/>
      <c r="TCZ78" s="216"/>
      <c r="TDA78" s="216"/>
      <c r="TDB78" s="216"/>
      <c r="TDC78" s="216"/>
      <c r="TDD78" s="216"/>
      <c r="TDE78" s="216"/>
      <c r="TDF78" s="216"/>
      <c r="TDG78" s="216"/>
      <c r="TDH78" s="216"/>
      <c r="TDI78" s="216"/>
      <c r="TDJ78" s="216"/>
      <c r="TDK78" s="216"/>
      <c r="TDL78" s="216"/>
      <c r="TDM78" s="214"/>
      <c r="TDN78" s="214"/>
      <c r="TDO78" s="214"/>
      <c r="TDP78" s="214"/>
      <c r="TDQ78" s="214"/>
      <c r="TDR78" s="212"/>
      <c r="TDS78" s="213"/>
      <c r="TDT78" s="213"/>
      <c r="TDU78" s="214"/>
      <c r="TDV78" s="214"/>
      <c r="TDW78" s="216"/>
      <c r="TDX78" s="216"/>
      <c r="TDY78" s="216"/>
      <c r="TDZ78" s="216"/>
      <c r="TEA78" s="216"/>
      <c r="TEB78" s="216"/>
      <c r="TEC78" s="216"/>
      <c r="TED78" s="216"/>
      <c r="TEE78" s="216"/>
      <c r="TEF78" s="216"/>
      <c r="TEG78" s="216"/>
      <c r="TEH78" s="216"/>
      <c r="TEI78" s="216"/>
      <c r="TEJ78" s="214"/>
      <c r="TEK78" s="214"/>
      <c r="TEL78" s="214"/>
      <c r="TEM78" s="214"/>
      <c r="TEN78" s="214"/>
      <c r="TEO78" s="212"/>
      <c r="TEP78" s="213"/>
      <c r="TEQ78" s="213"/>
      <c r="TER78" s="214"/>
      <c r="TES78" s="214"/>
      <c r="TET78" s="216"/>
      <c r="TEU78" s="216"/>
      <c r="TEV78" s="216"/>
      <c r="TEW78" s="216"/>
      <c r="TEX78" s="216"/>
      <c r="TEY78" s="216"/>
      <c r="TEZ78" s="216"/>
      <c r="TFA78" s="216"/>
      <c r="TFB78" s="216"/>
      <c r="TFC78" s="216"/>
      <c r="TFD78" s="216"/>
      <c r="TFE78" s="216"/>
      <c r="TFF78" s="216"/>
      <c r="TFG78" s="214"/>
      <c r="TFH78" s="214"/>
      <c r="TFI78" s="214"/>
      <c r="TFJ78" s="214"/>
      <c r="TFK78" s="214"/>
      <c r="TFL78" s="212"/>
      <c r="TFM78" s="213"/>
      <c r="TFN78" s="213"/>
      <c r="TFO78" s="214"/>
      <c r="TFP78" s="214"/>
      <c r="TFQ78" s="216"/>
      <c r="TFR78" s="216"/>
      <c r="TFS78" s="216"/>
      <c r="TFT78" s="216"/>
      <c r="TFU78" s="216"/>
      <c r="TFV78" s="216"/>
      <c r="TFW78" s="216"/>
      <c r="TFX78" s="216"/>
      <c r="TFY78" s="216"/>
      <c r="TFZ78" s="216"/>
      <c r="TGA78" s="216"/>
      <c r="TGB78" s="216"/>
      <c r="TGC78" s="216"/>
      <c r="TGD78" s="214"/>
      <c r="TGE78" s="214"/>
      <c r="TGF78" s="214"/>
      <c r="TGG78" s="214"/>
      <c r="TGH78" s="214"/>
      <c r="TGI78" s="212"/>
      <c r="TGJ78" s="213"/>
      <c r="TGK78" s="213"/>
      <c r="TGL78" s="214"/>
      <c r="TGM78" s="214"/>
      <c r="TGN78" s="216"/>
      <c r="TGO78" s="216"/>
      <c r="TGP78" s="216"/>
      <c r="TGQ78" s="216"/>
      <c r="TGR78" s="216"/>
      <c r="TGS78" s="216"/>
      <c r="TGT78" s="216"/>
      <c r="TGU78" s="216"/>
      <c r="TGV78" s="216"/>
      <c r="TGW78" s="216"/>
      <c r="TGX78" s="216"/>
      <c r="TGY78" s="216"/>
      <c r="TGZ78" s="216"/>
      <c r="THA78" s="214"/>
      <c r="THB78" s="214"/>
      <c r="THC78" s="214"/>
      <c r="THD78" s="214"/>
      <c r="THE78" s="214"/>
      <c r="THF78" s="212"/>
      <c r="THG78" s="213"/>
      <c r="THH78" s="213"/>
      <c r="THI78" s="214"/>
      <c r="THJ78" s="214"/>
      <c r="THK78" s="216"/>
      <c r="THL78" s="216"/>
      <c r="THM78" s="216"/>
      <c r="THN78" s="216"/>
      <c r="THO78" s="216"/>
      <c r="THP78" s="216"/>
      <c r="THQ78" s="216"/>
      <c r="THR78" s="216"/>
      <c r="THS78" s="216"/>
      <c r="THT78" s="216"/>
      <c r="THU78" s="216"/>
      <c r="THV78" s="216"/>
      <c r="THW78" s="216"/>
      <c r="THX78" s="214"/>
      <c r="THY78" s="214"/>
      <c r="THZ78" s="214"/>
      <c r="TIA78" s="214"/>
      <c r="TIB78" s="214"/>
      <c r="TIC78" s="212"/>
      <c r="TID78" s="213"/>
      <c r="TIE78" s="213"/>
      <c r="TIF78" s="214"/>
      <c r="TIG78" s="214"/>
      <c r="TIH78" s="216"/>
      <c r="TII78" s="216"/>
      <c r="TIJ78" s="216"/>
      <c r="TIK78" s="216"/>
      <c r="TIL78" s="216"/>
      <c r="TIM78" s="216"/>
      <c r="TIN78" s="216"/>
      <c r="TIO78" s="216"/>
      <c r="TIP78" s="216"/>
      <c r="TIQ78" s="216"/>
      <c r="TIR78" s="216"/>
      <c r="TIS78" s="216"/>
      <c r="TIT78" s="216"/>
      <c r="TIU78" s="214"/>
      <c r="TIV78" s="214"/>
      <c r="TIW78" s="214"/>
      <c r="TIX78" s="214"/>
      <c r="TIY78" s="214"/>
      <c r="TIZ78" s="212"/>
      <c r="TJA78" s="213"/>
      <c r="TJB78" s="213"/>
      <c r="TJC78" s="214"/>
      <c r="TJD78" s="214"/>
      <c r="TJE78" s="216"/>
      <c r="TJF78" s="216"/>
      <c r="TJG78" s="216"/>
      <c r="TJH78" s="216"/>
      <c r="TJI78" s="216"/>
      <c r="TJJ78" s="216"/>
      <c r="TJK78" s="216"/>
      <c r="TJL78" s="216"/>
      <c r="TJM78" s="216"/>
      <c r="TJN78" s="216"/>
      <c r="TJO78" s="216"/>
      <c r="TJP78" s="216"/>
      <c r="TJQ78" s="216"/>
      <c r="TJR78" s="214"/>
      <c r="TJS78" s="214"/>
      <c r="TJT78" s="214"/>
      <c r="TJU78" s="214"/>
      <c r="TJV78" s="214"/>
      <c r="TJW78" s="212"/>
      <c r="TJX78" s="213"/>
      <c r="TJY78" s="213"/>
      <c r="TJZ78" s="214"/>
      <c r="TKA78" s="214"/>
      <c r="TKB78" s="216"/>
      <c r="TKC78" s="216"/>
      <c r="TKD78" s="216"/>
      <c r="TKE78" s="216"/>
      <c r="TKF78" s="216"/>
      <c r="TKG78" s="216"/>
      <c r="TKH78" s="216"/>
      <c r="TKI78" s="216"/>
      <c r="TKJ78" s="216"/>
      <c r="TKK78" s="216"/>
      <c r="TKL78" s="216"/>
      <c r="TKM78" s="216"/>
      <c r="TKN78" s="216"/>
      <c r="TKO78" s="214"/>
      <c r="TKP78" s="214"/>
      <c r="TKQ78" s="214"/>
      <c r="TKR78" s="214"/>
      <c r="TKS78" s="214"/>
      <c r="TKT78" s="212"/>
      <c r="TKU78" s="213"/>
      <c r="TKV78" s="213"/>
      <c r="TKW78" s="214"/>
      <c r="TKX78" s="214"/>
      <c r="TKY78" s="216"/>
      <c r="TKZ78" s="216"/>
      <c r="TLA78" s="216"/>
      <c r="TLB78" s="216"/>
      <c r="TLC78" s="216"/>
      <c r="TLD78" s="216"/>
      <c r="TLE78" s="216"/>
      <c r="TLF78" s="216"/>
      <c r="TLG78" s="216"/>
      <c r="TLH78" s="216"/>
      <c r="TLI78" s="216"/>
      <c r="TLJ78" s="216"/>
      <c r="TLK78" s="216"/>
      <c r="TLL78" s="214"/>
      <c r="TLM78" s="214"/>
      <c r="TLN78" s="214"/>
      <c r="TLO78" s="214"/>
      <c r="TLP78" s="214"/>
      <c r="TLQ78" s="212"/>
      <c r="TLR78" s="213"/>
      <c r="TLS78" s="213"/>
      <c r="TLT78" s="214"/>
      <c r="TLU78" s="214"/>
      <c r="TLV78" s="216"/>
      <c r="TLW78" s="216"/>
      <c r="TLX78" s="216"/>
      <c r="TLY78" s="216"/>
      <c r="TLZ78" s="216"/>
      <c r="TMA78" s="216"/>
      <c r="TMB78" s="216"/>
      <c r="TMC78" s="216"/>
      <c r="TMD78" s="216"/>
      <c r="TME78" s="216"/>
      <c r="TMF78" s="216"/>
      <c r="TMG78" s="216"/>
      <c r="TMH78" s="216"/>
      <c r="TMI78" s="214"/>
      <c r="TMJ78" s="214"/>
      <c r="TMK78" s="214"/>
      <c r="TML78" s="214"/>
      <c r="TMM78" s="214"/>
      <c r="TMN78" s="212"/>
      <c r="TMO78" s="213"/>
      <c r="TMP78" s="213"/>
      <c r="TMQ78" s="214"/>
      <c r="TMR78" s="214"/>
      <c r="TMS78" s="216"/>
      <c r="TMT78" s="216"/>
      <c r="TMU78" s="216"/>
      <c r="TMV78" s="216"/>
      <c r="TMW78" s="216"/>
      <c r="TMX78" s="216"/>
      <c r="TMY78" s="216"/>
      <c r="TMZ78" s="216"/>
      <c r="TNA78" s="216"/>
      <c r="TNB78" s="216"/>
      <c r="TNC78" s="216"/>
      <c r="TND78" s="216"/>
      <c r="TNE78" s="216"/>
      <c r="TNF78" s="214"/>
      <c r="TNG78" s="214"/>
      <c r="TNH78" s="214"/>
      <c r="TNI78" s="214"/>
      <c r="TNJ78" s="214"/>
      <c r="TNK78" s="212"/>
      <c r="TNL78" s="213"/>
      <c r="TNM78" s="213"/>
      <c r="TNN78" s="214"/>
      <c r="TNO78" s="214"/>
      <c r="TNP78" s="216"/>
      <c r="TNQ78" s="216"/>
      <c r="TNR78" s="216"/>
      <c r="TNS78" s="216"/>
      <c r="TNT78" s="216"/>
      <c r="TNU78" s="216"/>
      <c r="TNV78" s="216"/>
      <c r="TNW78" s="216"/>
      <c r="TNX78" s="216"/>
      <c r="TNY78" s="216"/>
      <c r="TNZ78" s="216"/>
      <c r="TOA78" s="216"/>
      <c r="TOB78" s="216"/>
      <c r="TOC78" s="214"/>
      <c r="TOD78" s="214"/>
      <c r="TOE78" s="214"/>
      <c r="TOF78" s="214"/>
      <c r="TOG78" s="214"/>
      <c r="TOH78" s="212"/>
      <c r="TOI78" s="213"/>
      <c r="TOJ78" s="213"/>
      <c r="TOK78" s="214"/>
      <c r="TOL78" s="214"/>
      <c r="TOM78" s="216"/>
      <c r="TON78" s="216"/>
      <c r="TOO78" s="216"/>
      <c r="TOP78" s="216"/>
      <c r="TOQ78" s="216"/>
      <c r="TOR78" s="216"/>
      <c r="TOS78" s="216"/>
      <c r="TOT78" s="216"/>
      <c r="TOU78" s="216"/>
      <c r="TOV78" s="216"/>
      <c r="TOW78" s="216"/>
      <c r="TOX78" s="216"/>
      <c r="TOY78" s="216"/>
      <c r="TOZ78" s="214"/>
      <c r="TPA78" s="214"/>
      <c r="TPB78" s="214"/>
      <c r="TPC78" s="214"/>
      <c r="TPD78" s="214"/>
      <c r="TPE78" s="212"/>
      <c r="TPF78" s="213"/>
      <c r="TPG78" s="213"/>
      <c r="TPH78" s="214"/>
      <c r="TPI78" s="214"/>
      <c r="TPJ78" s="216"/>
      <c r="TPK78" s="216"/>
      <c r="TPL78" s="216"/>
      <c r="TPM78" s="216"/>
      <c r="TPN78" s="216"/>
      <c r="TPO78" s="216"/>
      <c r="TPP78" s="216"/>
      <c r="TPQ78" s="216"/>
      <c r="TPR78" s="216"/>
      <c r="TPS78" s="216"/>
      <c r="TPT78" s="216"/>
      <c r="TPU78" s="216"/>
      <c r="TPV78" s="216"/>
      <c r="TPW78" s="214"/>
      <c r="TPX78" s="214"/>
      <c r="TPY78" s="214"/>
      <c r="TPZ78" s="214"/>
      <c r="TQA78" s="214"/>
      <c r="TQB78" s="212"/>
      <c r="TQC78" s="213"/>
      <c r="TQD78" s="213"/>
      <c r="TQE78" s="214"/>
      <c r="TQF78" s="214"/>
      <c r="TQG78" s="216"/>
      <c r="TQH78" s="216"/>
      <c r="TQI78" s="216"/>
      <c r="TQJ78" s="216"/>
      <c r="TQK78" s="216"/>
      <c r="TQL78" s="216"/>
      <c r="TQM78" s="216"/>
      <c r="TQN78" s="216"/>
      <c r="TQO78" s="216"/>
      <c r="TQP78" s="216"/>
      <c r="TQQ78" s="216"/>
      <c r="TQR78" s="216"/>
      <c r="TQS78" s="216"/>
      <c r="TQT78" s="214"/>
      <c r="TQU78" s="214"/>
      <c r="TQV78" s="214"/>
      <c r="TQW78" s="214"/>
      <c r="TQX78" s="214"/>
      <c r="TQY78" s="212"/>
      <c r="TQZ78" s="213"/>
      <c r="TRA78" s="213"/>
      <c r="TRB78" s="214"/>
      <c r="TRC78" s="214"/>
      <c r="TRD78" s="216"/>
      <c r="TRE78" s="216"/>
      <c r="TRF78" s="216"/>
      <c r="TRG78" s="216"/>
      <c r="TRH78" s="216"/>
      <c r="TRI78" s="216"/>
      <c r="TRJ78" s="216"/>
      <c r="TRK78" s="216"/>
      <c r="TRL78" s="216"/>
      <c r="TRM78" s="216"/>
      <c r="TRN78" s="216"/>
      <c r="TRO78" s="216"/>
      <c r="TRP78" s="216"/>
      <c r="TRQ78" s="214"/>
      <c r="TRR78" s="214"/>
      <c r="TRS78" s="214"/>
      <c r="TRT78" s="214"/>
      <c r="TRU78" s="214"/>
      <c r="TRV78" s="212"/>
      <c r="TRW78" s="213"/>
      <c r="TRX78" s="213"/>
      <c r="TRY78" s="214"/>
      <c r="TRZ78" s="214"/>
      <c r="TSA78" s="216"/>
      <c r="TSB78" s="216"/>
      <c r="TSC78" s="216"/>
      <c r="TSD78" s="216"/>
      <c r="TSE78" s="216"/>
      <c r="TSF78" s="216"/>
      <c r="TSG78" s="216"/>
      <c r="TSH78" s="216"/>
      <c r="TSI78" s="216"/>
      <c r="TSJ78" s="216"/>
      <c r="TSK78" s="216"/>
      <c r="TSL78" s="216"/>
      <c r="TSM78" s="216"/>
      <c r="TSN78" s="214"/>
      <c r="TSO78" s="214"/>
      <c r="TSP78" s="214"/>
      <c r="TSQ78" s="214"/>
      <c r="TSR78" s="214"/>
      <c r="TSS78" s="212"/>
      <c r="TST78" s="213"/>
      <c r="TSU78" s="213"/>
      <c r="TSV78" s="214"/>
      <c r="TSW78" s="214"/>
      <c r="TSX78" s="216"/>
      <c r="TSY78" s="216"/>
      <c r="TSZ78" s="216"/>
      <c r="TTA78" s="216"/>
      <c r="TTB78" s="216"/>
      <c r="TTC78" s="216"/>
      <c r="TTD78" s="216"/>
      <c r="TTE78" s="216"/>
      <c r="TTF78" s="216"/>
      <c r="TTG78" s="216"/>
      <c r="TTH78" s="216"/>
      <c r="TTI78" s="216"/>
      <c r="TTJ78" s="216"/>
      <c r="TTK78" s="214"/>
      <c r="TTL78" s="214"/>
      <c r="TTM78" s="214"/>
      <c r="TTN78" s="214"/>
      <c r="TTO78" s="214"/>
      <c r="TTP78" s="212"/>
      <c r="TTQ78" s="213"/>
      <c r="TTR78" s="213"/>
      <c r="TTS78" s="214"/>
      <c r="TTT78" s="214"/>
      <c r="TTU78" s="216"/>
      <c r="TTV78" s="216"/>
      <c r="TTW78" s="216"/>
      <c r="TTX78" s="216"/>
      <c r="TTY78" s="216"/>
      <c r="TTZ78" s="216"/>
      <c r="TUA78" s="216"/>
      <c r="TUB78" s="216"/>
      <c r="TUC78" s="216"/>
      <c r="TUD78" s="216"/>
      <c r="TUE78" s="216"/>
      <c r="TUF78" s="216"/>
      <c r="TUG78" s="216"/>
      <c r="TUH78" s="214"/>
      <c r="TUI78" s="214"/>
      <c r="TUJ78" s="214"/>
      <c r="TUK78" s="214"/>
      <c r="TUL78" s="214"/>
      <c r="TUM78" s="212"/>
      <c r="TUN78" s="213"/>
      <c r="TUO78" s="213"/>
      <c r="TUP78" s="214"/>
      <c r="TUQ78" s="214"/>
      <c r="TUR78" s="216"/>
      <c r="TUS78" s="216"/>
      <c r="TUT78" s="216"/>
      <c r="TUU78" s="216"/>
      <c r="TUV78" s="216"/>
      <c r="TUW78" s="216"/>
      <c r="TUX78" s="216"/>
      <c r="TUY78" s="216"/>
      <c r="TUZ78" s="216"/>
      <c r="TVA78" s="216"/>
      <c r="TVB78" s="216"/>
      <c r="TVC78" s="216"/>
      <c r="TVD78" s="216"/>
      <c r="TVE78" s="214"/>
      <c r="TVF78" s="214"/>
      <c r="TVG78" s="214"/>
      <c r="TVH78" s="214"/>
      <c r="TVI78" s="214"/>
      <c r="TVJ78" s="212"/>
      <c r="TVK78" s="213"/>
      <c r="TVL78" s="213"/>
      <c r="TVM78" s="214"/>
      <c r="TVN78" s="214"/>
      <c r="TVO78" s="216"/>
      <c r="TVP78" s="216"/>
      <c r="TVQ78" s="216"/>
      <c r="TVR78" s="216"/>
      <c r="TVS78" s="216"/>
      <c r="TVT78" s="216"/>
      <c r="TVU78" s="216"/>
      <c r="TVV78" s="216"/>
      <c r="TVW78" s="216"/>
      <c r="TVX78" s="216"/>
      <c r="TVY78" s="216"/>
      <c r="TVZ78" s="216"/>
      <c r="TWA78" s="216"/>
      <c r="TWB78" s="214"/>
      <c r="TWC78" s="214"/>
      <c r="TWD78" s="214"/>
      <c r="TWE78" s="214"/>
      <c r="TWF78" s="214"/>
      <c r="TWG78" s="212"/>
      <c r="TWH78" s="213"/>
      <c r="TWI78" s="213"/>
      <c r="TWJ78" s="214"/>
      <c r="TWK78" s="214"/>
      <c r="TWL78" s="216"/>
      <c r="TWM78" s="216"/>
      <c r="TWN78" s="216"/>
      <c r="TWO78" s="216"/>
      <c r="TWP78" s="216"/>
      <c r="TWQ78" s="216"/>
      <c r="TWR78" s="216"/>
      <c r="TWS78" s="216"/>
      <c r="TWT78" s="216"/>
      <c r="TWU78" s="216"/>
      <c r="TWV78" s="216"/>
      <c r="TWW78" s="216"/>
      <c r="TWX78" s="216"/>
      <c r="TWY78" s="214"/>
      <c r="TWZ78" s="214"/>
      <c r="TXA78" s="214"/>
      <c r="TXB78" s="214"/>
      <c r="TXC78" s="214"/>
      <c r="TXD78" s="212"/>
      <c r="TXE78" s="213"/>
      <c r="TXF78" s="213"/>
      <c r="TXG78" s="214"/>
      <c r="TXH78" s="214"/>
      <c r="TXI78" s="216"/>
      <c r="TXJ78" s="216"/>
      <c r="TXK78" s="216"/>
      <c r="TXL78" s="216"/>
      <c r="TXM78" s="216"/>
      <c r="TXN78" s="216"/>
      <c r="TXO78" s="216"/>
      <c r="TXP78" s="216"/>
      <c r="TXQ78" s="216"/>
      <c r="TXR78" s="216"/>
      <c r="TXS78" s="216"/>
      <c r="TXT78" s="216"/>
      <c r="TXU78" s="216"/>
      <c r="TXV78" s="214"/>
      <c r="TXW78" s="214"/>
      <c r="TXX78" s="214"/>
      <c r="TXY78" s="214"/>
      <c r="TXZ78" s="214"/>
      <c r="TYA78" s="212"/>
      <c r="TYB78" s="213"/>
      <c r="TYC78" s="213"/>
      <c r="TYD78" s="214"/>
      <c r="TYE78" s="214"/>
      <c r="TYF78" s="216"/>
      <c r="TYG78" s="216"/>
      <c r="TYH78" s="216"/>
      <c r="TYI78" s="216"/>
      <c r="TYJ78" s="216"/>
      <c r="TYK78" s="216"/>
      <c r="TYL78" s="216"/>
      <c r="TYM78" s="216"/>
      <c r="TYN78" s="216"/>
      <c r="TYO78" s="216"/>
      <c r="TYP78" s="216"/>
      <c r="TYQ78" s="216"/>
      <c r="TYR78" s="216"/>
      <c r="TYS78" s="214"/>
      <c r="TYT78" s="214"/>
      <c r="TYU78" s="214"/>
      <c r="TYV78" s="214"/>
      <c r="TYW78" s="214"/>
      <c r="TYX78" s="212"/>
      <c r="TYY78" s="213"/>
      <c r="TYZ78" s="213"/>
      <c r="TZA78" s="214"/>
      <c r="TZB78" s="214"/>
      <c r="TZC78" s="216"/>
      <c r="TZD78" s="216"/>
      <c r="TZE78" s="216"/>
      <c r="TZF78" s="216"/>
      <c r="TZG78" s="216"/>
      <c r="TZH78" s="216"/>
      <c r="TZI78" s="216"/>
      <c r="TZJ78" s="216"/>
      <c r="TZK78" s="216"/>
      <c r="TZL78" s="216"/>
      <c r="TZM78" s="216"/>
      <c r="TZN78" s="216"/>
      <c r="TZO78" s="216"/>
      <c r="TZP78" s="214"/>
      <c r="TZQ78" s="214"/>
      <c r="TZR78" s="214"/>
      <c r="TZS78" s="214"/>
      <c r="TZT78" s="214"/>
      <c r="TZU78" s="212"/>
      <c r="TZV78" s="213"/>
      <c r="TZW78" s="213"/>
      <c r="TZX78" s="214"/>
      <c r="TZY78" s="214"/>
      <c r="TZZ78" s="216"/>
      <c r="UAA78" s="216"/>
      <c r="UAB78" s="216"/>
      <c r="UAC78" s="216"/>
      <c r="UAD78" s="216"/>
      <c r="UAE78" s="216"/>
      <c r="UAF78" s="216"/>
      <c r="UAG78" s="216"/>
      <c r="UAH78" s="216"/>
      <c r="UAI78" s="216"/>
      <c r="UAJ78" s="216"/>
      <c r="UAK78" s="216"/>
      <c r="UAL78" s="216"/>
      <c r="UAM78" s="214"/>
      <c r="UAN78" s="214"/>
      <c r="UAO78" s="214"/>
      <c r="UAP78" s="214"/>
      <c r="UAQ78" s="214"/>
      <c r="UAR78" s="212"/>
      <c r="UAS78" s="213"/>
      <c r="UAT78" s="213"/>
      <c r="UAU78" s="214"/>
      <c r="UAV78" s="214"/>
      <c r="UAW78" s="216"/>
      <c r="UAX78" s="216"/>
      <c r="UAY78" s="216"/>
      <c r="UAZ78" s="216"/>
      <c r="UBA78" s="216"/>
      <c r="UBB78" s="216"/>
      <c r="UBC78" s="216"/>
      <c r="UBD78" s="216"/>
      <c r="UBE78" s="216"/>
      <c r="UBF78" s="216"/>
      <c r="UBG78" s="216"/>
      <c r="UBH78" s="216"/>
      <c r="UBI78" s="216"/>
      <c r="UBJ78" s="214"/>
      <c r="UBK78" s="214"/>
      <c r="UBL78" s="214"/>
      <c r="UBM78" s="214"/>
      <c r="UBN78" s="214"/>
      <c r="UBO78" s="212"/>
      <c r="UBP78" s="213"/>
      <c r="UBQ78" s="213"/>
      <c r="UBR78" s="214"/>
      <c r="UBS78" s="214"/>
      <c r="UBT78" s="216"/>
      <c r="UBU78" s="216"/>
      <c r="UBV78" s="216"/>
      <c r="UBW78" s="216"/>
      <c r="UBX78" s="216"/>
      <c r="UBY78" s="216"/>
      <c r="UBZ78" s="216"/>
      <c r="UCA78" s="216"/>
      <c r="UCB78" s="216"/>
      <c r="UCC78" s="216"/>
      <c r="UCD78" s="216"/>
      <c r="UCE78" s="216"/>
      <c r="UCF78" s="216"/>
      <c r="UCG78" s="214"/>
      <c r="UCH78" s="214"/>
      <c r="UCI78" s="214"/>
      <c r="UCJ78" s="214"/>
      <c r="UCK78" s="214"/>
      <c r="UCL78" s="212"/>
      <c r="UCM78" s="213"/>
      <c r="UCN78" s="213"/>
      <c r="UCO78" s="214"/>
      <c r="UCP78" s="214"/>
      <c r="UCQ78" s="216"/>
      <c r="UCR78" s="216"/>
      <c r="UCS78" s="216"/>
      <c r="UCT78" s="216"/>
      <c r="UCU78" s="216"/>
      <c r="UCV78" s="216"/>
      <c r="UCW78" s="216"/>
      <c r="UCX78" s="216"/>
      <c r="UCY78" s="216"/>
      <c r="UCZ78" s="216"/>
      <c r="UDA78" s="216"/>
      <c r="UDB78" s="216"/>
      <c r="UDC78" s="216"/>
      <c r="UDD78" s="214"/>
      <c r="UDE78" s="214"/>
      <c r="UDF78" s="214"/>
      <c r="UDG78" s="214"/>
      <c r="UDH78" s="214"/>
      <c r="UDI78" s="212"/>
      <c r="UDJ78" s="213"/>
      <c r="UDK78" s="213"/>
      <c r="UDL78" s="214"/>
      <c r="UDM78" s="214"/>
      <c r="UDN78" s="216"/>
      <c r="UDO78" s="216"/>
      <c r="UDP78" s="216"/>
      <c r="UDQ78" s="216"/>
      <c r="UDR78" s="216"/>
      <c r="UDS78" s="216"/>
      <c r="UDT78" s="216"/>
      <c r="UDU78" s="216"/>
      <c r="UDV78" s="216"/>
      <c r="UDW78" s="216"/>
      <c r="UDX78" s="216"/>
      <c r="UDY78" s="216"/>
      <c r="UDZ78" s="216"/>
      <c r="UEA78" s="214"/>
      <c r="UEB78" s="214"/>
      <c r="UEC78" s="214"/>
      <c r="UED78" s="214"/>
      <c r="UEE78" s="214"/>
      <c r="UEF78" s="212"/>
      <c r="UEG78" s="213"/>
      <c r="UEH78" s="213"/>
      <c r="UEI78" s="214"/>
      <c r="UEJ78" s="214"/>
      <c r="UEK78" s="216"/>
      <c r="UEL78" s="216"/>
      <c r="UEM78" s="216"/>
      <c r="UEN78" s="216"/>
      <c r="UEO78" s="216"/>
      <c r="UEP78" s="216"/>
      <c r="UEQ78" s="216"/>
      <c r="UER78" s="216"/>
      <c r="UES78" s="216"/>
      <c r="UET78" s="216"/>
      <c r="UEU78" s="216"/>
      <c r="UEV78" s="216"/>
      <c r="UEW78" s="216"/>
      <c r="UEX78" s="214"/>
      <c r="UEY78" s="214"/>
      <c r="UEZ78" s="214"/>
      <c r="UFA78" s="214"/>
      <c r="UFB78" s="214"/>
      <c r="UFC78" s="212"/>
      <c r="UFD78" s="213"/>
      <c r="UFE78" s="213"/>
      <c r="UFF78" s="214"/>
      <c r="UFG78" s="214"/>
      <c r="UFH78" s="216"/>
      <c r="UFI78" s="216"/>
      <c r="UFJ78" s="216"/>
      <c r="UFK78" s="216"/>
      <c r="UFL78" s="216"/>
      <c r="UFM78" s="216"/>
      <c r="UFN78" s="216"/>
      <c r="UFO78" s="216"/>
      <c r="UFP78" s="216"/>
      <c r="UFQ78" s="216"/>
      <c r="UFR78" s="216"/>
      <c r="UFS78" s="216"/>
      <c r="UFT78" s="216"/>
      <c r="UFU78" s="214"/>
      <c r="UFV78" s="214"/>
      <c r="UFW78" s="214"/>
      <c r="UFX78" s="214"/>
      <c r="UFY78" s="214"/>
      <c r="UFZ78" s="212"/>
      <c r="UGA78" s="213"/>
      <c r="UGB78" s="213"/>
      <c r="UGC78" s="214"/>
      <c r="UGD78" s="214"/>
      <c r="UGE78" s="216"/>
      <c r="UGF78" s="216"/>
      <c r="UGG78" s="216"/>
      <c r="UGH78" s="216"/>
      <c r="UGI78" s="216"/>
      <c r="UGJ78" s="216"/>
      <c r="UGK78" s="216"/>
      <c r="UGL78" s="216"/>
      <c r="UGM78" s="216"/>
      <c r="UGN78" s="216"/>
      <c r="UGO78" s="216"/>
      <c r="UGP78" s="216"/>
      <c r="UGQ78" s="216"/>
      <c r="UGR78" s="214"/>
      <c r="UGS78" s="214"/>
      <c r="UGT78" s="214"/>
      <c r="UGU78" s="214"/>
      <c r="UGV78" s="214"/>
      <c r="UGW78" s="212"/>
      <c r="UGX78" s="213"/>
      <c r="UGY78" s="213"/>
      <c r="UGZ78" s="214"/>
      <c r="UHA78" s="214"/>
      <c r="UHB78" s="216"/>
      <c r="UHC78" s="216"/>
      <c r="UHD78" s="216"/>
      <c r="UHE78" s="216"/>
      <c r="UHF78" s="216"/>
      <c r="UHG78" s="216"/>
      <c r="UHH78" s="216"/>
      <c r="UHI78" s="216"/>
      <c r="UHJ78" s="216"/>
      <c r="UHK78" s="216"/>
      <c r="UHL78" s="216"/>
      <c r="UHM78" s="216"/>
      <c r="UHN78" s="216"/>
      <c r="UHO78" s="214"/>
      <c r="UHP78" s="214"/>
      <c r="UHQ78" s="214"/>
      <c r="UHR78" s="214"/>
      <c r="UHS78" s="214"/>
      <c r="UHT78" s="212"/>
      <c r="UHU78" s="213"/>
      <c r="UHV78" s="213"/>
      <c r="UHW78" s="214"/>
      <c r="UHX78" s="214"/>
      <c r="UHY78" s="216"/>
      <c r="UHZ78" s="216"/>
      <c r="UIA78" s="216"/>
      <c r="UIB78" s="216"/>
      <c r="UIC78" s="216"/>
      <c r="UID78" s="216"/>
      <c r="UIE78" s="216"/>
      <c r="UIF78" s="216"/>
      <c r="UIG78" s="216"/>
      <c r="UIH78" s="216"/>
      <c r="UII78" s="216"/>
      <c r="UIJ78" s="216"/>
      <c r="UIK78" s="216"/>
      <c r="UIL78" s="214"/>
      <c r="UIM78" s="214"/>
      <c r="UIN78" s="214"/>
      <c r="UIO78" s="214"/>
      <c r="UIP78" s="214"/>
      <c r="UIQ78" s="212"/>
      <c r="UIR78" s="213"/>
      <c r="UIS78" s="213"/>
      <c r="UIT78" s="214"/>
      <c r="UIU78" s="214"/>
      <c r="UIV78" s="216"/>
      <c r="UIW78" s="216"/>
      <c r="UIX78" s="216"/>
      <c r="UIY78" s="216"/>
      <c r="UIZ78" s="216"/>
      <c r="UJA78" s="216"/>
      <c r="UJB78" s="216"/>
      <c r="UJC78" s="216"/>
      <c r="UJD78" s="216"/>
      <c r="UJE78" s="216"/>
      <c r="UJF78" s="216"/>
      <c r="UJG78" s="216"/>
      <c r="UJH78" s="216"/>
      <c r="UJI78" s="214"/>
      <c r="UJJ78" s="214"/>
      <c r="UJK78" s="214"/>
      <c r="UJL78" s="214"/>
      <c r="UJM78" s="214"/>
      <c r="UJN78" s="212"/>
      <c r="UJO78" s="213"/>
      <c r="UJP78" s="213"/>
      <c r="UJQ78" s="214"/>
      <c r="UJR78" s="214"/>
      <c r="UJS78" s="216"/>
      <c r="UJT78" s="216"/>
      <c r="UJU78" s="216"/>
      <c r="UJV78" s="216"/>
      <c r="UJW78" s="216"/>
      <c r="UJX78" s="216"/>
      <c r="UJY78" s="216"/>
      <c r="UJZ78" s="216"/>
      <c r="UKA78" s="216"/>
      <c r="UKB78" s="216"/>
      <c r="UKC78" s="216"/>
      <c r="UKD78" s="216"/>
      <c r="UKE78" s="216"/>
      <c r="UKF78" s="214"/>
      <c r="UKG78" s="214"/>
      <c r="UKH78" s="214"/>
      <c r="UKI78" s="214"/>
      <c r="UKJ78" s="214"/>
      <c r="UKK78" s="212"/>
      <c r="UKL78" s="213"/>
      <c r="UKM78" s="213"/>
      <c r="UKN78" s="214"/>
      <c r="UKO78" s="214"/>
      <c r="UKP78" s="216"/>
      <c r="UKQ78" s="216"/>
      <c r="UKR78" s="216"/>
      <c r="UKS78" s="216"/>
      <c r="UKT78" s="216"/>
      <c r="UKU78" s="216"/>
      <c r="UKV78" s="216"/>
      <c r="UKW78" s="216"/>
      <c r="UKX78" s="216"/>
      <c r="UKY78" s="216"/>
      <c r="UKZ78" s="216"/>
      <c r="ULA78" s="216"/>
      <c r="ULB78" s="216"/>
      <c r="ULC78" s="214"/>
      <c r="ULD78" s="214"/>
      <c r="ULE78" s="214"/>
      <c r="ULF78" s="214"/>
      <c r="ULG78" s="214"/>
      <c r="ULH78" s="212"/>
      <c r="ULI78" s="213"/>
      <c r="ULJ78" s="213"/>
      <c r="ULK78" s="214"/>
      <c r="ULL78" s="214"/>
      <c r="ULM78" s="216"/>
      <c r="ULN78" s="216"/>
      <c r="ULO78" s="216"/>
      <c r="ULP78" s="216"/>
      <c r="ULQ78" s="216"/>
      <c r="ULR78" s="216"/>
      <c r="ULS78" s="216"/>
      <c r="ULT78" s="216"/>
      <c r="ULU78" s="216"/>
      <c r="ULV78" s="216"/>
      <c r="ULW78" s="216"/>
      <c r="ULX78" s="216"/>
      <c r="ULY78" s="216"/>
      <c r="ULZ78" s="214"/>
      <c r="UMA78" s="214"/>
      <c r="UMB78" s="214"/>
      <c r="UMC78" s="214"/>
      <c r="UMD78" s="214"/>
      <c r="UME78" s="212"/>
      <c r="UMF78" s="213"/>
      <c r="UMG78" s="213"/>
      <c r="UMH78" s="214"/>
      <c r="UMI78" s="214"/>
      <c r="UMJ78" s="216"/>
      <c r="UMK78" s="216"/>
      <c r="UML78" s="216"/>
      <c r="UMM78" s="216"/>
      <c r="UMN78" s="216"/>
      <c r="UMO78" s="216"/>
      <c r="UMP78" s="216"/>
      <c r="UMQ78" s="216"/>
      <c r="UMR78" s="216"/>
      <c r="UMS78" s="216"/>
      <c r="UMT78" s="216"/>
      <c r="UMU78" s="216"/>
      <c r="UMV78" s="216"/>
      <c r="UMW78" s="214"/>
      <c r="UMX78" s="214"/>
      <c r="UMY78" s="214"/>
      <c r="UMZ78" s="214"/>
      <c r="UNA78" s="214"/>
      <c r="UNB78" s="212"/>
      <c r="UNC78" s="213"/>
      <c r="UND78" s="213"/>
      <c r="UNE78" s="214"/>
      <c r="UNF78" s="214"/>
      <c r="UNG78" s="216"/>
      <c r="UNH78" s="216"/>
      <c r="UNI78" s="216"/>
      <c r="UNJ78" s="216"/>
      <c r="UNK78" s="216"/>
      <c r="UNL78" s="216"/>
      <c r="UNM78" s="216"/>
      <c r="UNN78" s="216"/>
      <c r="UNO78" s="216"/>
      <c r="UNP78" s="216"/>
      <c r="UNQ78" s="216"/>
      <c r="UNR78" s="216"/>
      <c r="UNS78" s="216"/>
      <c r="UNT78" s="214"/>
      <c r="UNU78" s="214"/>
      <c r="UNV78" s="214"/>
      <c r="UNW78" s="214"/>
      <c r="UNX78" s="214"/>
      <c r="UNY78" s="212"/>
      <c r="UNZ78" s="213"/>
      <c r="UOA78" s="213"/>
      <c r="UOB78" s="214"/>
      <c r="UOC78" s="214"/>
      <c r="UOD78" s="216"/>
      <c r="UOE78" s="216"/>
      <c r="UOF78" s="216"/>
      <c r="UOG78" s="216"/>
      <c r="UOH78" s="216"/>
      <c r="UOI78" s="216"/>
      <c r="UOJ78" s="216"/>
      <c r="UOK78" s="216"/>
      <c r="UOL78" s="216"/>
      <c r="UOM78" s="216"/>
      <c r="UON78" s="216"/>
      <c r="UOO78" s="216"/>
      <c r="UOP78" s="216"/>
      <c r="UOQ78" s="214"/>
      <c r="UOR78" s="214"/>
      <c r="UOS78" s="214"/>
      <c r="UOT78" s="214"/>
      <c r="UOU78" s="214"/>
      <c r="UOV78" s="212"/>
      <c r="UOW78" s="213"/>
      <c r="UOX78" s="213"/>
      <c r="UOY78" s="214"/>
      <c r="UOZ78" s="214"/>
      <c r="UPA78" s="216"/>
      <c r="UPB78" s="216"/>
      <c r="UPC78" s="216"/>
      <c r="UPD78" s="216"/>
      <c r="UPE78" s="216"/>
      <c r="UPF78" s="216"/>
      <c r="UPG78" s="216"/>
      <c r="UPH78" s="216"/>
      <c r="UPI78" s="216"/>
      <c r="UPJ78" s="216"/>
      <c r="UPK78" s="216"/>
      <c r="UPL78" s="216"/>
      <c r="UPM78" s="216"/>
      <c r="UPN78" s="214"/>
      <c r="UPO78" s="214"/>
      <c r="UPP78" s="214"/>
      <c r="UPQ78" s="214"/>
      <c r="UPR78" s="214"/>
      <c r="UPS78" s="212"/>
      <c r="UPT78" s="213"/>
      <c r="UPU78" s="213"/>
      <c r="UPV78" s="214"/>
      <c r="UPW78" s="214"/>
      <c r="UPX78" s="216"/>
      <c r="UPY78" s="216"/>
      <c r="UPZ78" s="216"/>
      <c r="UQA78" s="216"/>
      <c r="UQB78" s="216"/>
      <c r="UQC78" s="216"/>
      <c r="UQD78" s="216"/>
      <c r="UQE78" s="216"/>
      <c r="UQF78" s="216"/>
      <c r="UQG78" s="216"/>
      <c r="UQH78" s="216"/>
      <c r="UQI78" s="216"/>
      <c r="UQJ78" s="216"/>
      <c r="UQK78" s="214"/>
      <c r="UQL78" s="214"/>
      <c r="UQM78" s="214"/>
      <c r="UQN78" s="214"/>
      <c r="UQO78" s="214"/>
      <c r="UQP78" s="212"/>
      <c r="UQQ78" s="213"/>
      <c r="UQR78" s="213"/>
      <c r="UQS78" s="214"/>
      <c r="UQT78" s="214"/>
      <c r="UQU78" s="216"/>
      <c r="UQV78" s="216"/>
      <c r="UQW78" s="216"/>
      <c r="UQX78" s="216"/>
      <c r="UQY78" s="216"/>
      <c r="UQZ78" s="216"/>
      <c r="URA78" s="216"/>
      <c r="URB78" s="216"/>
      <c r="URC78" s="216"/>
      <c r="URD78" s="216"/>
      <c r="URE78" s="216"/>
      <c r="URF78" s="216"/>
      <c r="URG78" s="216"/>
      <c r="URH78" s="214"/>
      <c r="URI78" s="214"/>
      <c r="URJ78" s="214"/>
      <c r="URK78" s="214"/>
      <c r="URL78" s="214"/>
      <c r="URM78" s="212"/>
      <c r="URN78" s="213"/>
      <c r="URO78" s="213"/>
      <c r="URP78" s="214"/>
      <c r="URQ78" s="214"/>
      <c r="URR78" s="216"/>
      <c r="URS78" s="216"/>
      <c r="URT78" s="216"/>
      <c r="URU78" s="216"/>
      <c r="URV78" s="216"/>
      <c r="URW78" s="216"/>
      <c r="URX78" s="216"/>
      <c r="URY78" s="216"/>
      <c r="URZ78" s="216"/>
      <c r="USA78" s="216"/>
      <c r="USB78" s="216"/>
      <c r="USC78" s="216"/>
      <c r="USD78" s="216"/>
      <c r="USE78" s="214"/>
      <c r="USF78" s="214"/>
      <c r="USG78" s="214"/>
      <c r="USH78" s="214"/>
      <c r="USI78" s="214"/>
      <c r="USJ78" s="212"/>
      <c r="USK78" s="213"/>
      <c r="USL78" s="213"/>
      <c r="USM78" s="214"/>
      <c r="USN78" s="214"/>
      <c r="USO78" s="216"/>
      <c r="USP78" s="216"/>
      <c r="USQ78" s="216"/>
      <c r="USR78" s="216"/>
      <c r="USS78" s="216"/>
      <c r="UST78" s="216"/>
      <c r="USU78" s="216"/>
      <c r="USV78" s="216"/>
      <c r="USW78" s="216"/>
      <c r="USX78" s="216"/>
      <c r="USY78" s="216"/>
      <c r="USZ78" s="216"/>
      <c r="UTA78" s="216"/>
      <c r="UTB78" s="214"/>
      <c r="UTC78" s="214"/>
      <c r="UTD78" s="214"/>
      <c r="UTE78" s="214"/>
      <c r="UTF78" s="214"/>
      <c r="UTG78" s="212"/>
      <c r="UTH78" s="213"/>
      <c r="UTI78" s="213"/>
      <c r="UTJ78" s="214"/>
      <c r="UTK78" s="214"/>
      <c r="UTL78" s="216"/>
      <c r="UTM78" s="216"/>
      <c r="UTN78" s="216"/>
      <c r="UTO78" s="216"/>
      <c r="UTP78" s="216"/>
      <c r="UTQ78" s="216"/>
      <c r="UTR78" s="216"/>
      <c r="UTS78" s="216"/>
      <c r="UTT78" s="216"/>
      <c r="UTU78" s="216"/>
      <c r="UTV78" s="216"/>
      <c r="UTW78" s="216"/>
      <c r="UTX78" s="216"/>
      <c r="UTY78" s="214"/>
      <c r="UTZ78" s="214"/>
      <c r="UUA78" s="214"/>
      <c r="UUB78" s="214"/>
      <c r="UUC78" s="214"/>
      <c r="UUD78" s="212"/>
      <c r="UUE78" s="213"/>
      <c r="UUF78" s="213"/>
      <c r="UUG78" s="214"/>
      <c r="UUH78" s="214"/>
      <c r="UUI78" s="216"/>
      <c r="UUJ78" s="216"/>
      <c r="UUK78" s="216"/>
      <c r="UUL78" s="216"/>
      <c r="UUM78" s="216"/>
      <c r="UUN78" s="216"/>
      <c r="UUO78" s="216"/>
      <c r="UUP78" s="216"/>
      <c r="UUQ78" s="216"/>
      <c r="UUR78" s="216"/>
      <c r="UUS78" s="216"/>
      <c r="UUT78" s="216"/>
      <c r="UUU78" s="216"/>
      <c r="UUV78" s="214"/>
      <c r="UUW78" s="214"/>
      <c r="UUX78" s="214"/>
      <c r="UUY78" s="214"/>
      <c r="UUZ78" s="214"/>
      <c r="UVA78" s="212"/>
      <c r="UVB78" s="213"/>
      <c r="UVC78" s="213"/>
      <c r="UVD78" s="214"/>
      <c r="UVE78" s="214"/>
      <c r="UVF78" s="216"/>
      <c r="UVG78" s="216"/>
      <c r="UVH78" s="216"/>
      <c r="UVI78" s="216"/>
      <c r="UVJ78" s="216"/>
      <c r="UVK78" s="216"/>
      <c r="UVL78" s="216"/>
      <c r="UVM78" s="216"/>
      <c r="UVN78" s="216"/>
      <c r="UVO78" s="216"/>
      <c r="UVP78" s="216"/>
      <c r="UVQ78" s="216"/>
      <c r="UVR78" s="216"/>
      <c r="UVS78" s="214"/>
      <c r="UVT78" s="214"/>
      <c r="UVU78" s="214"/>
      <c r="UVV78" s="214"/>
      <c r="UVW78" s="214"/>
      <c r="UVX78" s="212"/>
      <c r="UVY78" s="213"/>
      <c r="UVZ78" s="213"/>
      <c r="UWA78" s="214"/>
      <c r="UWB78" s="214"/>
      <c r="UWC78" s="216"/>
      <c r="UWD78" s="216"/>
      <c r="UWE78" s="216"/>
      <c r="UWF78" s="216"/>
      <c r="UWG78" s="216"/>
      <c r="UWH78" s="216"/>
      <c r="UWI78" s="216"/>
      <c r="UWJ78" s="216"/>
      <c r="UWK78" s="216"/>
      <c r="UWL78" s="216"/>
      <c r="UWM78" s="216"/>
      <c r="UWN78" s="216"/>
      <c r="UWO78" s="216"/>
      <c r="UWP78" s="214"/>
      <c r="UWQ78" s="214"/>
      <c r="UWR78" s="214"/>
      <c r="UWS78" s="214"/>
      <c r="UWT78" s="214"/>
      <c r="UWU78" s="212"/>
      <c r="UWV78" s="213"/>
      <c r="UWW78" s="213"/>
      <c r="UWX78" s="214"/>
      <c r="UWY78" s="214"/>
      <c r="UWZ78" s="216"/>
      <c r="UXA78" s="216"/>
      <c r="UXB78" s="216"/>
      <c r="UXC78" s="216"/>
      <c r="UXD78" s="216"/>
      <c r="UXE78" s="216"/>
      <c r="UXF78" s="216"/>
      <c r="UXG78" s="216"/>
      <c r="UXH78" s="216"/>
      <c r="UXI78" s="216"/>
      <c r="UXJ78" s="216"/>
      <c r="UXK78" s="216"/>
      <c r="UXL78" s="216"/>
      <c r="UXM78" s="214"/>
      <c r="UXN78" s="214"/>
      <c r="UXO78" s="214"/>
      <c r="UXP78" s="214"/>
      <c r="UXQ78" s="214"/>
      <c r="UXR78" s="212"/>
      <c r="UXS78" s="213"/>
      <c r="UXT78" s="213"/>
      <c r="UXU78" s="214"/>
      <c r="UXV78" s="214"/>
      <c r="UXW78" s="216"/>
      <c r="UXX78" s="216"/>
      <c r="UXY78" s="216"/>
      <c r="UXZ78" s="216"/>
      <c r="UYA78" s="216"/>
      <c r="UYB78" s="216"/>
      <c r="UYC78" s="216"/>
      <c r="UYD78" s="216"/>
      <c r="UYE78" s="216"/>
      <c r="UYF78" s="216"/>
      <c r="UYG78" s="216"/>
      <c r="UYH78" s="216"/>
      <c r="UYI78" s="216"/>
      <c r="UYJ78" s="214"/>
      <c r="UYK78" s="214"/>
      <c r="UYL78" s="214"/>
      <c r="UYM78" s="214"/>
      <c r="UYN78" s="214"/>
      <c r="UYO78" s="212"/>
      <c r="UYP78" s="213"/>
      <c r="UYQ78" s="213"/>
      <c r="UYR78" s="214"/>
      <c r="UYS78" s="214"/>
      <c r="UYT78" s="216"/>
      <c r="UYU78" s="216"/>
      <c r="UYV78" s="216"/>
      <c r="UYW78" s="216"/>
      <c r="UYX78" s="216"/>
      <c r="UYY78" s="216"/>
      <c r="UYZ78" s="216"/>
      <c r="UZA78" s="216"/>
      <c r="UZB78" s="216"/>
      <c r="UZC78" s="216"/>
      <c r="UZD78" s="216"/>
      <c r="UZE78" s="216"/>
      <c r="UZF78" s="216"/>
      <c r="UZG78" s="214"/>
      <c r="UZH78" s="214"/>
      <c r="UZI78" s="214"/>
      <c r="UZJ78" s="214"/>
      <c r="UZK78" s="214"/>
      <c r="UZL78" s="212"/>
      <c r="UZM78" s="213"/>
      <c r="UZN78" s="213"/>
      <c r="UZO78" s="214"/>
      <c r="UZP78" s="214"/>
      <c r="UZQ78" s="216"/>
      <c r="UZR78" s="216"/>
      <c r="UZS78" s="216"/>
      <c r="UZT78" s="216"/>
      <c r="UZU78" s="216"/>
      <c r="UZV78" s="216"/>
      <c r="UZW78" s="216"/>
      <c r="UZX78" s="216"/>
      <c r="UZY78" s="216"/>
      <c r="UZZ78" s="216"/>
      <c r="VAA78" s="216"/>
      <c r="VAB78" s="216"/>
      <c r="VAC78" s="216"/>
      <c r="VAD78" s="214"/>
      <c r="VAE78" s="214"/>
      <c r="VAF78" s="214"/>
      <c r="VAG78" s="214"/>
      <c r="VAH78" s="214"/>
      <c r="VAI78" s="212"/>
      <c r="VAJ78" s="213"/>
      <c r="VAK78" s="213"/>
      <c r="VAL78" s="214"/>
      <c r="VAM78" s="214"/>
      <c r="VAN78" s="216"/>
      <c r="VAO78" s="216"/>
      <c r="VAP78" s="216"/>
      <c r="VAQ78" s="216"/>
      <c r="VAR78" s="216"/>
      <c r="VAS78" s="216"/>
      <c r="VAT78" s="216"/>
      <c r="VAU78" s="216"/>
      <c r="VAV78" s="216"/>
      <c r="VAW78" s="216"/>
      <c r="VAX78" s="216"/>
      <c r="VAY78" s="216"/>
      <c r="VAZ78" s="216"/>
      <c r="VBA78" s="214"/>
      <c r="VBB78" s="214"/>
      <c r="VBC78" s="214"/>
      <c r="VBD78" s="214"/>
      <c r="VBE78" s="214"/>
      <c r="VBF78" s="212"/>
      <c r="VBG78" s="213"/>
      <c r="VBH78" s="213"/>
      <c r="VBI78" s="214"/>
      <c r="VBJ78" s="214"/>
      <c r="VBK78" s="216"/>
      <c r="VBL78" s="216"/>
      <c r="VBM78" s="216"/>
      <c r="VBN78" s="216"/>
      <c r="VBO78" s="216"/>
      <c r="VBP78" s="216"/>
      <c r="VBQ78" s="216"/>
      <c r="VBR78" s="216"/>
      <c r="VBS78" s="216"/>
      <c r="VBT78" s="216"/>
      <c r="VBU78" s="216"/>
      <c r="VBV78" s="216"/>
      <c r="VBW78" s="216"/>
      <c r="VBX78" s="214"/>
      <c r="VBY78" s="214"/>
      <c r="VBZ78" s="214"/>
      <c r="VCA78" s="214"/>
      <c r="VCB78" s="214"/>
      <c r="VCC78" s="212"/>
      <c r="VCD78" s="213"/>
      <c r="VCE78" s="213"/>
      <c r="VCF78" s="214"/>
      <c r="VCG78" s="214"/>
      <c r="VCH78" s="216"/>
      <c r="VCI78" s="216"/>
      <c r="VCJ78" s="216"/>
      <c r="VCK78" s="216"/>
      <c r="VCL78" s="216"/>
      <c r="VCM78" s="216"/>
      <c r="VCN78" s="216"/>
      <c r="VCO78" s="216"/>
      <c r="VCP78" s="216"/>
      <c r="VCQ78" s="216"/>
      <c r="VCR78" s="216"/>
      <c r="VCS78" s="216"/>
      <c r="VCT78" s="216"/>
      <c r="VCU78" s="214"/>
      <c r="VCV78" s="214"/>
      <c r="VCW78" s="214"/>
      <c r="VCX78" s="214"/>
      <c r="VCY78" s="214"/>
      <c r="VCZ78" s="212"/>
      <c r="VDA78" s="213"/>
      <c r="VDB78" s="213"/>
      <c r="VDC78" s="214"/>
      <c r="VDD78" s="214"/>
      <c r="VDE78" s="216"/>
      <c r="VDF78" s="216"/>
      <c r="VDG78" s="216"/>
      <c r="VDH78" s="216"/>
      <c r="VDI78" s="216"/>
      <c r="VDJ78" s="216"/>
      <c r="VDK78" s="216"/>
      <c r="VDL78" s="216"/>
      <c r="VDM78" s="216"/>
      <c r="VDN78" s="216"/>
      <c r="VDO78" s="216"/>
      <c r="VDP78" s="216"/>
      <c r="VDQ78" s="216"/>
      <c r="VDR78" s="214"/>
      <c r="VDS78" s="214"/>
      <c r="VDT78" s="214"/>
      <c r="VDU78" s="214"/>
      <c r="VDV78" s="214"/>
      <c r="VDW78" s="212"/>
      <c r="VDX78" s="213"/>
      <c r="VDY78" s="213"/>
      <c r="VDZ78" s="214"/>
      <c r="VEA78" s="214"/>
      <c r="VEB78" s="216"/>
      <c r="VEC78" s="216"/>
      <c r="VED78" s="216"/>
      <c r="VEE78" s="216"/>
      <c r="VEF78" s="216"/>
      <c r="VEG78" s="216"/>
      <c r="VEH78" s="216"/>
      <c r="VEI78" s="216"/>
      <c r="VEJ78" s="216"/>
      <c r="VEK78" s="216"/>
      <c r="VEL78" s="216"/>
      <c r="VEM78" s="216"/>
      <c r="VEN78" s="216"/>
      <c r="VEO78" s="214"/>
      <c r="VEP78" s="214"/>
      <c r="VEQ78" s="214"/>
      <c r="VER78" s="214"/>
      <c r="VES78" s="214"/>
      <c r="VET78" s="212"/>
      <c r="VEU78" s="213"/>
      <c r="VEV78" s="213"/>
      <c r="VEW78" s="214"/>
      <c r="VEX78" s="214"/>
      <c r="VEY78" s="216"/>
      <c r="VEZ78" s="216"/>
      <c r="VFA78" s="216"/>
      <c r="VFB78" s="216"/>
      <c r="VFC78" s="216"/>
      <c r="VFD78" s="216"/>
      <c r="VFE78" s="216"/>
      <c r="VFF78" s="216"/>
      <c r="VFG78" s="216"/>
      <c r="VFH78" s="216"/>
      <c r="VFI78" s="216"/>
      <c r="VFJ78" s="216"/>
      <c r="VFK78" s="216"/>
      <c r="VFL78" s="214"/>
      <c r="VFM78" s="214"/>
      <c r="VFN78" s="214"/>
      <c r="VFO78" s="214"/>
      <c r="VFP78" s="214"/>
      <c r="VFQ78" s="212"/>
      <c r="VFR78" s="213"/>
      <c r="VFS78" s="213"/>
      <c r="VFT78" s="214"/>
      <c r="VFU78" s="214"/>
      <c r="VFV78" s="216"/>
      <c r="VFW78" s="216"/>
      <c r="VFX78" s="216"/>
      <c r="VFY78" s="216"/>
      <c r="VFZ78" s="216"/>
      <c r="VGA78" s="216"/>
      <c r="VGB78" s="216"/>
      <c r="VGC78" s="216"/>
      <c r="VGD78" s="216"/>
      <c r="VGE78" s="216"/>
      <c r="VGF78" s="216"/>
      <c r="VGG78" s="216"/>
      <c r="VGH78" s="216"/>
      <c r="VGI78" s="214"/>
      <c r="VGJ78" s="214"/>
      <c r="VGK78" s="214"/>
      <c r="VGL78" s="214"/>
      <c r="VGM78" s="214"/>
      <c r="VGN78" s="212"/>
      <c r="VGO78" s="213"/>
      <c r="VGP78" s="213"/>
      <c r="VGQ78" s="214"/>
      <c r="VGR78" s="214"/>
      <c r="VGS78" s="216"/>
      <c r="VGT78" s="216"/>
      <c r="VGU78" s="216"/>
      <c r="VGV78" s="216"/>
      <c r="VGW78" s="216"/>
      <c r="VGX78" s="216"/>
      <c r="VGY78" s="216"/>
      <c r="VGZ78" s="216"/>
      <c r="VHA78" s="216"/>
      <c r="VHB78" s="216"/>
      <c r="VHC78" s="216"/>
      <c r="VHD78" s="216"/>
      <c r="VHE78" s="216"/>
      <c r="VHF78" s="214"/>
      <c r="VHG78" s="214"/>
      <c r="VHH78" s="214"/>
      <c r="VHI78" s="214"/>
      <c r="VHJ78" s="214"/>
      <c r="VHK78" s="212"/>
      <c r="VHL78" s="213"/>
      <c r="VHM78" s="213"/>
      <c r="VHN78" s="214"/>
      <c r="VHO78" s="214"/>
      <c r="VHP78" s="216"/>
      <c r="VHQ78" s="216"/>
      <c r="VHR78" s="216"/>
      <c r="VHS78" s="216"/>
      <c r="VHT78" s="216"/>
      <c r="VHU78" s="216"/>
      <c r="VHV78" s="216"/>
      <c r="VHW78" s="216"/>
      <c r="VHX78" s="216"/>
      <c r="VHY78" s="216"/>
      <c r="VHZ78" s="216"/>
      <c r="VIA78" s="216"/>
      <c r="VIB78" s="216"/>
      <c r="VIC78" s="214"/>
      <c r="VID78" s="214"/>
      <c r="VIE78" s="214"/>
      <c r="VIF78" s="214"/>
      <c r="VIG78" s="214"/>
      <c r="VIH78" s="212"/>
      <c r="VII78" s="213"/>
      <c r="VIJ78" s="213"/>
      <c r="VIK78" s="214"/>
      <c r="VIL78" s="214"/>
      <c r="VIM78" s="216"/>
      <c r="VIN78" s="216"/>
      <c r="VIO78" s="216"/>
      <c r="VIP78" s="216"/>
      <c r="VIQ78" s="216"/>
      <c r="VIR78" s="216"/>
      <c r="VIS78" s="216"/>
      <c r="VIT78" s="216"/>
      <c r="VIU78" s="216"/>
      <c r="VIV78" s="216"/>
      <c r="VIW78" s="216"/>
      <c r="VIX78" s="216"/>
      <c r="VIY78" s="216"/>
      <c r="VIZ78" s="214"/>
      <c r="VJA78" s="214"/>
      <c r="VJB78" s="214"/>
      <c r="VJC78" s="214"/>
      <c r="VJD78" s="214"/>
      <c r="VJE78" s="212"/>
      <c r="VJF78" s="213"/>
      <c r="VJG78" s="213"/>
      <c r="VJH78" s="214"/>
      <c r="VJI78" s="214"/>
      <c r="VJJ78" s="216"/>
      <c r="VJK78" s="216"/>
      <c r="VJL78" s="216"/>
      <c r="VJM78" s="216"/>
      <c r="VJN78" s="216"/>
      <c r="VJO78" s="216"/>
      <c r="VJP78" s="216"/>
      <c r="VJQ78" s="216"/>
      <c r="VJR78" s="216"/>
      <c r="VJS78" s="216"/>
      <c r="VJT78" s="216"/>
      <c r="VJU78" s="216"/>
      <c r="VJV78" s="216"/>
      <c r="VJW78" s="214"/>
      <c r="VJX78" s="214"/>
      <c r="VJY78" s="214"/>
      <c r="VJZ78" s="214"/>
      <c r="VKA78" s="214"/>
      <c r="VKB78" s="212"/>
      <c r="VKC78" s="213"/>
      <c r="VKD78" s="213"/>
      <c r="VKE78" s="214"/>
      <c r="VKF78" s="214"/>
      <c r="VKG78" s="216"/>
      <c r="VKH78" s="216"/>
      <c r="VKI78" s="216"/>
      <c r="VKJ78" s="216"/>
      <c r="VKK78" s="216"/>
      <c r="VKL78" s="216"/>
      <c r="VKM78" s="216"/>
      <c r="VKN78" s="216"/>
      <c r="VKO78" s="216"/>
      <c r="VKP78" s="216"/>
      <c r="VKQ78" s="216"/>
      <c r="VKR78" s="216"/>
      <c r="VKS78" s="216"/>
      <c r="VKT78" s="214"/>
      <c r="VKU78" s="214"/>
      <c r="VKV78" s="214"/>
      <c r="VKW78" s="214"/>
      <c r="VKX78" s="214"/>
      <c r="VKY78" s="212"/>
      <c r="VKZ78" s="213"/>
      <c r="VLA78" s="213"/>
      <c r="VLB78" s="214"/>
      <c r="VLC78" s="214"/>
      <c r="VLD78" s="216"/>
      <c r="VLE78" s="216"/>
      <c r="VLF78" s="216"/>
      <c r="VLG78" s="216"/>
      <c r="VLH78" s="216"/>
      <c r="VLI78" s="216"/>
      <c r="VLJ78" s="216"/>
      <c r="VLK78" s="216"/>
      <c r="VLL78" s="216"/>
      <c r="VLM78" s="216"/>
      <c r="VLN78" s="216"/>
      <c r="VLO78" s="216"/>
      <c r="VLP78" s="216"/>
      <c r="VLQ78" s="214"/>
      <c r="VLR78" s="214"/>
      <c r="VLS78" s="214"/>
      <c r="VLT78" s="214"/>
      <c r="VLU78" s="214"/>
      <c r="VLV78" s="212"/>
      <c r="VLW78" s="213"/>
      <c r="VLX78" s="213"/>
      <c r="VLY78" s="214"/>
      <c r="VLZ78" s="214"/>
      <c r="VMA78" s="216"/>
      <c r="VMB78" s="216"/>
      <c r="VMC78" s="216"/>
      <c r="VMD78" s="216"/>
      <c r="VME78" s="216"/>
      <c r="VMF78" s="216"/>
      <c r="VMG78" s="216"/>
      <c r="VMH78" s="216"/>
      <c r="VMI78" s="216"/>
      <c r="VMJ78" s="216"/>
      <c r="VMK78" s="216"/>
      <c r="VML78" s="216"/>
      <c r="VMM78" s="216"/>
      <c r="VMN78" s="214"/>
      <c r="VMO78" s="214"/>
      <c r="VMP78" s="214"/>
      <c r="VMQ78" s="214"/>
      <c r="VMR78" s="214"/>
      <c r="VMS78" s="212"/>
      <c r="VMT78" s="213"/>
      <c r="VMU78" s="213"/>
      <c r="VMV78" s="214"/>
      <c r="VMW78" s="214"/>
      <c r="VMX78" s="216"/>
      <c r="VMY78" s="216"/>
      <c r="VMZ78" s="216"/>
      <c r="VNA78" s="216"/>
      <c r="VNB78" s="216"/>
      <c r="VNC78" s="216"/>
      <c r="VND78" s="216"/>
      <c r="VNE78" s="216"/>
      <c r="VNF78" s="216"/>
      <c r="VNG78" s="216"/>
      <c r="VNH78" s="216"/>
      <c r="VNI78" s="216"/>
      <c r="VNJ78" s="216"/>
      <c r="VNK78" s="214"/>
      <c r="VNL78" s="214"/>
      <c r="VNM78" s="214"/>
      <c r="VNN78" s="214"/>
      <c r="VNO78" s="214"/>
      <c r="VNP78" s="212"/>
      <c r="VNQ78" s="213"/>
      <c r="VNR78" s="213"/>
      <c r="VNS78" s="214"/>
      <c r="VNT78" s="214"/>
      <c r="VNU78" s="216"/>
      <c r="VNV78" s="216"/>
      <c r="VNW78" s="216"/>
      <c r="VNX78" s="216"/>
      <c r="VNY78" s="216"/>
      <c r="VNZ78" s="216"/>
      <c r="VOA78" s="216"/>
      <c r="VOB78" s="216"/>
      <c r="VOC78" s="216"/>
      <c r="VOD78" s="216"/>
      <c r="VOE78" s="216"/>
      <c r="VOF78" s="216"/>
      <c r="VOG78" s="216"/>
      <c r="VOH78" s="214"/>
      <c r="VOI78" s="214"/>
      <c r="VOJ78" s="214"/>
      <c r="VOK78" s="214"/>
      <c r="VOL78" s="214"/>
      <c r="VOM78" s="212"/>
      <c r="VON78" s="213"/>
      <c r="VOO78" s="213"/>
      <c r="VOP78" s="214"/>
      <c r="VOQ78" s="214"/>
      <c r="VOR78" s="216"/>
      <c r="VOS78" s="216"/>
      <c r="VOT78" s="216"/>
      <c r="VOU78" s="216"/>
      <c r="VOV78" s="216"/>
      <c r="VOW78" s="216"/>
      <c r="VOX78" s="216"/>
      <c r="VOY78" s="216"/>
      <c r="VOZ78" s="216"/>
      <c r="VPA78" s="216"/>
      <c r="VPB78" s="216"/>
      <c r="VPC78" s="216"/>
      <c r="VPD78" s="216"/>
      <c r="VPE78" s="214"/>
      <c r="VPF78" s="214"/>
      <c r="VPG78" s="214"/>
      <c r="VPH78" s="214"/>
      <c r="VPI78" s="214"/>
      <c r="VPJ78" s="212"/>
      <c r="VPK78" s="213"/>
      <c r="VPL78" s="213"/>
      <c r="VPM78" s="214"/>
      <c r="VPN78" s="214"/>
      <c r="VPO78" s="216"/>
      <c r="VPP78" s="216"/>
      <c r="VPQ78" s="216"/>
      <c r="VPR78" s="216"/>
      <c r="VPS78" s="216"/>
      <c r="VPT78" s="216"/>
      <c r="VPU78" s="216"/>
      <c r="VPV78" s="216"/>
      <c r="VPW78" s="216"/>
      <c r="VPX78" s="216"/>
      <c r="VPY78" s="216"/>
      <c r="VPZ78" s="216"/>
      <c r="VQA78" s="216"/>
      <c r="VQB78" s="214"/>
      <c r="VQC78" s="214"/>
      <c r="VQD78" s="214"/>
      <c r="VQE78" s="214"/>
      <c r="VQF78" s="214"/>
      <c r="VQG78" s="212"/>
      <c r="VQH78" s="213"/>
      <c r="VQI78" s="213"/>
      <c r="VQJ78" s="214"/>
      <c r="VQK78" s="214"/>
      <c r="VQL78" s="216"/>
      <c r="VQM78" s="216"/>
      <c r="VQN78" s="216"/>
      <c r="VQO78" s="216"/>
      <c r="VQP78" s="216"/>
      <c r="VQQ78" s="216"/>
      <c r="VQR78" s="216"/>
      <c r="VQS78" s="216"/>
      <c r="VQT78" s="216"/>
      <c r="VQU78" s="216"/>
      <c r="VQV78" s="216"/>
      <c r="VQW78" s="216"/>
      <c r="VQX78" s="216"/>
      <c r="VQY78" s="214"/>
      <c r="VQZ78" s="214"/>
      <c r="VRA78" s="214"/>
      <c r="VRB78" s="214"/>
      <c r="VRC78" s="214"/>
      <c r="VRD78" s="212"/>
      <c r="VRE78" s="213"/>
      <c r="VRF78" s="213"/>
      <c r="VRG78" s="214"/>
      <c r="VRH78" s="214"/>
      <c r="VRI78" s="216"/>
      <c r="VRJ78" s="216"/>
      <c r="VRK78" s="216"/>
      <c r="VRL78" s="216"/>
      <c r="VRM78" s="216"/>
      <c r="VRN78" s="216"/>
      <c r="VRO78" s="216"/>
      <c r="VRP78" s="216"/>
      <c r="VRQ78" s="216"/>
      <c r="VRR78" s="216"/>
      <c r="VRS78" s="216"/>
      <c r="VRT78" s="216"/>
      <c r="VRU78" s="216"/>
      <c r="VRV78" s="214"/>
      <c r="VRW78" s="214"/>
      <c r="VRX78" s="214"/>
      <c r="VRY78" s="214"/>
      <c r="VRZ78" s="214"/>
      <c r="VSA78" s="212"/>
      <c r="VSB78" s="213"/>
      <c r="VSC78" s="213"/>
      <c r="VSD78" s="214"/>
      <c r="VSE78" s="214"/>
      <c r="VSF78" s="216"/>
      <c r="VSG78" s="216"/>
      <c r="VSH78" s="216"/>
      <c r="VSI78" s="216"/>
      <c r="VSJ78" s="216"/>
      <c r="VSK78" s="216"/>
      <c r="VSL78" s="216"/>
      <c r="VSM78" s="216"/>
      <c r="VSN78" s="216"/>
      <c r="VSO78" s="216"/>
      <c r="VSP78" s="216"/>
      <c r="VSQ78" s="216"/>
      <c r="VSR78" s="216"/>
      <c r="VSS78" s="214"/>
      <c r="VST78" s="214"/>
      <c r="VSU78" s="214"/>
      <c r="VSV78" s="214"/>
      <c r="VSW78" s="214"/>
      <c r="VSX78" s="212"/>
      <c r="VSY78" s="213"/>
      <c r="VSZ78" s="213"/>
      <c r="VTA78" s="214"/>
      <c r="VTB78" s="214"/>
      <c r="VTC78" s="216"/>
      <c r="VTD78" s="216"/>
      <c r="VTE78" s="216"/>
      <c r="VTF78" s="216"/>
      <c r="VTG78" s="216"/>
      <c r="VTH78" s="216"/>
      <c r="VTI78" s="216"/>
      <c r="VTJ78" s="216"/>
      <c r="VTK78" s="216"/>
      <c r="VTL78" s="216"/>
      <c r="VTM78" s="216"/>
      <c r="VTN78" s="216"/>
      <c r="VTO78" s="216"/>
      <c r="VTP78" s="214"/>
      <c r="VTQ78" s="214"/>
      <c r="VTR78" s="214"/>
      <c r="VTS78" s="214"/>
      <c r="VTT78" s="214"/>
      <c r="VTU78" s="212"/>
      <c r="VTV78" s="213"/>
      <c r="VTW78" s="213"/>
      <c r="VTX78" s="214"/>
      <c r="VTY78" s="214"/>
      <c r="VTZ78" s="216"/>
      <c r="VUA78" s="216"/>
      <c r="VUB78" s="216"/>
      <c r="VUC78" s="216"/>
      <c r="VUD78" s="216"/>
      <c r="VUE78" s="216"/>
      <c r="VUF78" s="216"/>
      <c r="VUG78" s="216"/>
      <c r="VUH78" s="216"/>
      <c r="VUI78" s="216"/>
      <c r="VUJ78" s="216"/>
      <c r="VUK78" s="216"/>
      <c r="VUL78" s="216"/>
      <c r="VUM78" s="214"/>
      <c r="VUN78" s="214"/>
      <c r="VUO78" s="214"/>
      <c r="VUP78" s="214"/>
      <c r="VUQ78" s="214"/>
      <c r="VUR78" s="212"/>
      <c r="VUS78" s="213"/>
      <c r="VUT78" s="213"/>
      <c r="VUU78" s="214"/>
      <c r="VUV78" s="214"/>
      <c r="VUW78" s="216"/>
      <c r="VUX78" s="216"/>
      <c r="VUY78" s="216"/>
      <c r="VUZ78" s="216"/>
      <c r="VVA78" s="216"/>
      <c r="VVB78" s="216"/>
      <c r="VVC78" s="216"/>
      <c r="VVD78" s="216"/>
      <c r="VVE78" s="216"/>
      <c r="VVF78" s="216"/>
      <c r="VVG78" s="216"/>
      <c r="VVH78" s="216"/>
      <c r="VVI78" s="216"/>
      <c r="VVJ78" s="214"/>
      <c r="VVK78" s="214"/>
      <c r="VVL78" s="214"/>
      <c r="VVM78" s="214"/>
      <c r="VVN78" s="214"/>
      <c r="VVO78" s="212"/>
      <c r="VVP78" s="213"/>
      <c r="VVQ78" s="213"/>
      <c r="VVR78" s="214"/>
      <c r="VVS78" s="214"/>
      <c r="VVT78" s="216"/>
      <c r="VVU78" s="216"/>
      <c r="VVV78" s="216"/>
      <c r="VVW78" s="216"/>
      <c r="VVX78" s="216"/>
      <c r="VVY78" s="216"/>
      <c r="VVZ78" s="216"/>
      <c r="VWA78" s="216"/>
      <c r="VWB78" s="216"/>
      <c r="VWC78" s="216"/>
      <c r="VWD78" s="216"/>
      <c r="VWE78" s="216"/>
      <c r="VWF78" s="216"/>
      <c r="VWG78" s="214"/>
      <c r="VWH78" s="214"/>
      <c r="VWI78" s="214"/>
      <c r="VWJ78" s="214"/>
      <c r="VWK78" s="214"/>
      <c r="VWL78" s="212"/>
      <c r="VWM78" s="213"/>
      <c r="VWN78" s="213"/>
      <c r="VWO78" s="214"/>
      <c r="VWP78" s="214"/>
      <c r="VWQ78" s="216"/>
      <c r="VWR78" s="216"/>
      <c r="VWS78" s="216"/>
      <c r="VWT78" s="216"/>
      <c r="VWU78" s="216"/>
      <c r="VWV78" s="216"/>
      <c r="VWW78" s="216"/>
      <c r="VWX78" s="216"/>
      <c r="VWY78" s="216"/>
      <c r="VWZ78" s="216"/>
      <c r="VXA78" s="216"/>
      <c r="VXB78" s="216"/>
      <c r="VXC78" s="216"/>
      <c r="VXD78" s="214"/>
      <c r="VXE78" s="214"/>
      <c r="VXF78" s="214"/>
      <c r="VXG78" s="214"/>
      <c r="VXH78" s="214"/>
      <c r="VXI78" s="212"/>
      <c r="VXJ78" s="213"/>
      <c r="VXK78" s="213"/>
      <c r="VXL78" s="214"/>
      <c r="VXM78" s="214"/>
      <c r="VXN78" s="216"/>
      <c r="VXO78" s="216"/>
      <c r="VXP78" s="216"/>
      <c r="VXQ78" s="216"/>
      <c r="VXR78" s="216"/>
      <c r="VXS78" s="216"/>
      <c r="VXT78" s="216"/>
      <c r="VXU78" s="216"/>
      <c r="VXV78" s="216"/>
      <c r="VXW78" s="216"/>
      <c r="VXX78" s="216"/>
      <c r="VXY78" s="216"/>
      <c r="VXZ78" s="216"/>
      <c r="VYA78" s="214"/>
      <c r="VYB78" s="214"/>
      <c r="VYC78" s="214"/>
      <c r="VYD78" s="214"/>
      <c r="VYE78" s="214"/>
      <c r="VYF78" s="212"/>
      <c r="VYG78" s="213"/>
      <c r="VYH78" s="213"/>
      <c r="VYI78" s="214"/>
      <c r="VYJ78" s="214"/>
      <c r="VYK78" s="216"/>
      <c r="VYL78" s="216"/>
      <c r="VYM78" s="216"/>
      <c r="VYN78" s="216"/>
      <c r="VYO78" s="216"/>
      <c r="VYP78" s="216"/>
      <c r="VYQ78" s="216"/>
      <c r="VYR78" s="216"/>
      <c r="VYS78" s="216"/>
      <c r="VYT78" s="216"/>
      <c r="VYU78" s="216"/>
      <c r="VYV78" s="216"/>
      <c r="VYW78" s="216"/>
      <c r="VYX78" s="214"/>
      <c r="VYY78" s="214"/>
      <c r="VYZ78" s="214"/>
      <c r="VZA78" s="214"/>
      <c r="VZB78" s="214"/>
      <c r="VZC78" s="212"/>
      <c r="VZD78" s="213"/>
      <c r="VZE78" s="213"/>
      <c r="VZF78" s="214"/>
      <c r="VZG78" s="214"/>
      <c r="VZH78" s="216"/>
      <c r="VZI78" s="216"/>
      <c r="VZJ78" s="216"/>
      <c r="VZK78" s="216"/>
      <c r="VZL78" s="216"/>
      <c r="VZM78" s="216"/>
      <c r="VZN78" s="216"/>
      <c r="VZO78" s="216"/>
      <c r="VZP78" s="216"/>
      <c r="VZQ78" s="216"/>
      <c r="VZR78" s="216"/>
      <c r="VZS78" s="216"/>
      <c r="VZT78" s="216"/>
      <c r="VZU78" s="214"/>
      <c r="VZV78" s="214"/>
      <c r="VZW78" s="214"/>
      <c r="VZX78" s="214"/>
      <c r="VZY78" s="214"/>
      <c r="VZZ78" s="212"/>
      <c r="WAA78" s="213"/>
      <c r="WAB78" s="213"/>
      <c r="WAC78" s="214"/>
      <c r="WAD78" s="214"/>
      <c r="WAE78" s="216"/>
      <c r="WAF78" s="216"/>
      <c r="WAG78" s="216"/>
      <c r="WAH78" s="216"/>
      <c r="WAI78" s="216"/>
      <c r="WAJ78" s="216"/>
      <c r="WAK78" s="216"/>
      <c r="WAL78" s="216"/>
      <c r="WAM78" s="216"/>
      <c r="WAN78" s="216"/>
      <c r="WAO78" s="216"/>
      <c r="WAP78" s="216"/>
      <c r="WAQ78" s="216"/>
      <c r="WAR78" s="214"/>
      <c r="WAS78" s="214"/>
      <c r="WAT78" s="214"/>
      <c r="WAU78" s="214"/>
      <c r="WAV78" s="214"/>
      <c r="WAW78" s="212"/>
      <c r="WAX78" s="213"/>
      <c r="WAY78" s="213"/>
      <c r="WAZ78" s="214"/>
      <c r="WBA78" s="214"/>
      <c r="WBB78" s="216"/>
      <c r="WBC78" s="216"/>
      <c r="WBD78" s="216"/>
      <c r="WBE78" s="216"/>
      <c r="WBF78" s="216"/>
      <c r="WBG78" s="216"/>
      <c r="WBH78" s="216"/>
      <c r="WBI78" s="216"/>
      <c r="WBJ78" s="216"/>
      <c r="WBK78" s="216"/>
      <c r="WBL78" s="216"/>
      <c r="WBM78" s="216"/>
      <c r="WBN78" s="216"/>
      <c r="WBO78" s="214"/>
      <c r="WBP78" s="214"/>
      <c r="WBQ78" s="214"/>
      <c r="WBR78" s="214"/>
      <c r="WBS78" s="214"/>
      <c r="WBT78" s="212"/>
      <c r="WBU78" s="213"/>
      <c r="WBV78" s="213"/>
      <c r="WBW78" s="214"/>
      <c r="WBX78" s="214"/>
      <c r="WBY78" s="216"/>
      <c r="WBZ78" s="216"/>
      <c r="WCA78" s="216"/>
      <c r="WCB78" s="216"/>
      <c r="WCC78" s="216"/>
      <c r="WCD78" s="216"/>
      <c r="WCE78" s="216"/>
      <c r="WCF78" s="216"/>
      <c r="WCG78" s="216"/>
      <c r="WCH78" s="216"/>
      <c r="WCI78" s="216"/>
      <c r="WCJ78" s="216"/>
      <c r="WCK78" s="216"/>
      <c r="WCL78" s="214"/>
      <c r="WCM78" s="214"/>
      <c r="WCN78" s="214"/>
      <c r="WCO78" s="214"/>
      <c r="WCP78" s="214"/>
      <c r="WCQ78" s="212"/>
      <c r="WCR78" s="213"/>
      <c r="WCS78" s="213"/>
      <c r="WCT78" s="214"/>
      <c r="WCU78" s="214"/>
      <c r="WCV78" s="216"/>
      <c r="WCW78" s="216"/>
      <c r="WCX78" s="216"/>
      <c r="WCY78" s="216"/>
      <c r="WCZ78" s="216"/>
      <c r="WDA78" s="216"/>
      <c r="WDB78" s="216"/>
      <c r="WDC78" s="216"/>
      <c r="WDD78" s="216"/>
      <c r="WDE78" s="216"/>
      <c r="WDF78" s="216"/>
      <c r="WDG78" s="216"/>
      <c r="WDH78" s="216"/>
      <c r="WDI78" s="214"/>
      <c r="WDJ78" s="214"/>
      <c r="WDK78" s="214"/>
      <c r="WDL78" s="214"/>
      <c r="WDM78" s="214"/>
      <c r="WDN78" s="212"/>
      <c r="WDO78" s="213"/>
      <c r="WDP78" s="213"/>
      <c r="WDQ78" s="214"/>
      <c r="WDR78" s="214"/>
      <c r="WDS78" s="216"/>
      <c r="WDT78" s="216"/>
      <c r="WDU78" s="216"/>
      <c r="WDV78" s="216"/>
      <c r="WDW78" s="216"/>
      <c r="WDX78" s="216"/>
      <c r="WDY78" s="216"/>
      <c r="WDZ78" s="216"/>
      <c r="WEA78" s="216"/>
      <c r="WEB78" s="216"/>
      <c r="WEC78" s="216"/>
      <c r="WED78" s="216"/>
      <c r="WEE78" s="216"/>
      <c r="WEF78" s="214"/>
      <c r="WEG78" s="214"/>
      <c r="WEH78" s="214"/>
      <c r="WEI78" s="214"/>
      <c r="WEJ78" s="214"/>
      <c r="WEK78" s="212"/>
      <c r="WEL78" s="213"/>
      <c r="WEM78" s="213"/>
      <c r="WEN78" s="214"/>
      <c r="WEO78" s="214"/>
      <c r="WEP78" s="216"/>
      <c r="WEQ78" s="216"/>
      <c r="WER78" s="216"/>
      <c r="WES78" s="216"/>
      <c r="WET78" s="216"/>
      <c r="WEU78" s="216"/>
      <c r="WEV78" s="216"/>
      <c r="WEW78" s="216"/>
      <c r="WEX78" s="216"/>
      <c r="WEY78" s="216"/>
      <c r="WEZ78" s="216"/>
      <c r="WFA78" s="216"/>
      <c r="WFB78" s="216"/>
      <c r="WFC78" s="214"/>
      <c r="WFD78" s="214"/>
      <c r="WFE78" s="214"/>
      <c r="WFF78" s="214"/>
      <c r="WFG78" s="214"/>
      <c r="WFH78" s="212"/>
      <c r="WFI78" s="213"/>
      <c r="WFJ78" s="213"/>
      <c r="WFK78" s="214"/>
      <c r="WFL78" s="214"/>
      <c r="WFM78" s="216"/>
      <c r="WFN78" s="216"/>
      <c r="WFO78" s="216"/>
      <c r="WFP78" s="216"/>
      <c r="WFQ78" s="216"/>
      <c r="WFR78" s="216"/>
      <c r="WFS78" s="216"/>
      <c r="WFT78" s="216"/>
      <c r="WFU78" s="216"/>
      <c r="WFV78" s="216"/>
      <c r="WFW78" s="216"/>
      <c r="WFX78" s="216"/>
      <c r="WFY78" s="216"/>
      <c r="WFZ78" s="214"/>
      <c r="WGA78" s="214"/>
      <c r="WGB78" s="214"/>
      <c r="WGC78" s="214"/>
      <c r="WGD78" s="214"/>
      <c r="WGE78" s="212"/>
      <c r="WGF78" s="213"/>
      <c r="WGG78" s="213"/>
      <c r="WGH78" s="214"/>
      <c r="WGI78" s="214"/>
      <c r="WGJ78" s="216"/>
      <c r="WGK78" s="216"/>
      <c r="WGL78" s="216"/>
      <c r="WGM78" s="216"/>
      <c r="WGN78" s="216"/>
      <c r="WGO78" s="216"/>
      <c r="WGP78" s="216"/>
      <c r="WGQ78" s="216"/>
      <c r="WGR78" s="216"/>
      <c r="WGS78" s="216"/>
      <c r="WGT78" s="216"/>
      <c r="WGU78" s="216"/>
      <c r="WGV78" s="216"/>
      <c r="WGW78" s="214"/>
      <c r="WGX78" s="214"/>
      <c r="WGY78" s="214"/>
      <c r="WGZ78" s="214"/>
      <c r="WHA78" s="214"/>
      <c r="WHB78" s="212"/>
      <c r="WHC78" s="213"/>
      <c r="WHD78" s="213"/>
      <c r="WHE78" s="214"/>
      <c r="WHF78" s="214"/>
      <c r="WHG78" s="216"/>
      <c r="WHH78" s="216"/>
      <c r="WHI78" s="216"/>
      <c r="WHJ78" s="216"/>
      <c r="WHK78" s="216"/>
      <c r="WHL78" s="216"/>
      <c r="WHM78" s="216"/>
      <c r="WHN78" s="216"/>
      <c r="WHO78" s="216"/>
      <c r="WHP78" s="216"/>
      <c r="WHQ78" s="216"/>
      <c r="WHR78" s="216"/>
      <c r="WHS78" s="216"/>
      <c r="WHT78" s="214"/>
      <c r="WHU78" s="214"/>
      <c r="WHV78" s="214"/>
      <c r="WHW78" s="214"/>
      <c r="WHX78" s="214"/>
      <c r="WHY78" s="212"/>
      <c r="WHZ78" s="213"/>
      <c r="WIA78" s="213"/>
      <c r="WIB78" s="214"/>
      <c r="WIC78" s="214"/>
      <c r="WID78" s="216"/>
      <c r="WIE78" s="216"/>
      <c r="WIF78" s="216"/>
      <c r="WIG78" s="216"/>
      <c r="WIH78" s="216"/>
      <c r="WII78" s="216"/>
      <c r="WIJ78" s="216"/>
      <c r="WIK78" s="216"/>
      <c r="WIL78" s="216"/>
      <c r="WIM78" s="216"/>
      <c r="WIN78" s="216"/>
      <c r="WIO78" s="216"/>
      <c r="WIP78" s="216"/>
      <c r="WIQ78" s="214"/>
      <c r="WIR78" s="214"/>
      <c r="WIS78" s="214"/>
      <c r="WIT78" s="214"/>
      <c r="WIU78" s="214"/>
      <c r="WIV78" s="212"/>
      <c r="WIW78" s="213"/>
      <c r="WIX78" s="213"/>
      <c r="WIY78" s="214"/>
      <c r="WIZ78" s="214"/>
      <c r="WJA78" s="216"/>
      <c r="WJB78" s="216"/>
      <c r="WJC78" s="216"/>
      <c r="WJD78" s="216"/>
      <c r="WJE78" s="216"/>
      <c r="WJF78" s="216"/>
      <c r="WJG78" s="216"/>
      <c r="WJH78" s="216"/>
      <c r="WJI78" s="216"/>
      <c r="WJJ78" s="216"/>
      <c r="WJK78" s="216"/>
      <c r="WJL78" s="216"/>
      <c r="WJM78" s="216"/>
      <c r="WJN78" s="214"/>
      <c r="WJO78" s="214"/>
      <c r="WJP78" s="214"/>
      <c r="WJQ78" s="214"/>
      <c r="WJR78" s="214"/>
      <c r="WJS78" s="212"/>
      <c r="WJT78" s="213"/>
      <c r="WJU78" s="213"/>
      <c r="WJV78" s="214"/>
      <c r="WJW78" s="214"/>
      <c r="WJX78" s="216"/>
      <c r="WJY78" s="216"/>
      <c r="WJZ78" s="216"/>
      <c r="WKA78" s="216"/>
      <c r="WKB78" s="216"/>
      <c r="WKC78" s="216"/>
      <c r="WKD78" s="216"/>
      <c r="WKE78" s="216"/>
      <c r="WKF78" s="216"/>
      <c r="WKG78" s="216"/>
      <c r="WKH78" s="216"/>
      <c r="WKI78" s="216"/>
      <c r="WKJ78" s="216"/>
      <c r="WKK78" s="214"/>
      <c r="WKL78" s="214"/>
      <c r="WKM78" s="214"/>
      <c r="WKN78" s="214"/>
      <c r="WKO78" s="214"/>
      <c r="WKP78" s="212"/>
      <c r="WKQ78" s="213"/>
      <c r="WKR78" s="213"/>
      <c r="WKS78" s="214"/>
      <c r="WKT78" s="214"/>
      <c r="WKU78" s="216"/>
      <c r="WKV78" s="216"/>
      <c r="WKW78" s="216"/>
      <c r="WKX78" s="216"/>
      <c r="WKY78" s="216"/>
      <c r="WKZ78" s="216"/>
      <c r="WLA78" s="216"/>
      <c r="WLB78" s="216"/>
      <c r="WLC78" s="216"/>
      <c r="WLD78" s="216"/>
      <c r="WLE78" s="216"/>
      <c r="WLF78" s="216"/>
      <c r="WLG78" s="216"/>
      <c r="WLH78" s="214"/>
      <c r="WLI78" s="214"/>
      <c r="WLJ78" s="214"/>
      <c r="WLK78" s="214"/>
      <c r="WLL78" s="214"/>
      <c r="WLM78" s="212"/>
      <c r="WLN78" s="213"/>
      <c r="WLO78" s="213"/>
      <c r="WLP78" s="214"/>
      <c r="WLQ78" s="214"/>
      <c r="WLR78" s="216"/>
      <c r="WLS78" s="216"/>
      <c r="WLT78" s="216"/>
      <c r="WLU78" s="216"/>
      <c r="WLV78" s="216"/>
      <c r="WLW78" s="216"/>
      <c r="WLX78" s="216"/>
      <c r="WLY78" s="216"/>
      <c r="WLZ78" s="216"/>
      <c r="WMA78" s="216"/>
      <c r="WMB78" s="216"/>
      <c r="WMC78" s="216"/>
      <c r="WMD78" s="216"/>
      <c r="WME78" s="214"/>
      <c r="WMF78" s="214"/>
      <c r="WMG78" s="214"/>
      <c r="WMH78" s="214"/>
      <c r="WMI78" s="214"/>
      <c r="WMJ78" s="212"/>
      <c r="WMK78" s="213"/>
      <c r="WML78" s="213"/>
      <c r="WMM78" s="214"/>
      <c r="WMN78" s="214"/>
      <c r="WMO78" s="216"/>
      <c r="WMP78" s="216"/>
      <c r="WMQ78" s="216"/>
      <c r="WMR78" s="216"/>
      <c r="WMS78" s="216"/>
      <c r="WMT78" s="216"/>
      <c r="WMU78" s="216"/>
      <c r="WMV78" s="216"/>
      <c r="WMW78" s="216"/>
      <c r="WMX78" s="216"/>
      <c r="WMY78" s="216"/>
      <c r="WMZ78" s="216"/>
      <c r="WNA78" s="216"/>
      <c r="WNB78" s="214"/>
      <c r="WNC78" s="214"/>
      <c r="WND78" s="214"/>
      <c r="WNE78" s="214"/>
      <c r="WNF78" s="214"/>
      <c r="WNG78" s="212"/>
      <c r="WNH78" s="213"/>
      <c r="WNI78" s="213"/>
      <c r="WNJ78" s="214"/>
      <c r="WNK78" s="214"/>
      <c r="WNL78" s="216"/>
      <c r="WNM78" s="216"/>
      <c r="WNN78" s="216"/>
      <c r="WNO78" s="216"/>
      <c r="WNP78" s="216"/>
      <c r="WNQ78" s="216"/>
      <c r="WNR78" s="216"/>
      <c r="WNS78" s="216"/>
      <c r="WNT78" s="216"/>
      <c r="WNU78" s="216"/>
      <c r="WNV78" s="216"/>
      <c r="WNW78" s="216"/>
      <c r="WNX78" s="216"/>
      <c r="WNY78" s="214"/>
      <c r="WNZ78" s="214"/>
      <c r="WOA78" s="214"/>
      <c r="WOB78" s="214"/>
      <c r="WOC78" s="214"/>
      <c r="WOD78" s="212"/>
      <c r="WOE78" s="213"/>
      <c r="WOF78" s="213"/>
      <c r="WOG78" s="214"/>
      <c r="WOH78" s="214"/>
      <c r="WOI78" s="216"/>
      <c r="WOJ78" s="216"/>
      <c r="WOK78" s="216"/>
      <c r="WOL78" s="216"/>
      <c r="WOM78" s="216"/>
      <c r="WON78" s="216"/>
      <c r="WOO78" s="216"/>
      <c r="WOP78" s="216"/>
      <c r="WOQ78" s="216"/>
      <c r="WOR78" s="216"/>
      <c r="WOS78" s="216"/>
      <c r="WOT78" s="216"/>
      <c r="WOU78" s="216"/>
      <c r="WOV78" s="214"/>
      <c r="WOW78" s="214"/>
      <c r="WOX78" s="214"/>
      <c r="WOY78" s="214"/>
      <c r="WOZ78" s="214"/>
      <c r="WPA78" s="212"/>
      <c r="WPB78" s="213"/>
      <c r="WPC78" s="213"/>
      <c r="WPD78" s="214"/>
      <c r="WPE78" s="214"/>
      <c r="WPF78" s="216"/>
      <c r="WPG78" s="216"/>
      <c r="WPH78" s="216"/>
      <c r="WPI78" s="216"/>
      <c r="WPJ78" s="216"/>
      <c r="WPK78" s="216"/>
      <c r="WPL78" s="216"/>
      <c r="WPM78" s="216"/>
      <c r="WPN78" s="216"/>
      <c r="WPO78" s="216"/>
      <c r="WPP78" s="216"/>
      <c r="WPQ78" s="216"/>
      <c r="WPR78" s="216"/>
      <c r="WPS78" s="214"/>
      <c r="WPT78" s="214"/>
      <c r="WPU78" s="214"/>
      <c r="WPV78" s="214"/>
      <c r="WPW78" s="214"/>
      <c r="WPX78" s="212"/>
      <c r="WPY78" s="213"/>
      <c r="WPZ78" s="213"/>
      <c r="WQA78" s="214"/>
      <c r="WQB78" s="214"/>
      <c r="WQC78" s="216"/>
      <c r="WQD78" s="216"/>
      <c r="WQE78" s="216"/>
      <c r="WQF78" s="216"/>
      <c r="WQG78" s="216"/>
      <c r="WQH78" s="216"/>
      <c r="WQI78" s="216"/>
      <c r="WQJ78" s="216"/>
      <c r="WQK78" s="216"/>
      <c r="WQL78" s="216"/>
      <c r="WQM78" s="216"/>
      <c r="WQN78" s="216"/>
      <c r="WQO78" s="216"/>
      <c r="WQP78" s="214"/>
      <c r="WQQ78" s="214"/>
      <c r="WQR78" s="214"/>
      <c r="WQS78" s="214"/>
      <c r="WQT78" s="214"/>
      <c r="WQU78" s="212"/>
      <c r="WQV78" s="213"/>
      <c r="WQW78" s="213"/>
      <c r="WQX78" s="214"/>
      <c r="WQY78" s="214"/>
      <c r="WQZ78" s="216"/>
      <c r="WRA78" s="216"/>
      <c r="WRB78" s="216"/>
      <c r="WRC78" s="216"/>
      <c r="WRD78" s="216"/>
      <c r="WRE78" s="216"/>
      <c r="WRF78" s="216"/>
      <c r="WRG78" s="216"/>
      <c r="WRH78" s="216"/>
      <c r="WRI78" s="216"/>
      <c r="WRJ78" s="216"/>
      <c r="WRK78" s="216"/>
      <c r="WRL78" s="216"/>
      <c r="WRM78" s="214"/>
      <c r="WRN78" s="214"/>
      <c r="WRO78" s="214"/>
      <c r="WRP78" s="214"/>
      <c r="WRQ78" s="214"/>
      <c r="WRR78" s="212"/>
      <c r="WRS78" s="213"/>
      <c r="WRT78" s="213"/>
      <c r="WRU78" s="214"/>
      <c r="WRV78" s="214"/>
      <c r="WRW78" s="216"/>
      <c r="WRX78" s="216"/>
      <c r="WRY78" s="216"/>
      <c r="WRZ78" s="216"/>
      <c r="WSA78" s="216"/>
      <c r="WSB78" s="216"/>
      <c r="WSC78" s="216"/>
      <c r="WSD78" s="216"/>
      <c r="WSE78" s="216"/>
      <c r="WSF78" s="216"/>
      <c r="WSG78" s="216"/>
      <c r="WSH78" s="216"/>
      <c r="WSI78" s="216"/>
      <c r="WSJ78" s="214"/>
      <c r="WSK78" s="214"/>
      <c r="WSL78" s="214"/>
      <c r="WSM78" s="214"/>
      <c r="WSN78" s="214"/>
      <c r="WSO78" s="212"/>
      <c r="WSP78" s="213"/>
      <c r="WSQ78" s="213"/>
      <c r="WSR78" s="214"/>
      <c r="WSS78" s="214"/>
      <c r="WST78" s="216"/>
      <c r="WSU78" s="216"/>
      <c r="WSV78" s="216"/>
      <c r="WSW78" s="216"/>
      <c r="WSX78" s="216"/>
      <c r="WSY78" s="216"/>
      <c r="WSZ78" s="216"/>
      <c r="WTA78" s="216"/>
      <c r="WTB78" s="216"/>
      <c r="WTC78" s="216"/>
      <c r="WTD78" s="216"/>
      <c r="WTE78" s="216"/>
      <c r="WTF78" s="216"/>
      <c r="WTG78" s="214"/>
      <c r="WTH78" s="214"/>
      <c r="WTI78" s="214"/>
      <c r="WTJ78" s="214"/>
      <c r="WTK78" s="214"/>
      <c r="WTL78" s="212"/>
      <c r="WTM78" s="213"/>
      <c r="WTN78" s="213"/>
      <c r="WTO78" s="214"/>
      <c r="WTP78" s="214"/>
      <c r="WTQ78" s="216"/>
      <c r="WTR78" s="216"/>
      <c r="WTS78" s="216"/>
      <c r="WTT78" s="216"/>
      <c r="WTU78" s="216"/>
      <c r="WTV78" s="216"/>
      <c r="WTW78" s="216"/>
      <c r="WTX78" s="216"/>
      <c r="WTY78" s="216"/>
      <c r="WTZ78" s="216"/>
      <c r="WUA78" s="216"/>
      <c r="WUB78" s="216"/>
      <c r="WUC78" s="216"/>
      <c r="WUD78" s="214"/>
      <c r="WUE78" s="214"/>
      <c r="WUF78" s="214"/>
      <c r="WUG78" s="214"/>
      <c r="WUH78" s="214"/>
      <c r="WUI78" s="212"/>
      <c r="WUJ78" s="213"/>
      <c r="WUK78" s="213"/>
      <c r="WUL78" s="214"/>
      <c r="WUM78" s="214"/>
      <c r="WUN78" s="216"/>
      <c r="WUO78" s="216"/>
      <c r="WUP78" s="216"/>
      <c r="WUQ78" s="216"/>
      <c r="WUR78" s="216"/>
      <c r="WUS78" s="216"/>
      <c r="WUT78" s="216"/>
      <c r="WUU78" s="216"/>
      <c r="WUV78" s="216"/>
      <c r="WUW78" s="216"/>
      <c r="WUX78" s="216"/>
      <c r="WUY78" s="216"/>
      <c r="WUZ78" s="216"/>
      <c r="WVA78" s="214"/>
      <c r="WVB78" s="214"/>
      <c r="WVC78" s="214"/>
      <c r="WVD78" s="214"/>
      <c r="WVE78" s="214"/>
      <c r="WVF78" s="212"/>
      <c r="WVG78" s="213"/>
      <c r="WVH78" s="213"/>
      <c r="WVI78" s="214"/>
      <c r="WVJ78" s="214"/>
      <c r="WVK78" s="216"/>
      <c r="WVL78" s="216"/>
      <c r="WVM78" s="216"/>
      <c r="WVN78" s="216"/>
      <c r="WVO78" s="216"/>
      <c r="WVP78" s="216"/>
      <c r="WVQ78" s="216"/>
      <c r="WVR78" s="216"/>
      <c r="WVS78" s="216"/>
      <c r="WVT78" s="216"/>
      <c r="WVU78" s="216"/>
      <c r="WVV78" s="216"/>
      <c r="WVW78" s="216"/>
      <c r="WVX78" s="214"/>
      <c r="WVY78" s="214"/>
      <c r="WVZ78" s="214"/>
      <c r="WWA78" s="214"/>
      <c r="WWB78" s="214"/>
      <c r="WWC78" s="212"/>
      <c r="WWD78" s="213"/>
      <c r="WWE78" s="213"/>
      <c r="WWF78" s="214"/>
      <c r="WWG78" s="214"/>
      <c r="WWH78" s="216"/>
      <c r="WWI78" s="216"/>
      <c r="WWJ78" s="216"/>
      <c r="WWK78" s="216"/>
      <c r="WWL78" s="216"/>
      <c r="WWM78" s="216"/>
      <c r="WWN78" s="216"/>
      <c r="WWO78" s="216"/>
      <c r="WWP78" s="216"/>
      <c r="WWQ78" s="216"/>
      <c r="WWR78" s="216"/>
      <c r="WWS78" s="216"/>
      <c r="WWT78" s="216"/>
      <c r="WWU78" s="214"/>
      <c r="WWV78" s="214"/>
      <c r="WWW78" s="214"/>
      <c r="WWX78" s="214"/>
      <c r="WWY78" s="214"/>
      <c r="WWZ78" s="212"/>
      <c r="WXA78" s="213"/>
      <c r="WXB78" s="213"/>
      <c r="WXC78" s="214"/>
      <c r="WXD78" s="214"/>
      <c r="WXE78" s="216"/>
      <c r="WXF78" s="216"/>
      <c r="WXG78" s="216"/>
      <c r="WXH78" s="216"/>
      <c r="WXI78" s="216"/>
      <c r="WXJ78" s="216"/>
      <c r="WXK78" s="216"/>
      <c r="WXL78" s="216"/>
      <c r="WXM78" s="216"/>
      <c r="WXN78" s="216"/>
      <c r="WXO78" s="216"/>
      <c r="WXP78" s="216"/>
      <c r="WXQ78" s="216"/>
      <c r="WXR78" s="214"/>
      <c r="WXS78" s="214"/>
      <c r="WXT78" s="214"/>
      <c r="WXU78" s="214"/>
      <c r="WXV78" s="214"/>
      <c r="WXW78" s="212"/>
      <c r="WXX78" s="213"/>
      <c r="WXY78" s="213"/>
      <c r="WXZ78" s="214"/>
      <c r="WYA78" s="214"/>
      <c r="WYB78" s="216"/>
      <c r="WYC78" s="216"/>
      <c r="WYD78" s="216"/>
      <c r="WYE78" s="216"/>
      <c r="WYF78" s="216"/>
      <c r="WYG78" s="216"/>
      <c r="WYH78" s="216"/>
      <c r="WYI78" s="216"/>
      <c r="WYJ78" s="216"/>
      <c r="WYK78" s="216"/>
      <c r="WYL78" s="216"/>
      <c r="WYM78" s="216"/>
      <c r="WYN78" s="216"/>
      <c r="WYO78" s="214"/>
      <c r="WYP78" s="214"/>
      <c r="WYQ78" s="214"/>
      <c r="WYR78" s="214"/>
      <c r="WYS78" s="214"/>
      <c r="WYT78" s="212"/>
      <c r="WYU78" s="213"/>
      <c r="WYV78" s="213"/>
      <c r="WYW78" s="214"/>
      <c r="WYX78" s="214"/>
      <c r="WYY78" s="216"/>
      <c r="WYZ78" s="216"/>
      <c r="WZA78" s="216"/>
      <c r="WZB78" s="216"/>
      <c r="WZC78" s="216"/>
      <c r="WZD78" s="216"/>
      <c r="WZE78" s="216"/>
      <c r="WZF78" s="216"/>
      <c r="WZG78" s="216"/>
      <c r="WZH78" s="216"/>
      <c r="WZI78" s="216"/>
      <c r="WZJ78" s="216"/>
      <c r="WZK78" s="216"/>
      <c r="WZL78" s="214"/>
      <c r="WZM78" s="214"/>
      <c r="WZN78" s="214"/>
      <c r="WZO78" s="214"/>
      <c r="WZP78" s="214"/>
      <c r="WZQ78" s="212"/>
      <c r="WZR78" s="213"/>
      <c r="WZS78" s="213"/>
      <c r="WZT78" s="214"/>
      <c r="WZU78" s="214"/>
      <c r="WZV78" s="216"/>
      <c r="WZW78" s="216"/>
      <c r="WZX78" s="216"/>
      <c r="WZY78" s="216"/>
      <c r="WZZ78" s="216"/>
      <c r="XAA78" s="216"/>
      <c r="XAB78" s="216"/>
      <c r="XAC78" s="216"/>
      <c r="XAD78" s="216"/>
      <c r="XAE78" s="216"/>
      <c r="XAF78" s="216"/>
      <c r="XAG78" s="216"/>
      <c r="XAH78" s="216"/>
      <c r="XAI78" s="214"/>
      <c r="XAJ78" s="214"/>
      <c r="XAK78" s="214"/>
      <c r="XAL78" s="214"/>
      <c r="XAM78" s="214"/>
      <c r="XAN78" s="212"/>
      <c r="XAO78" s="213"/>
      <c r="XAP78" s="213"/>
      <c r="XAQ78" s="214"/>
      <c r="XAR78" s="214"/>
      <c r="XAS78" s="216"/>
      <c r="XAT78" s="216"/>
      <c r="XAU78" s="216"/>
      <c r="XAV78" s="216"/>
      <c r="XAW78" s="216"/>
      <c r="XAX78" s="216"/>
      <c r="XAY78" s="216"/>
      <c r="XAZ78" s="216"/>
      <c r="XBA78" s="216"/>
      <c r="XBB78" s="216"/>
      <c r="XBC78" s="216"/>
      <c r="XBD78" s="216"/>
      <c r="XBE78" s="216"/>
      <c r="XBF78" s="214"/>
      <c r="XBG78" s="214"/>
      <c r="XBH78" s="214"/>
      <c r="XBI78" s="214"/>
      <c r="XBJ78" s="214"/>
      <c r="XBK78" s="212"/>
      <c r="XBL78" s="213"/>
      <c r="XBM78" s="213"/>
      <c r="XBN78" s="214"/>
      <c r="XBO78" s="214"/>
      <c r="XBP78" s="216"/>
      <c r="XBQ78" s="216"/>
      <c r="XBR78" s="216"/>
      <c r="XBS78" s="216"/>
      <c r="XBT78" s="216"/>
      <c r="XBU78" s="216"/>
      <c r="XBV78" s="216"/>
      <c r="XBW78" s="216"/>
      <c r="XBX78" s="216"/>
      <c r="XBY78" s="216"/>
      <c r="XBZ78" s="216"/>
      <c r="XCA78" s="216"/>
      <c r="XCB78" s="216"/>
      <c r="XCC78" s="214"/>
      <c r="XCD78" s="214"/>
      <c r="XCE78" s="214"/>
      <c r="XCF78" s="214"/>
      <c r="XCG78" s="214"/>
      <c r="XCH78" s="212"/>
      <c r="XCI78" s="213"/>
      <c r="XCJ78" s="213"/>
      <c r="XCK78" s="214"/>
      <c r="XCL78" s="214"/>
      <c r="XCM78" s="216"/>
      <c r="XCN78" s="216"/>
      <c r="XCO78" s="216"/>
      <c r="XCP78" s="216"/>
      <c r="XCQ78" s="216"/>
      <c r="XCR78" s="216"/>
      <c r="XCS78" s="216"/>
      <c r="XCT78" s="216"/>
      <c r="XCU78" s="216"/>
      <c r="XCV78" s="216"/>
      <c r="XCW78" s="216"/>
      <c r="XCX78" s="216"/>
      <c r="XCY78" s="216"/>
      <c r="XCZ78" s="214"/>
      <c r="XDA78" s="214"/>
      <c r="XDB78" s="214"/>
      <c r="XDC78" s="214"/>
      <c r="XDD78" s="214"/>
      <c r="XDE78" s="212"/>
      <c r="XDF78" s="213"/>
      <c r="XDG78" s="213"/>
      <c r="XDH78" s="214"/>
      <c r="XDI78" s="214"/>
      <c r="XDJ78" s="216"/>
      <c r="XDK78" s="216"/>
      <c r="XDL78" s="216"/>
      <c r="XDM78" s="216"/>
      <c r="XDN78" s="216"/>
      <c r="XDO78" s="216"/>
      <c r="XDP78" s="216"/>
      <c r="XDQ78" s="216"/>
      <c r="XDR78" s="216"/>
      <c r="XDS78" s="216"/>
      <c r="XDT78" s="216"/>
      <c r="XDU78" s="216"/>
      <c r="XDV78" s="216"/>
      <c r="XDW78" s="214"/>
      <c r="XDX78" s="214"/>
      <c r="XDY78" s="214"/>
      <c r="XDZ78" s="214"/>
      <c r="XEA78" s="214"/>
      <c r="XEB78" s="212"/>
      <c r="XEC78" s="213"/>
      <c r="XED78" s="213"/>
      <c r="XEE78" s="214"/>
      <c r="XEF78" s="214"/>
      <c r="XEG78" s="216"/>
      <c r="XEH78" s="216"/>
      <c r="XEI78" s="216"/>
      <c r="XEJ78" s="216"/>
      <c r="XEK78" s="216"/>
      <c r="XEL78" s="216"/>
      <c r="XEM78" s="216"/>
      <c r="XEN78" s="216"/>
      <c r="XEO78" s="216"/>
      <c r="XEP78" s="216"/>
      <c r="XEQ78" s="216"/>
      <c r="XER78" s="216"/>
      <c r="XES78" s="216"/>
      <c r="XET78" s="214"/>
      <c r="XEU78" s="214"/>
      <c r="XEV78" s="214"/>
      <c r="XEW78" s="214"/>
      <c r="XEX78" s="214"/>
      <c r="XEY78" s="212"/>
      <c r="XEZ78" s="213"/>
      <c r="XFA78" s="213"/>
      <c r="XFB78" s="214"/>
      <c r="XFC78" s="214"/>
      <c r="XFD78" s="216"/>
    </row>
    <row r="79" spans="1:16384" ht="12.6">
      <c r="B79" s="35" t="s">
        <v>573</v>
      </c>
      <c r="C79" s="94" t="s">
        <v>220</v>
      </c>
      <c r="D79" s="18" t="s">
        <v>579</v>
      </c>
      <c r="E79" s="18" t="s">
        <v>649</v>
      </c>
      <c r="H79" s="99"/>
      <c r="I79" s="124"/>
      <c r="J79" s="124"/>
      <c r="K79" s="124"/>
      <c r="L79" s="124"/>
      <c r="M79" s="124"/>
      <c r="N79" s="124"/>
      <c r="O79" s="124"/>
      <c r="P79" s="124"/>
      <c r="Q79" s="124"/>
      <c r="R79" s="124"/>
      <c r="S79" s="124"/>
      <c r="T79" s="124"/>
    </row>
    <row r="80" spans="1:16384" ht="12.6">
      <c r="B80" s="35" t="s">
        <v>573</v>
      </c>
      <c r="C80" s="94" t="s">
        <v>583</v>
      </c>
      <c r="D80" s="18" t="s">
        <v>580</v>
      </c>
      <c r="E80" s="18" t="s">
        <v>649</v>
      </c>
      <c r="H80" s="99"/>
      <c r="I80" s="124"/>
      <c r="J80" s="124"/>
      <c r="K80" s="124"/>
      <c r="L80" s="124"/>
      <c r="M80" s="124"/>
      <c r="N80" s="124"/>
      <c r="O80" s="124"/>
      <c r="P80" s="124"/>
      <c r="Q80" s="124"/>
      <c r="R80" s="124"/>
      <c r="S80" s="124"/>
      <c r="T80" s="124"/>
    </row>
    <row r="81" spans="1:16384" ht="12.6">
      <c r="B81" s="35" t="s">
        <v>573</v>
      </c>
      <c r="C81" s="32" t="s">
        <v>221</v>
      </c>
      <c r="D81" s="221" t="s">
        <v>222</v>
      </c>
      <c r="E81" s="18" t="s">
        <v>649</v>
      </c>
      <c r="H81" s="99"/>
      <c r="I81" s="124"/>
      <c r="J81" s="124"/>
      <c r="K81" s="124"/>
      <c r="L81" s="124"/>
      <c r="M81" s="124"/>
      <c r="N81" s="124"/>
      <c r="O81" s="124"/>
      <c r="P81" s="124"/>
      <c r="Q81" s="124"/>
      <c r="R81" s="124"/>
      <c r="S81" s="124"/>
      <c r="T81" s="124"/>
    </row>
    <row r="82" spans="1:16384" ht="12.6">
      <c r="B82" s="35" t="s">
        <v>573</v>
      </c>
      <c r="C82" s="156" t="s">
        <v>221</v>
      </c>
      <c r="D82" s="221" t="s">
        <v>223</v>
      </c>
      <c r="E82" s="18" t="s">
        <v>649</v>
      </c>
      <c r="H82" s="99"/>
      <c r="I82" s="124"/>
      <c r="J82" s="124"/>
      <c r="K82" s="124"/>
      <c r="L82" s="124"/>
      <c r="M82" s="124"/>
      <c r="N82" s="124"/>
      <c r="O82" s="124"/>
      <c r="P82" s="124"/>
      <c r="Q82" s="124"/>
      <c r="R82" s="124"/>
      <c r="S82" s="124"/>
      <c r="T82" s="124"/>
    </row>
    <row r="83" spans="1:16384" ht="12.6">
      <c r="B83" s="35" t="s">
        <v>573</v>
      </c>
      <c r="C83" s="32" t="s">
        <v>221</v>
      </c>
      <c r="D83" s="221" t="s">
        <v>224</v>
      </c>
      <c r="E83" s="18" t="s">
        <v>649</v>
      </c>
      <c r="H83" s="99"/>
      <c r="I83" s="124"/>
      <c r="J83" s="124"/>
      <c r="K83" s="124"/>
      <c r="L83" s="124"/>
      <c r="M83" s="124"/>
      <c r="N83" s="124"/>
      <c r="O83" s="124"/>
      <c r="P83" s="124"/>
      <c r="Q83" s="124"/>
      <c r="R83" s="124"/>
      <c r="S83" s="124"/>
      <c r="T83" s="124"/>
    </row>
    <row r="84" spans="1:16384" ht="12.6">
      <c r="B84" s="35" t="s">
        <v>572</v>
      </c>
      <c r="C84" s="16" t="s">
        <v>89</v>
      </c>
      <c r="D84" s="225"/>
      <c r="E84" s="18" t="s">
        <v>649</v>
      </c>
      <c r="H84" s="98">
        <f t="shared" ref="H84:T84" si="10">SUM(H85:H97)</f>
        <v>0</v>
      </c>
      <c r="I84" s="98">
        <f t="shared" si="10"/>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row>
    <row r="85" spans="1:16384" ht="12.6">
      <c r="B85" s="35" t="s">
        <v>572</v>
      </c>
      <c r="C85" s="94" t="s">
        <v>204</v>
      </c>
      <c r="D85" s="18" t="s">
        <v>205</v>
      </c>
      <c r="E85" s="18" t="s">
        <v>649</v>
      </c>
      <c r="H85" s="99"/>
      <c r="I85" s="99"/>
      <c r="J85" s="99"/>
      <c r="K85" s="99"/>
      <c r="L85" s="99"/>
      <c r="M85" s="99"/>
      <c r="N85" s="99"/>
      <c r="O85" s="99"/>
      <c r="P85" s="99"/>
      <c r="Q85" s="99"/>
      <c r="R85" s="99"/>
      <c r="S85" s="99"/>
      <c r="T85" s="99"/>
    </row>
    <row r="86" spans="1:16384" ht="12.6">
      <c r="B86" s="35" t="s">
        <v>572</v>
      </c>
      <c r="C86" s="94" t="s">
        <v>206</v>
      </c>
      <c r="D86" s="225" t="s">
        <v>207</v>
      </c>
      <c r="E86" s="18" t="s">
        <v>649</v>
      </c>
      <c r="H86" s="99"/>
      <c r="I86" s="99"/>
      <c r="J86" s="99"/>
      <c r="K86" s="99"/>
      <c r="L86" s="99"/>
      <c r="M86" s="99"/>
      <c r="N86" s="99"/>
      <c r="O86" s="99"/>
      <c r="P86" s="99"/>
      <c r="Q86" s="99"/>
      <c r="R86" s="99"/>
      <c r="S86" s="99"/>
      <c r="T86" s="99"/>
    </row>
    <row r="87" spans="1:16384" ht="12.6">
      <c r="B87" s="35" t="s">
        <v>572</v>
      </c>
      <c r="C87" s="94" t="s">
        <v>208</v>
      </c>
      <c r="D87" s="18" t="s">
        <v>209</v>
      </c>
      <c r="E87" s="18" t="s">
        <v>649</v>
      </c>
      <c r="H87" s="99"/>
      <c r="I87" s="99"/>
      <c r="J87" s="99"/>
      <c r="K87" s="99"/>
      <c r="L87" s="99"/>
      <c r="M87" s="99"/>
      <c r="N87" s="99"/>
      <c r="O87" s="99"/>
      <c r="P87" s="99"/>
      <c r="Q87" s="99"/>
      <c r="R87" s="99"/>
      <c r="S87" s="99"/>
      <c r="T87" s="99"/>
    </row>
    <row r="88" spans="1:16384" ht="12.6">
      <c r="B88" s="35" t="s">
        <v>572</v>
      </c>
      <c r="C88" s="94" t="s">
        <v>210</v>
      </c>
      <c r="D88" s="18" t="s">
        <v>211</v>
      </c>
      <c r="E88" s="18" t="s">
        <v>649</v>
      </c>
      <c r="H88" s="99"/>
      <c r="I88" s="99"/>
      <c r="J88" s="99"/>
      <c r="K88" s="99"/>
      <c r="L88" s="99"/>
      <c r="M88" s="99"/>
      <c r="N88" s="99"/>
      <c r="O88" s="99"/>
      <c r="P88" s="99"/>
      <c r="Q88" s="99"/>
      <c r="R88" s="99"/>
      <c r="S88" s="99"/>
      <c r="T88" s="99"/>
    </row>
    <row r="89" spans="1:16384" ht="12.6">
      <c r="B89" s="35" t="s">
        <v>572</v>
      </c>
      <c r="C89" s="94" t="s">
        <v>212</v>
      </c>
      <c r="D89" s="18" t="s">
        <v>213</v>
      </c>
      <c r="E89" s="18" t="s">
        <v>649</v>
      </c>
      <c r="H89" s="99"/>
      <c r="I89" s="99"/>
      <c r="J89" s="99"/>
      <c r="K89" s="99"/>
      <c r="L89" s="99"/>
      <c r="M89" s="99"/>
      <c r="N89" s="99"/>
      <c r="O89" s="99"/>
      <c r="P89" s="99"/>
      <c r="Q89" s="99"/>
      <c r="R89" s="99"/>
      <c r="S89" s="99"/>
      <c r="T89" s="99"/>
    </row>
    <row r="90" spans="1:16384" ht="12.6">
      <c r="B90" s="35" t="s">
        <v>572</v>
      </c>
      <c r="C90" s="94" t="s">
        <v>214</v>
      </c>
      <c r="D90" s="18" t="s">
        <v>215</v>
      </c>
      <c r="E90" s="18" t="s">
        <v>649</v>
      </c>
      <c r="H90" s="99"/>
      <c r="I90" s="99"/>
      <c r="J90" s="99"/>
      <c r="K90" s="99"/>
      <c r="L90" s="99"/>
      <c r="M90" s="99"/>
      <c r="N90" s="99"/>
      <c r="O90" s="99"/>
      <c r="P90" s="99"/>
      <c r="Q90" s="99"/>
      <c r="R90" s="99"/>
      <c r="S90" s="99"/>
      <c r="T90" s="99"/>
    </row>
    <row r="91" spans="1:16384" ht="12.6">
      <c r="B91" s="35" t="s">
        <v>572</v>
      </c>
      <c r="C91" s="94" t="s">
        <v>216</v>
      </c>
      <c r="D91" s="18" t="s">
        <v>217</v>
      </c>
      <c r="E91" s="18" t="s">
        <v>649</v>
      </c>
      <c r="H91" s="99"/>
      <c r="I91" s="99"/>
      <c r="J91" s="99"/>
      <c r="K91" s="99"/>
      <c r="L91" s="99"/>
      <c r="M91" s="99"/>
      <c r="N91" s="99"/>
      <c r="O91" s="99"/>
      <c r="P91" s="99"/>
      <c r="Q91" s="99"/>
      <c r="R91" s="99"/>
      <c r="S91" s="99"/>
      <c r="T91" s="99"/>
    </row>
    <row r="92" spans="1:16384" ht="12.6">
      <c r="A92" s="214"/>
      <c r="B92" s="35" t="s">
        <v>572</v>
      </c>
      <c r="C92" s="94" t="s">
        <v>218</v>
      </c>
      <c r="D92" s="18" t="s">
        <v>219</v>
      </c>
      <c r="E92" s="18" t="s">
        <v>649</v>
      </c>
      <c r="F92" s="214"/>
      <c r="G92" s="214"/>
      <c r="H92" s="216"/>
      <c r="I92" s="216"/>
      <c r="J92" s="216"/>
      <c r="K92" s="216"/>
      <c r="L92" s="216"/>
      <c r="M92" s="216"/>
      <c r="N92" s="216"/>
      <c r="O92" s="216"/>
      <c r="P92" s="216"/>
      <c r="Q92" s="216"/>
      <c r="R92" s="216"/>
      <c r="S92" s="216"/>
      <c r="T92" s="216"/>
      <c r="U92" s="214"/>
      <c r="V92" s="214"/>
      <c r="W92" s="214"/>
      <c r="X92" s="214"/>
      <c r="Y92" s="214"/>
      <c r="Z92" s="212"/>
      <c r="AA92" s="213"/>
      <c r="AB92" s="213"/>
      <c r="AC92" s="214"/>
      <c r="AD92" s="214"/>
      <c r="AE92" s="216"/>
      <c r="AF92" s="216"/>
      <c r="AG92" s="216"/>
      <c r="AH92" s="216"/>
      <c r="AI92" s="216"/>
      <c r="AJ92" s="216"/>
      <c r="AK92" s="216"/>
      <c r="AL92" s="216"/>
      <c r="AM92" s="216"/>
      <c r="AN92" s="216"/>
      <c r="AO92" s="216"/>
      <c r="AP92" s="216"/>
      <c r="AQ92" s="216"/>
      <c r="AR92" s="214"/>
      <c r="AS92" s="214"/>
      <c r="AT92" s="214"/>
      <c r="AU92" s="214"/>
      <c r="AV92" s="214"/>
      <c r="AW92" s="212"/>
      <c r="AX92" s="213"/>
      <c r="AY92" s="213"/>
      <c r="AZ92" s="214"/>
      <c r="BA92" s="214"/>
      <c r="BB92" s="216"/>
      <c r="BC92" s="216"/>
      <c r="BD92" s="216"/>
      <c r="BE92" s="216"/>
      <c r="BF92" s="216"/>
      <c r="BG92" s="216"/>
      <c r="BH92" s="216"/>
      <c r="BI92" s="216"/>
      <c r="BJ92" s="216"/>
      <c r="BK92" s="216"/>
      <c r="BL92" s="216"/>
      <c r="BM92" s="216"/>
      <c r="BN92" s="216"/>
      <c r="BO92" s="214"/>
      <c r="BP92" s="214"/>
      <c r="BQ92" s="214"/>
      <c r="BR92" s="214"/>
      <c r="BS92" s="214"/>
      <c r="BT92" s="212"/>
      <c r="BU92" s="213"/>
      <c r="BV92" s="213"/>
      <c r="BW92" s="214"/>
      <c r="BX92" s="214"/>
      <c r="BY92" s="216"/>
      <c r="BZ92" s="216"/>
      <c r="CA92" s="216"/>
      <c r="CB92" s="216"/>
      <c r="CC92" s="216"/>
      <c r="CD92" s="216"/>
      <c r="CE92" s="216"/>
      <c r="CF92" s="216"/>
      <c r="CG92" s="216"/>
      <c r="CH92" s="216"/>
      <c r="CI92" s="216"/>
      <c r="CJ92" s="216"/>
      <c r="CK92" s="216"/>
      <c r="CL92" s="214"/>
      <c r="CM92" s="214"/>
      <c r="CN92" s="214"/>
      <c r="CO92" s="214"/>
      <c r="CP92" s="214"/>
      <c r="CQ92" s="212"/>
      <c r="CR92" s="213"/>
      <c r="CS92" s="213"/>
      <c r="CT92" s="214"/>
      <c r="CU92" s="214"/>
      <c r="CV92" s="216"/>
      <c r="CW92" s="216"/>
      <c r="CX92" s="216"/>
      <c r="CY92" s="216"/>
      <c r="CZ92" s="216"/>
      <c r="DA92" s="216"/>
      <c r="DB92" s="216"/>
      <c r="DC92" s="216"/>
      <c r="DD92" s="216"/>
      <c r="DE92" s="216"/>
      <c r="DF92" s="216"/>
      <c r="DG92" s="216"/>
      <c r="DH92" s="216"/>
      <c r="DI92" s="214"/>
      <c r="DJ92" s="214"/>
      <c r="DK92" s="214"/>
      <c r="DL92" s="214"/>
      <c r="DM92" s="214"/>
      <c r="DN92" s="212"/>
      <c r="DO92" s="213"/>
      <c r="DP92" s="213"/>
      <c r="DQ92" s="214"/>
      <c r="DR92" s="214"/>
      <c r="DS92" s="216"/>
      <c r="DT92" s="216"/>
      <c r="DU92" s="216"/>
      <c r="DV92" s="216"/>
      <c r="DW92" s="216"/>
      <c r="DX92" s="216"/>
      <c r="DY92" s="216"/>
      <c r="DZ92" s="216"/>
      <c r="EA92" s="216"/>
      <c r="EB92" s="216"/>
      <c r="EC92" s="216"/>
      <c r="ED92" s="216"/>
      <c r="EE92" s="216"/>
      <c r="EF92" s="214"/>
      <c r="EG92" s="214"/>
      <c r="EH92" s="214"/>
      <c r="EI92" s="214"/>
      <c r="EJ92" s="214"/>
      <c r="EK92" s="212"/>
      <c r="EL92" s="213"/>
      <c r="EM92" s="213"/>
      <c r="EN92" s="214"/>
      <c r="EO92" s="214"/>
      <c r="EP92" s="216"/>
      <c r="EQ92" s="216"/>
      <c r="ER92" s="216"/>
      <c r="ES92" s="216"/>
      <c r="ET92" s="216"/>
      <c r="EU92" s="216"/>
      <c r="EV92" s="216"/>
      <c r="EW92" s="216"/>
      <c r="EX92" s="216"/>
      <c r="EY92" s="216"/>
      <c r="EZ92" s="216"/>
      <c r="FA92" s="216"/>
      <c r="FB92" s="216"/>
      <c r="FC92" s="214"/>
      <c r="FD92" s="214"/>
      <c r="FE92" s="214"/>
      <c r="FF92" s="214"/>
      <c r="FG92" s="214"/>
      <c r="FH92" s="212"/>
      <c r="FI92" s="213"/>
      <c r="FJ92" s="213"/>
      <c r="FK92" s="214"/>
      <c r="FL92" s="214"/>
      <c r="FM92" s="216"/>
      <c r="FN92" s="216"/>
      <c r="FO92" s="216"/>
      <c r="FP92" s="216"/>
      <c r="FQ92" s="216"/>
      <c r="FR92" s="216"/>
      <c r="FS92" s="216"/>
      <c r="FT92" s="216"/>
      <c r="FU92" s="216"/>
      <c r="FV92" s="216"/>
      <c r="FW92" s="216"/>
      <c r="FX92" s="216"/>
      <c r="FY92" s="216"/>
      <c r="FZ92" s="214"/>
      <c r="GA92" s="214"/>
      <c r="GB92" s="214"/>
      <c r="GC92" s="214"/>
      <c r="GD92" s="214"/>
      <c r="GE92" s="212"/>
      <c r="GF92" s="213"/>
      <c r="GG92" s="213"/>
      <c r="GH92" s="214"/>
      <c r="GI92" s="214"/>
      <c r="GJ92" s="216"/>
      <c r="GK92" s="216"/>
      <c r="GL92" s="216"/>
      <c r="GM92" s="216"/>
      <c r="GN92" s="216"/>
      <c r="GO92" s="216"/>
      <c r="GP92" s="216"/>
      <c r="GQ92" s="216"/>
      <c r="GR92" s="216"/>
      <c r="GS92" s="216"/>
      <c r="GT92" s="216"/>
      <c r="GU92" s="216"/>
      <c r="GV92" s="216"/>
      <c r="GW92" s="214"/>
      <c r="GX92" s="214"/>
      <c r="GY92" s="214"/>
      <c r="GZ92" s="214"/>
      <c r="HA92" s="214"/>
      <c r="HB92" s="212"/>
      <c r="HC92" s="213"/>
      <c r="HD92" s="213"/>
      <c r="HE92" s="214"/>
      <c r="HF92" s="214"/>
      <c r="HG92" s="216"/>
      <c r="HH92" s="216"/>
      <c r="HI92" s="216"/>
      <c r="HJ92" s="216"/>
      <c r="HK92" s="216"/>
      <c r="HL92" s="216"/>
      <c r="HM92" s="216"/>
      <c r="HN92" s="216"/>
      <c r="HO92" s="216"/>
      <c r="HP92" s="216"/>
      <c r="HQ92" s="216"/>
      <c r="HR92" s="216"/>
      <c r="HS92" s="216"/>
      <c r="HT92" s="214"/>
      <c r="HU92" s="214"/>
      <c r="HV92" s="214"/>
      <c r="HW92" s="214"/>
      <c r="HX92" s="214"/>
      <c r="HY92" s="212"/>
      <c r="HZ92" s="213"/>
      <c r="IA92" s="213"/>
      <c r="IB92" s="214"/>
      <c r="IC92" s="214"/>
      <c r="ID92" s="216"/>
      <c r="IE92" s="216"/>
      <c r="IF92" s="216"/>
      <c r="IG92" s="216"/>
      <c r="IH92" s="216"/>
      <c r="II92" s="216"/>
      <c r="IJ92" s="216"/>
      <c r="IK92" s="216"/>
      <c r="IL92" s="216"/>
      <c r="IM92" s="216"/>
      <c r="IN92" s="216"/>
      <c r="IO92" s="216"/>
      <c r="IP92" s="216"/>
      <c r="IQ92" s="214"/>
      <c r="IR92" s="214"/>
      <c r="IS92" s="214"/>
      <c r="IT92" s="214"/>
      <c r="IU92" s="214"/>
      <c r="IV92" s="212"/>
      <c r="IW92" s="213"/>
      <c r="IX92" s="213"/>
      <c r="IY92" s="214"/>
      <c r="IZ92" s="214"/>
      <c r="JA92" s="216"/>
      <c r="JB92" s="216"/>
      <c r="JC92" s="216"/>
      <c r="JD92" s="216"/>
      <c r="JE92" s="216"/>
      <c r="JF92" s="216"/>
      <c r="JG92" s="216"/>
      <c r="JH92" s="216"/>
      <c r="JI92" s="216"/>
      <c r="JJ92" s="216"/>
      <c r="JK92" s="216"/>
      <c r="JL92" s="216"/>
      <c r="JM92" s="216"/>
      <c r="JN92" s="214"/>
      <c r="JO92" s="214"/>
      <c r="JP92" s="214"/>
      <c r="JQ92" s="214"/>
      <c r="JR92" s="214"/>
      <c r="JS92" s="212"/>
      <c r="JT92" s="213"/>
      <c r="JU92" s="213"/>
      <c r="JV92" s="214"/>
      <c r="JW92" s="214"/>
      <c r="JX92" s="216"/>
      <c r="JY92" s="216"/>
      <c r="JZ92" s="216"/>
      <c r="KA92" s="216"/>
      <c r="KB92" s="216"/>
      <c r="KC92" s="216"/>
      <c r="KD92" s="216"/>
      <c r="KE92" s="216"/>
      <c r="KF92" s="216"/>
      <c r="KG92" s="216"/>
      <c r="KH92" s="216"/>
      <c r="KI92" s="216"/>
      <c r="KJ92" s="216"/>
      <c r="KK92" s="214"/>
      <c r="KL92" s="214"/>
      <c r="KM92" s="214"/>
      <c r="KN92" s="214"/>
      <c r="KO92" s="214"/>
      <c r="KP92" s="212"/>
      <c r="KQ92" s="213"/>
      <c r="KR92" s="213"/>
      <c r="KS92" s="214"/>
      <c r="KT92" s="214"/>
      <c r="KU92" s="216"/>
      <c r="KV92" s="216"/>
      <c r="KW92" s="216"/>
      <c r="KX92" s="216"/>
      <c r="KY92" s="216"/>
      <c r="KZ92" s="216"/>
      <c r="LA92" s="216"/>
      <c r="LB92" s="216"/>
      <c r="LC92" s="216"/>
      <c r="LD92" s="216"/>
      <c r="LE92" s="216"/>
      <c r="LF92" s="216"/>
      <c r="LG92" s="216"/>
      <c r="LH92" s="214"/>
      <c r="LI92" s="214"/>
      <c r="LJ92" s="214"/>
      <c r="LK92" s="214"/>
      <c r="LL92" s="214"/>
      <c r="LM92" s="212"/>
      <c r="LN92" s="213"/>
      <c r="LO92" s="213"/>
      <c r="LP92" s="214"/>
      <c r="LQ92" s="214"/>
      <c r="LR92" s="216"/>
      <c r="LS92" s="216"/>
      <c r="LT92" s="216"/>
      <c r="LU92" s="216"/>
      <c r="LV92" s="216"/>
      <c r="LW92" s="216"/>
      <c r="LX92" s="216"/>
      <c r="LY92" s="216"/>
      <c r="LZ92" s="216"/>
      <c r="MA92" s="216"/>
      <c r="MB92" s="216"/>
      <c r="MC92" s="216"/>
      <c r="MD92" s="216"/>
      <c r="ME92" s="214"/>
      <c r="MF92" s="214"/>
      <c r="MG92" s="214"/>
      <c r="MH92" s="214"/>
      <c r="MI92" s="214"/>
      <c r="MJ92" s="212"/>
      <c r="MK92" s="213"/>
      <c r="ML92" s="213"/>
      <c r="MM92" s="214"/>
      <c r="MN92" s="214"/>
      <c r="MO92" s="216"/>
      <c r="MP92" s="216"/>
      <c r="MQ92" s="216"/>
      <c r="MR92" s="216"/>
      <c r="MS92" s="216"/>
      <c r="MT92" s="216"/>
      <c r="MU92" s="216"/>
      <c r="MV92" s="216"/>
      <c r="MW92" s="216"/>
      <c r="MX92" s="216"/>
      <c r="MY92" s="216"/>
      <c r="MZ92" s="216"/>
      <c r="NA92" s="216"/>
      <c r="NB92" s="214"/>
      <c r="NC92" s="214"/>
      <c r="ND92" s="214"/>
      <c r="NE92" s="214"/>
      <c r="NF92" s="214"/>
      <c r="NG92" s="212"/>
      <c r="NH92" s="213"/>
      <c r="NI92" s="213"/>
      <c r="NJ92" s="214"/>
      <c r="NK92" s="214"/>
      <c r="NL92" s="216"/>
      <c r="NM92" s="216"/>
      <c r="NN92" s="216"/>
      <c r="NO92" s="216"/>
      <c r="NP92" s="216"/>
      <c r="NQ92" s="216"/>
      <c r="NR92" s="216"/>
      <c r="NS92" s="216"/>
      <c r="NT92" s="216"/>
      <c r="NU92" s="216"/>
      <c r="NV92" s="216"/>
      <c r="NW92" s="216"/>
      <c r="NX92" s="216"/>
      <c r="NY92" s="214"/>
      <c r="NZ92" s="214"/>
      <c r="OA92" s="214"/>
      <c r="OB92" s="214"/>
      <c r="OC92" s="214"/>
      <c r="OD92" s="212"/>
      <c r="OE92" s="213"/>
      <c r="OF92" s="213"/>
      <c r="OG92" s="214"/>
      <c r="OH92" s="214"/>
      <c r="OI92" s="216"/>
      <c r="OJ92" s="216"/>
      <c r="OK92" s="216"/>
      <c r="OL92" s="216"/>
      <c r="OM92" s="216"/>
      <c r="ON92" s="216"/>
      <c r="OO92" s="216"/>
      <c r="OP92" s="216"/>
      <c r="OQ92" s="216"/>
      <c r="OR92" s="216"/>
      <c r="OS92" s="216"/>
      <c r="OT92" s="216"/>
      <c r="OU92" s="216"/>
      <c r="OV92" s="214"/>
      <c r="OW92" s="214"/>
      <c r="OX92" s="214"/>
      <c r="OY92" s="214"/>
      <c r="OZ92" s="214"/>
      <c r="PA92" s="212"/>
      <c r="PB92" s="213"/>
      <c r="PC92" s="213"/>
      <c r="PD92" s="214"/>
      <c r="PE92" s="214"/>
      <c r="PF92" s="216"/>
      <c r="PG92" s="216"/>
      <c r="PH92" s="216"/>
      <c r="PI92" s="216"/>
      <c r="PJ92" s="216"/>
      <c r="PK92" s="216"/>
      <c r="PL92" s="216"/>
      <c r="PM92" s="216"/>
      <c r="PN92" s="216"/>
      <c r="PO92" s="216"/>
      <c r="PP92" s="216"/>
      <c r="PQ92" s="216"/>
      <c r="PR92" s="216"/>
      <c r="PS92" s="214"/>
      <c r="PT92" s="214"/>
      <c r="PU92" s="214"/>
      <c r="PV92" s="214"/>
      <c r="PW92" s="214"/>
      <c r="PX92" s="212"/>
      <c r="PY92" s="213"/>
      <c r="PZ92" s="213"/>
      <c r="QA92" s="214"/>
      <c r="QB92" s="214"/>
      <c r="QC92" s="216"/>
      <c r="QD92" s="216"/>
      <c r="QE92" s="216"/>
      <c r="QF92" s="216"/>
      <c r="QG92" s="216"/>
      <c r="QH92" s="216"/>
      <c r="QI92" s="216"/>
      <c r="QJ92" s="216"/>
      <c r="QK92" s="216"/>
      <c r="QL92" s="216"/>
      <c r="QM92" s="216"/>
      <c r="QN92" s="216"/>
      <c r="QO92" s="216"/>
      <c r="QP92" s="214"/>
      <c r="QQ92" s="214"/>
      <c r="QR92" s="214"/>
      <c r="QS92" s="214"/>
      <c r="QT92" s="214"/>
      <c r="QU92" s="212"/>
      <c r="QV92" s="213"/>
      <c r="QW92" s="213"/>
      <c r="QX92" s="214"/>
      <c r="QY92" s="214"/>
      <c r="QZ92" s="216"/>
      <c r="RA92" s="216"/>
      <c r="RB92" s="216"/>
      <c r="RC92" s="216"/>
      <c r="RD92" s="216"/>
      <c r="RE92" s="216"/>
      <c r="RF92" s="216"/>
      <c r="RG92" s="216"/>
      <c r="RH92" s="216"/>
      <c r="RI92" s="216"/>
      <c r="RJ92" s="216"/>
      <c r="RK92" s="216"/>
      <c r="RL92" s="216"/>
      <c r="RM92" s="214"/>
      <c r="RN92" s="214"/>
      <c r="RO92" s="214"/>
      <c r="RP92" s="214"/>
      <c r="RQ92" s="214"/>
      <c r="RR92" s="212"/>
      <c r="RS92" s="213"/>
      <c r="RT92" s="213"/>
      <c r="RU92" s="214"/>
      <c r="RV92" s="214"/>
      <c r="RW92" s="216"/>
      <c r="RX92" s="216"/>
      <c r="RY92" s="216"/>
      <c r="RZ92" s="216"/>
      <c r="SA92" s="216"/>
      <c r="SB92" s="216"/>
      <c r="SC92" s="216"/>
      <c r="SD92" s="216"/>
      <c r="SE92" s="216"/>
      <c r="SF92" s="216"/>
      <c r="SG92" s="216"/>
      <c r="SH92" s="216"/>
      <c r="SI92" s="216"/>
      <c r="SJ92" s="214"/>
      <c r="SK92" s="214"/>
      <c r="SL92" s="214"/>
      <c r="SM92" s="214"/>
      <c r="SN92" s="214"/>
      <c r="SO92" s="212"/>
      <c r="SP92" s="213"/>
      <c r="SQ92" s="213"/>
      <c r="SR92" s="214"/>
      <c r="SS92" s="214"/>
      <c r="ST92" s="216"/>
      <c r="SU92" s="216"/>
      <c r="SV92" s="216"/>
      <c r="SW92" s="216"/>
      <c r="SX92" s="216"/>
      <c r="SY92" s="216"/>
      <c r="SZ92" s="216"/>
      <c r="TA92" s="216"/>
      <c r="TB92" s="216"/>
      <c r="TC92" s="216"/>
      <c r="TD92" s="216"/>
      <c r="TE92" s="216"/>
      <c r="TF92" s="216"/>
      <c r="TG92" s="214"/>
      <c r="TH92" s="214"/>
      <c r="TI92" s="214"/>
      <c r="TJ92" s="214"/>
      <c r="TK92" s="214"/>
      <c r="TL92" s="212"/>
      <c r="TM92" s="213"/>
      <c r="TN92" s="213"/>
      <c r="TO92" s="214"/>
      <c r="TP92" s="214"/>
      <c r="TQ92" s="216"/>
      <c r="TR92" s="216"/>
      <c r="TS92" s="216"/>
      <c r="TT92" s="216"/>
      <c r="TU92" s="216"/>
      <c r="TV92" s="216"/>
      <c r="TW92" s="216"/>
      <c r="TX92" s="216"/>
      <c r="TY92" s="216"/>
      <c r="TZ92" s="216"/>
      <c r="UA92" s="216"/>
      <c r="UB92" s="216"/>
      <c r="UC92" s="216"/>
      <c r="UD92" s="214"/>
      <c r="UE92" s="214"/>
      <c r="UF92" s="214"/>
      <c r="UG92" s="214"/>
      <c r="UH92" s="214"/>
      <c r="UI92" s="212"/>
      <c r="UJ92" s="213"/>
      <c r="UK92" s="213"/>
      <c r="UL92" s="214"/>
      <c r="UM92" s="214"/>
      <c r="UN92" s="216"/>
      <c r="UO92" s="216"/>
      <c r="UP92" s="216"/>
      <c r="UQ92" s="216"/>
      <c r="UR92" s="216"/>
      <c r="US92" s="216"/>
      <c r="UT92" s="216"/>
      <c r="UU92" s="216"/>
      <c r="UV92" s="216"/>
      <c r="UW92" s="216"/>
      <c r="UX92" s="216"/>
      <c r="UY92" s="216"/>
      <c r="UZ92" s="216"/>
      <c r="VA92" s="214"/>
      <c r="VB92" s="214"/>
      <c r="VC92" s="214"/>
      <c r="VD92" s="214"/>
      <c r="VE92" s="214"/>
      <c r="VF92" s="212"/>
      <c r="VG92" s="213"/>
      <c r="VH92" s="213"/>
      <c r="VI92" s="214"/>
      <c r="VJ92" s="214"/>
      <c r="VK92" s="216"/>
      <c r="VL92" s="216"/>
      <c r="VM92" s="216"/>
      <c r="VN92" s="216"/>
      <c r="VO92" s="216"/>
      <c r="VP92" s="216"/>
      <c r="VQ92" s="216"/>
      <c r="VR92" s="216"/>
      <c r="VS92" s="216"/>
      <c r="VT92" s="216"/>
      <c r="VU92" s="216"/>
      <c r="VV92" s="216"/>
      <c r="VW92" s="216"/>
      <c r="VX92" s="214"/>
      <c r="VY92" s="214"/>
      <c r="VZ92" s="214"/>
      <c r="WA92" s="214"/>
      <c r="WB92" s="214"/>
      <c r="WC92" s="212"/>
      <c r="WD92" s="213"/>
      <c r="WE92" s="213"/>
      <c r="WF92" s="214"/>
      <c r="WG92" s="214"/>
      <c r="WH92" s="216"/>
      <c r="WI92" s="216"/>
      <c r="WJ92" s="216"/>
      <c r="WK92" s="216"/>
      <c r="WL92" s="216"/>
      <c r="WM92" s="216"/>
      <c r="WN92" s="216"/>
      <c r="WO92" s="216"/>
      <c r="WP92" s="216"/>
      <c r="WQ92" s="216"/>
      <c r="WR92" s="216"/>
      <c r="WS92" s="216"/>
      <c r="WT92" s="216"/>
      <c r="WU92" s="214"/>
      <c r="WV92" s="214"/>
      <c r="WW92" s="214"/>
      <c r="WX92" s="214"/>
      <c r="WY92" s="214"/>
      <c r="WZ92" s="212"/>
      <c r="XA92" s="213"/>
      <c r="XB92" s="213"/>
      <c r="XC92" s="214"/>
      <c r="XD92" s="214"/>
      <c r="XE92" s="216"/>
      <c r="XF92" s="216"/>
      <c r="XG92" s="216"/>
      <c r="XH92" s="216"/>
      <c r="XI92" s="216"/>
      <c r="XJ92" s="216"/>
      <c r="XK92" s="216"/>
      <c r="XL92" s="216"/>
      <c r="XM92" s="216"/>
      <c r="XN92" s="216"/>
      <c r="XO92" s="216"/>
      <c r="XP92" s="216"/>
      <c r="XQ92" s="216"/>
      <c r="XR92" s="214"/>
      <c r="XS92" s="214"/>
      <c r="XT92" s="214"/>
      <c r="XU92" s="214"/>
      <c r="XV92" s="214"/>
      <c r="XW92" s="212"/>
      <c r="XX92" s="213"/>
      <c r="XY92" s="213"/>
      <c r="XZ92" s="214"/>
      <c r="YA92" s="214"/>
      <c r="YB92" s="216"/>
      <c r="YC92" s="216"/>
      <c r="YD92" s="216"/>
      <c r="YE92" s="216"/>
      <c r="YF92" s="216"/>
      <c r="YG92" s="216"/>
      <c r="YH92" s="216"/>
      <c r="YI92" s="216"/>
      <c r="YJ92" s="216"/>
      <c r="YK92" s="216"/>
      <c r="YL92" s="216"/>
      <c r="YM92" s="216"/>
      <c r="YN92" s="216"/>
      <c r="YO92" s="214"/>
      <c r="YP92" s="214"/>
      <c r="YQ92" s="214"/>
      <c r="YR92" s="214"/>
      <c r="YS92" s="214"/>
      <c r="YT92" s="212"/>
      <c r="YU92" s="213"/>
      <c r="YV92" s="213"/>
      <c r="YW92" s="214"/>
      <c r="YX92" s="214"/>
      <c r="YY92" s="216"/>
      <c r="YZ92" s="216"/>
      <c r="ZA92" s="216"/>
      <c r="ZB92" s="216"/>
      <c r="ZC92" s="216"/>
      <c r="ZD92" s="216"/>
      <c r="ZE92" s="216"/>
      <c r="ZF92" s="216"/>
      <c r="ZG92" s="216"/>
      <c r="ZH92" s="216"/>
      <c r="ZI92" s="216"/>
      <c r="ZJ92" s="216"/>
      <c r="ZK92" s="216"/>
      <c r="ZL92" s="214"/>
      <c r="ZM92" s="214"/>
      <c r="ZN92" s="214"/>
      <c r="ZO92" s="214"/>
      <c r="ZP92" s="214"/>
      <c r="ZQ92" s="212"/>
      <c r="ZR92" s="213"/>
      <c r="ZS92" s="213"/>
      <c r="ZT92" s="214"/>
      <c r="ZU92" s="214"/>
      <c r="ZV92" s="216"/>
      <c r="ZW92" s="216"/>
      <c r="ZX92" s="216"/>
      <c r="ZY92" s="216"/>
      <c r="ZZ92" s="216"/>
      <c r="AAA92" s="216"/>
      <c r="AAB92" s="216"/>
      <c r="AAC92" s="216"/>
      <c r="AAD92" s="216"/>
      <c r="AAE92" s="216"/>
      <c r="AAF92" s="216"/>
      <c r="AAG92" s="216"/>
      <c r="AAH92" s="216"/>
      <c r="AAI92" s="214"/>
      <c r="AAJ92" s="214"/>
      <c r="AAK92" s="214"/>
      <c r="AAL92" s="214"/>
      <c r="AAM92" s="214"/>
      <c r="AAN92" s="212"/>
      <c r="AAO92" s="213"/>
      <c r="AAP92" s="213"/>
      <c r="AAQ92" s="214"/>
      <c r="AAR92" s="214"/>
      <c r="AAS92" s="216"/>
      <c r="AAT92" s="216"/>
      <c r="AAU92" s="216"/>
      <c r="AAV92" s="216"/>
      <c r="AAW92" s="216"/>
      <c r="AAX92" s="216"/>
      <c r="AAY92" s="216"/>
      <c r="AAZ92" s="216"/>
      <c r="ABA92" s="216"/>
      <c r="ABB92" s="216"/>
      <c r="ABC92" s="216"/>
      <c r="ABD92" s="216"/>
      <c r="ABE92" s="216"/>
      <c r="ABF92" s="214"/>
      <c r="ABG92" s="214"/>
      <c r="ABH92" s="214"/>
      <c r="ABI92" s="214"/>
      <c r="ABJ92" s="214"/>
      <c r="ABK92" s="212"/>
      <c r="ABL92" s="213"/>
      <c r="ABM92" s="213"/>
      <c r="ABN92" s="214"/>
      <c r="ABO92" s="214"/>
      <c r="ABP92" s="216"/>
      <c r="ABQ92" s="216"/>
      <c r="ABR92" s="216"/>
      <c r="ABS92" s="216"/>
      <c r="ABT92" s="216"/>
      <c r="ABU92" s="216"/>
      <c r="ABV92" s="216"/>
      <c r="ABW92" s="216"/>
      <c r="ABX92" s="216"/>
      <c r="ABY92" s="216"/>
      <c r="ABZ92" s="216"/>
      <c r="ACA92" s="216"/>
      <c r="ACB92" s="216"/>
      <c r="ACC92" s="214"/>
      <c r="ACD92" s="214"/>
      <c r="ACE92" s="214"/>
      <c r="ACF92" s="214"/>
      <c r="ACG92" s="214"/>
      <c r="ACH92" s="212"/>
      <c r="ACI92" s="213"/>
      <c r="ACJ92" s="213"/>
      <c r="ACK92" s="214"/>
      <c r="ACL92" s="214"/>
      <c r="ACM92" s="216"/>
      <c r="ACN92" s="216"/>
      <c r="ACO92" s="216"/>
      <c r="ACP92" s="216"/>
      <c r="ACQ92" s="216"/>
      <c r="ACR92" s="216"/>
      <c r="ACS92" s="216"/>
      <c r="ACT92" s="216"/>
      <c r="ACU92" s="216"/>
      <c r="ACV92" s="216"/>
      <c r="ACW92" s="216"/>
      <c r="ACX92" s="216"/>
      <c r="ACY92" s="216"/>
      <c r="ACZ92" s="214"/>
      <c r="ADA92" s="214"/>
      <c r="ADB92" s="214"/>
      <c r="ADC92" s="214"/>
      <c r="ADD92" s="214"/>
      <c r="ADE92" s="212"/>
      <c r="ADF92" s="213"/>
      <c r="ADG92" s="213"/>
      <c r="ADH92" s="214"/>
      <c r="ADI92" s="214"/>
      <c r="ADJ92" s="216"/>
      <c r="ADK92" s="216"/>
      <c r="ADL92" s="216"/>
      <c r="ADM92" s="216"/>
      <c r="ADN92" s="216"/>
      <c r="ADO92" s="216"/>
      <c r="ADP92" s="216"/>
      <c r="ADQ92" s="216"/>
      <c r="ADR92" s="216"/>
      <c r="ADS92" s="216"/>
      <c r="ADT92" s="216"/>
      <c r="ADU92" s="216"/>
      <c r="ADV92" s="216"/>
      <c r="ADW92" s="214"/>
      <c r="ADX92" s="214"/>
      <c r="ADY92" s="214"/>
      <c r="ADZ92" s="214"/>
      <c r="AEA92" s="214"/>
      <c r="AEB92" s="212"/>
      <c r="AEC92" s="213"/>
      <c r="AED92" s="213"/>
      <c r="AEE92" s="214"/>
      <c r="AEF92" s="214"/>
      <c r="AEG92" s="216"/>
      <c r="AEH92" s="216"/>
      <c r="AEI92" s="216"/>
      <c r="AEJ92" s="216"/>
      <c r="AEK92" s="216"/>
      <c r="AEL92" s="216"/>
      <c r="AEM92" s="216"/>
      <c r="AEN92" s="216"/>
      <c r="AEO92" s="216"/>
      <c r="AEP92" s="216"/>
      <c r="AEQ92" s="216"/>
      <c r="AER92" s="216"/>
      <c r="AES92" s="216"/>
      <c r="AET92" s="214"/>
      <c r="AEU92" s="214"/>
      <c r="AEV92" s="214"/>
      <c r="AEW92" s="214"/>
      <c r="AEX92" s="214"/>
      <c r="AEY92" s="212"/>
      <c r="AEZ92" s="213"/>
      <c r="AFA92" s="213"/>
      <c r="AFB92" s="214"/>
      <c r="AFC92" s="214"/>
      <c r="AFD92" s="216"/>
      <c r="AFE92" s="216"/>
      <c r="AFF92" s="216"/>
      <c r="AFG92" s="216"/>
      <c r="AFH92" s="216"/>
      <c r="AFI92" s="216"/>
      <c r="AFJ92" s="216"/>
      <c r="AFK92" s="216"/>
      <c r="AFL92" s="216"/>
      <c r="AFM92" s="216"/>
      <c r="AFN92" s="216"/>
      <c r="AFO92" s="216"/>
      <c r="AFP92" s="216"/>
      <c r="AFQ92" s="214"/>
      <c r="AFR92" s="214"/>
      <c r="AFS92" s="214"/>
      <c r="AFT92" s="214"/>
      <c r="AFU92" s="214"/>
      <c r="AFV92" s="212"/>
      <c r="AFW92" s="213"/>
      <c r="AFX92" s="213"/>
      <c r="AFY92" s="214"/>
      <c r="AFZ92" s="214"/>
      <c r="AGA92" s="216"/>
      <c r="AGB92" s="216"/>
      <c r="AGC92" s="216"/>
      <c r="AGD92" s="216"/>
      <c r="AGE92" s="216"/>
      <c r="AGF92" s="216"/>
      <c r="AGG92" s="216"/>
      <c r="AGH92" s="216"/>
      <c r="AGI92" s="216"/>
      <c r="AGJ92" s="216"/>
      <c r="AGK92" s="216"/>
      <c r="AGL92" s="216"/>
      <c r="AGM92" s="216"/>
      <c r="AGN92" s="214"/>
      <c r="AGO92" s="214"/>
      <c r="AGP92" s="214"/>
      <c r="AGQ92" s="214"/>
      <c r="AGR92" s="214"/>
      <c r="AGS92" s="212"/>
      <c r="AGT92" s="213"/>
      <c r="AGU92" s="213"/>
      <c r="AGV92" s="214"/>
      <c r="AGW92" s="214"/>
      <c r="AGX92" s="216"/>
      <c r="AGY92" s="216"/>
      <c r="AGZ92" s="216"/>
      <c r="AHA92" s="216"/>
      <c r="AHB92" s="216"/>
      <c r="AHC92" s="216"/>
      <c r="AHD92" s="216"/>
      <c r="AHE92" s="216"/>
      <c r="AHF92" s="216"/>
      <c r="AHG92" s="216"/>
      <c r="AHH92" s="216"/>
      <c r="AHI92" s="216"/>
      <c r="AHJ92" s="216"/>
      <c r="AHK92" s="214"/>
      <c r="AHL92" s="214"/>
      <c r="AHM92" s="214"/>
      <c r="AHN92" s="214"/>
      <c r="AHO92" s="214"/>
      <c r="AHP92" s="212"/>
      <c r="AHQ92" s="213"/>
      <c r="AHR92" s="213"/>
      <c r="AHS92" s="214"/>
      <c r="AHT92" s="214"/>
      <c r="AHU92" s="216"/>
      <c r="AHV92" s="216"/>
      <c r="AHW92" s="216"/>
      <c r="AHX92" s="216"/>
      <c r="AHY92" s="216"/>
      <c r="AHZ92" s="216"/>
      <c r="AIA92" s="216"/>
      <c r="AIB92" s="216"/>
      <c r="AIC92" s="216"/>
      <c r="AID92" s="216"/>
      <c r="AIE92" s="216"/>
      <c r="AIF92" s="216"/>
      <c r="AIG92" s="216"/>
      <c r="AIH92" s="214"/>
      <c r="AII92" s="214"/>
      <c r="AIJ92" s="214"/>
      <c r="AIK92" s="214"/>
      <c r="AIL92" s="214"/>
      <c r="AIM92" s="212"/>
      <c r="AIN92" s="213"/>
      <c r="AIO92" s="213"/>
      <c r="AIP92" s="214"/>
      <c r="AIQ92" s="214"/>
      <c r="AIR92" s="216"/>
      <c r="AIS92" s="216"/>
      <c r="AIT92" s="216"/>
      <c r="AIU92" s="216"/>
      <c r="AIV92" s="216"/>
      <c r="AIW92" s="216"/>
      <c r="AIX92" s="216"/>
      <c r="AIY92" s="216"/>
      <c r="AIZ92" s="216"/>
      <c r="AJA92" s="216"/>
      <c r="AJB92" s="216"/>
      <c r="AJC92" s="216"/>
      <c r="AJD92" s="216"/>
      <c r="AJE92" s="214"/>
      <c r="AJF92" s="214"/>
      <c r="AJG92" s="214"/>
      <c r="AJH92" s="214"/>
      <c r="AJI92" s="214"/>
      <c r="AJJ92" s="212"/>
      <c r="AJK92" s="213"/>
      <c r="AJL92" s="213"/>
      <c r="AJM92" s="214"/>
      <c r="AJN92" s="214"/>
      <c r="AJO92" s="216"/>
      <c r="AJP92" s="216"/>
      <c r="AJQ92" s="216"/>
      <c r="AJR92" s="216"/>
      <c r="AJS92" s="216"/>
      <c r="AJT92" s="216"/>
      <c r="AJU92" s="216"/>
      <c r="AJV92" s="216"/>
      <c r="AJW92" s="216"/>
      <c r="AJX92" s="216"/>
      <c r="AJY92" s="216"/>
      <c r="AJZ92" s="216"/>
      <c r="AKA92" s="216"/>
      <c r="AKB92" s="214"/>
      <c r="AKC92" s="214"/>
      <c r="AKD92" s="214"/>
      <c r="AKE92" s="214"/>
      <c r="AKF92" s="214"/>
      <c r="AKG92" s="212"/>
      <c r="AKH92" s="213"/>
      <c r="AKI92" s="213"/>
      <c r="AKJ92" s="214"/>
      <c r="AKK92" s="214"/>
      <c r="AKL92" s="216"/>
      <c r="AKM92" s="216"/>
      <c r="AKN92" s="216"/>
      <c r="AKO92" s="216"/>
      <c r="AKP92" s="216"/>
      <c r="AKQ92" s="216"/>
      <c r="AKR92" s="216"/>
      <c r="AKS92" s="216"/>
      <c r="AKT92" s="216"/>
      <c r="AKU92" s="216"/>
      <c r="AKV92" s="216"/>
      <c r="AKW92" s="216"/>
      <c r="AKX92" s="216"/>
      <c r="AKY92" s="214"/>
      <c r="AKZ92" s="214"/>
      <c r="ALA92" s="214"/>
      <c r="ALB92" s="214"/>
      <c r="ALC92" s="214"/>
      <c r="ALD92" s="212"/>
      <c r="ALE92" s="213"/>
      <c r="ALF92" s="213"/>
      <c r="ALG92" s="214"/>
      <c r="ALH92" s="214"/>
      <c r="ALI92" s="216"/>
      <c r="ALJ92" s="216"/>
      <c r="ALK92" s="216"/>
      <c r="ALL92" s="216"/>
      <c r="ALM92" s="216"/>
      <c r="ALN92" s="216"/>
      <c r="ALO92" s="216"/>
      <c r="ALP92" s="216"/>
      <c r="ALQ92" s="216"/>
      <c r="ALR92" s="216"/>
      <c r="ALS92" s="216"/>
      <c r="ALT92" s="216"/>
      <c r="ALU92" s="216"/>
      <c r="ALV92" s="214"/>
      <c r="ALW92" s="214"/>
      <c r="ALX92" s="214"/>
      <c r="ALY92" s="214"/>
      <c r="ALZ92" s="214"/>
      <c r="AMA92" s="212"/>
      <c r="AMB92" s="213"/>
      <c r="AMC92" s="213"/>
      <c r="AMD92" s="214"/>
      <c r="AME92" s="214"/>
      <c r="AMF92" s="216"/>
      <c r="AMG92" s="216"/>
      <c r="AMH92" s="216"/>
      <c r="AMI92" s="216"/>
      <c r="AMJ92" s="216"/>
      <c r="AMK92" s="216"/>
      <c r="AML92" s="216"/>
      <c r="AMM92" s="216"/>
      <c r="AMN92" s="216"/>
      <c r="AMO92" s="216"/>
      <c r="AMP92" s="216"/>
      <c r="AMQ92" s="216"/>
      <c r="AMR92" s="216"/>
      <c r="AMS92" s="214"/>
      <c r="AMT92" s="214"/>
      <c r="AMU92" s="214"/>
      <c r="AMV92" s="214"/>
      <c r="AMW92" s="214"/>
      <c r="AMX92" s="212"/>
      <c r="AMY92" s="213"/>
      <c r="AMZ92" s="213"/>
      <c r="ANA92" s="214"/>
      <c r="ANB92" s="214"/>
      <c r="ANC92" s="216"/>
      <c r="AND92" s="216"/>
      <c r="ANE92" s="216"/>
      <c r="ANF92" s="216"/>
      <c r="ANG92" s="216"/>
      <c r="ANH92" s="216"/>
      <c r="ANI92" s="216"/>
      <c r="ANJ92" s="216"/>
      <c r="ANK92" s="216"/>
      <c r="ANL92" s="216"/>
      <c r="ANM92" s="216"/>
      <c r="ANN92" s="216"/>
      <c r="ANO92" s="216"/>
      <c r="ANP92" s="214"/>
      <c r="ANQ92" s="214"/>
      <c r="ANR92" s="214"/>
      <c r="ANS92" s="214"/>
      <c r="ANT92" s="214"/>
      <c r="ANU92" s="212"/>
      <c r="ANV92" s="213"/>
      <c r="ANW92" s="213"/>
      <c r="ANX92" s="214"/>
      <c r="ANY92" s="214"/>
      <c r="ANZ92" s="216"/>
      <c r="AOA92" s="216"/>
      <c r="AOB92" s="216"/>
      <c r="AOC92" s="216"/>
      <c r="AOD92" s="216"/>
      <c r="AOE92" s="216"/>
      <c r="AOF92" s="216"/>
      <c r="AOG92" s="216"/>
      <c r="AOH92" s="216"/>
      <c r="AOI92" s="216"/>
      <c r="AOJ92" s="216"/>
      <c r="AOK92" s="216"/>
      <c r="AOL92" s="216"/>
      <c r="AOM92" s="214"/>
      <c r="AON92" s="214"/>
      <c r="AOO92" s="214"/>
      <c r="AOP92" s="214"/>
      <c r="AOQ92" s="214"/>
      <c r="AOR92" s="212"/>
      <c r="AOS92" s="213"/>
      <c r="AOT92" s="213"/>
      <c r="AOU92" s="214"/>
      <c r="AOV92" s="214"/>
      <c r="AOW92" s="216"/>
      <c r="AOX92" s="216"/>
      <c r="AOY92" s="216"/>
      <c r="AOZ92" s="216"/>
      <c r="APA92" s="216"/>
      <c r="APB92" s="216"/>
      <c r="APC92" s="216"/>
      <c r="APD92" s="216"/>
      <c r="APE92" s="216"/>
      <c r="APF92" s="216"/>
      <c r="APG92" s="216"/>
      <c r="APH92" s="216"/>
      <c r="API92" s="216"/>
      <c r="APJ92" s="214"/>
      <c r="APK92" s="214"/>
      <c r="APL92" s="214"/>
      <c r="APM92" s="214"/>
      <c r="APN92" s="214"/>
      <c r="APO92" s="212"/>
      <c r="APP92" s="213"/>
      <c r="APQ92" s="213"/>
      <c r="APR92" s="214"/>
      <c r="APS92" s="214"/>
      <c r="APT92" s="216"/>
      <c r="APU92" s="216"/>
      <c r="APV92" s="216"/>
      <c r="APW92" s="216"/>
      <c r="APX92" s="216"/>
      <c r="APY92" s="216"/>
      <c r="APZ92" s="216"/>
      <c r="AQA92" s="216"/>
      <c r="AQB92" s="216"/>
      <c r="AQC92" s="216"/>
      <c r="AQD92" s="216"/>
      <c r="AQE92" s="216"/>
      <c r="AQF92" s="216"/>
      <c r="AQG92" s="214"/>
      <c r="AQH92" s="214"/>
      <c r="AQI92" s="214"/>
      <c r="AQJ92" s="214"/>
      <c r="AQK92" s="214"/>
      <c r="AQL92" s="212"/>
      <c r="AQM92" s="213"/>
      <c r="AQN92" s="213"/>
      <c r="AQO92" s="214"/>
      <c r="AQP92" s="214"/>
      <c r="AQQ92" s="216"/>
      <c r="AQR92" s="216"/>
      <c r="AQS92" s="216"/>
      <c r="AQT92" s="216"/>
      <c r="AQU92" s="216"/>
      <c r="AQV92" s="216"/>
      <c r="AQW92" s="216"/>
      <c r="AQX92" s="216"/>
      <c r="AQY92" s="216"/>
      <c r="AQZ92" s="216"/>
      <c r="ARA92" s="216"/>
      <c r="ARB92" s="216"/>
      <c r="ARC92" s="216"/>
      <c r="ARD92" s="214"/>
      <c r="ARE92" s="214"/>
      <c r="ARF92" s="214"/>
      <c r="ARG92" s="214"/>
      <c r="ARH92" s="214"/>
      <c r="ARI92" s="212"/>
      <c r="ARJ92" s="213"/>
      <c r="ARK92" s="213"/>
      <c r="ARL92" s="214"/>
      <c r="ARM92" s="214"/>
      <c r="ARN92" s="216"/>
      <c r="ARO92" s="216"/>
      <c r="ARP92" s="216"/>
      <c r="ARQ92" s="216"/>
      <c r="ARR92" s="216"/>
      <c r="ARS92" s="216"/>
      <c r="ART92" s="216"/>
      <c r="ARU92" s="216"/>
      <c r="ARV92" s="216"/>
      <c r="ARW92" s="216"/>
      <c r="ARX92" s="216"/>
      <c r="ARY92" s="216"/>
      <c r="ARZ92" s="216"/>
      <c r="ASA92" s="214"/>
      <c r="ASB92" s="214"/>
      <c r="ASC92" s="214"/>
      <c r="ASD92" s="214"/>
      <c r="ASE92" s="214"/>
      <c r="ASF92" s="212"/>
      <c r="ASG92" s="213"/>
      <c r="ASH92" s="213"/>
      <c r="ASI92" s="214"/>
      <c r="ASJ92" s="214"/>
      <c r="ASK92" s="216"/>
      <c r="ASL92" s="216"/>
      <c r="ASM92" s="216"/>
      <c r="ASN92" s="216"/>
      <c r="ASO92" s="216"/>
      <c r="ASP92" s="216"/>
      <c r="ASQ92" s="216"/>
      <c r="ASR92" s="216"/>
      <c r="ASS92" s="216"/>
      <c r="AST92" s="216"/>
      <c r="ASU92" s="216"/>
      <c r="ASV92" s="216"/>
      <c r="ASW92" s="216"/>
      <c r="ASX92" s="214"/>
      <c r="ASY92" s="214"/>
      <c r="ASZ92" s="214"/>
      <c r="ATA92" s="214"/>
      <c r="ATB92" s="214"/>
      <c r="ATC92" s="212"/>
      <c r="ATD92" s="213"/>
      <c r="ATE92" s="213"/>
      <c r="ATF92" s="214"/>
      <c r="ATG92" s="214"/>
      <c r="ATH92" s="216"/>
      <c r="ATI92" s="216"/>
      <c r="ATJ92" s="216"/>
      <c r="ATK92" s="216"/>
      <c r="ATL92" s="216"/>
      <c r="ATM92" s="216"/>
      <c r="ATN92" s="216"/>
      <c r="ATO92" s="216"/>
      <c r="ATP92" s="216"/>
      <c r="ATQ92" s="216"/>
      <c r="ATR92" s="216"/>
      <c r="ATS92" s="216"/>
      <c r="ATT92" s="216"/>
      <c r="ATU92" s="214"/>
      <c r="ATV92" s="214"/>
      <c r="ATW92" s="214"/>
      <c r="ATX92" s="214"/>
      <c r="ATY92" s="214"/>
      <c r="ATZ92" s="212"/>
      <c r="AUA92" s="213"/>
      <c r="AUB92" s="213"/>
      <c r="AUC92" s="214"/>
      <c r="AUD92" s="214"/>
      <c r="AUE92" s="216"/>
      <c r="AUF92" s="216"/>
      <c r="AUG92" s="216"/>
      <c r="AUH92" s="216"/>
      <c r="AUI92" s="216"/>
      <c r="AUJ92" s="216"/>
      <c r="AUK92" s="216"/>
      <c r="AUL92" s="216"/>
      <c r="AUM92" s="216"/>
      <c r="AUN92" s="216"/>
      <c r="AUO92" s="216"/>
      <c r="AUP92" s="216"/>
      <c r="AUQ92" s="216"/>
      <c r="AUR92" s="214"/>
      <c r="AUS92" s="214"/>
      <c r="AUT92" s="214"/>
      <c r="AUU92" s="214"/>
      <c r="AUV92" s="214"/>
      <c r="AUW92" s="212"/>
      <c r="AUX92" s="213"/>
      <c r="AUY92" s="213"/>
      <c r="AUZ92" s="214"/>
      <c r="AVA92" s="214"/>
      <c r="AVB92" s="216"/>
      <c r="AVC92" s="216"/>
      <c r="AVD92" s="216"/>
      <c r="AVE92" s="216"/>
      <c r="AVF92" s="216"/>
      <c r="AVG92" s="216"/>
      <c r="AVH92" s="216"/>
      <c r="AVI92" s="216"/>
      <c r="AVJ92" s="216"/>
      <c r="AVK92" s="216"/>
      <c r="AVL92" s="216"/>
      <c r="AVM92" s="216"/>
      <c r="AVN92" s="216"/>
      <c r="AVO92" s="214"/>
      <c r="AVP92" s="214"/>
      <c r="AVQ92" s="214"/>
      <c r="AVR92" s="214"/>
      <c r="AVS92" s="214"/>
      <c r="AVT92" s="212"/>
      <c r="AVU92" s="213"/>
      <c r="AVV92" s="213"/>
      <c r="AVW92" s="214"/>
      <c r="AVX92" s="214"/>
      <c r="AVY92" s="216"/>
      <c r="AVZ92" s="216"/>
      <c r="AWA92" s="216"/>
      <c r="AWB92" s="216"/>
      <c r="AWC92" s="216"/>
      <c r="AWD92" s="216"/>
      <c r="AWE92" s="216"/>
      <c r="AWF92" s="216"/>
      <c r="AWG92" s="216"/>
      <c r="AWH92" s="216"/>
      <c r="AWI92" s="216"/>
      <c r="AWJ92" s="216"/>
      <c r="AWK92" s="216"/>
      <c r="AWL92" s="214"/>
      <c r="AWM92" s="214"/>
      <c r="AWN92" s="214"/>
      <c r="AWO92" s="214"/>
      <c r="AWP92" s="214"/>
      <c r="AWQ92" s="212"/>
      <c r="AWR92" s="213"/>
      <c r="AWS92" s="213"/>
      <c r="AWT92" s="214"/>
      <c r="AWU92" s="214"/>
      <c r="AWV92" s="216"/>
      <c r="AWW92" s="216"/>
      <c r="AWX92" s="216"/>
      <c r="AWY92" s="216"/>
      <c r="AWZ92" s="216"/>
      <c r="AXA92" s="216"/>
      <c r="AXB92" s="216"/>
      <c r="AXC92" s="216"/>
      <c r="AXD92" s="216"/>
      <c r="AXE92" s="216"/>
      <c r="AXF92" s="216"/>
      <c r="AXG92" s="216"/>
      <c r="AXH92" s="216"/>
      <c r="AXI92" s="214"/>
      <c r="AXJ92" s="214"/>
      <c r="AXK92" s="214"/>
      <c r="AXL92" s="214"/>
      <c r="AXM92" s="214"/>
      <c r="AXN92" s="212"/>
      <c r="AXO92" s="213"/>
      <c r="AXP92" s="213"/>
      <c r="AXQ92" s="214"/>
      <c r="AXR92" s="214"/>
      <c r="AXS92" s="216"/>
      <c r="AXT92" s="216"/>
      <c r="AXU92" s="216"/>
      <c r="AXV92" s="216"/>
      <c r="AXW92" s="216"/>
      <c r="AXX92" s="216"/>
      <c r="AXY92" s="216"/>
      <c r="AXZ92" s="216"/>
      <c r="AYA92" s="216"/>
      <c r="AYB92" s="216"/>
      <c r="AYC92" s="216"/>
      <c r="AYD92" s="216"/>
      <c r="AYE92" s="216"/>
      <c r="AYF92" s="214"/>
      <c r="AYG92" s="214"/>
      <c r="AYH92" s="214"/>
      <c r="AYI92" s="214"/>
      <c r="AYJ92" s="214"/>
      <c r="AYK92" s="212"/>
      <c r="AYL92" s="213"/>
      <c r="AYM92" s="213"/>
      <c r="AYN92" s="214"/>
      <c r="AYO92" s="214"/>
      <c r="AYP92" s="216"/>
      <c r="AYQ92" s="216"/>
      <c r="AYR92" s="216"/>
      <c r="AYS92" s="216"/>
      <c r="AYT92" s="216"/>
      <c r="AYU92" s="216"/>
      <c r="AYV92" s="216"/>
      <c r="AYW92" s="216"/>
      <c r="AYX92" s="216"/>
      <c r="AYY92" s="216"/>
      <c r="AYZ92" s="216"/>
      <c r="AZA92" s="216"/>
      <c r="AZB92" s="216"/>
      <c r="AZC92" s="214"/>
      <c r="AZD92" s="214"/>
      <c r="AZE92" s="214"/>
      <c r="AZF92" s="214"/>
      <c r="AZG92" s="214"/>
      <c r="AZH92" s="212"/>
      <c r="AZI92" s="213"/>
      <c r="AZJ92" s="213"/>
      <c r="AZK92" s="214"/>
      <c r="AZL92" s="214"/>
      <c r="AZM92" s="216"/>
      <c r="AZN92" s="216"/>
      <c r="AZO92" s="216"/>
      <c r="AZP92" s="216"/>
      <c r="AZQ92" s="216"/>
      <c r="AZR92" s="216"/>
      <c r="AZS92" s="216"/>
      <c r="AZT92" s="216"/>
      <c r="AZU92" s="216"/>
      <c r="AZV92" s="216"/>
      <c r="AZW92" s="216"/>
      <c r="AZX92" s="216"/>
      <c r="AZY92" s="216"/>
      <c r="AZZ92" s="214"/>
      <c r="BAA92" s="214"/>
      <c r="BAB92" s="214"/>
      <c r="BAC92" s="214"/>
      <c r="BAD92" s="214"/>
      <c r="BAE92" s="212"/>
      <c r="BAF92" s="213"/>
      <c r="BAG92" s="213"/>
      <c r="BAH92" s="214"/>
      <c r="BAI92" s="214"/>
      <c r="BAJ92" s="216"/>
      <c r="BAK92" s="216"/>
      <c r="BAL92" s="216"/>
      <c r="BAM92" s="216"/>
      <c r="BAN92" s="216"/>
      <c r="BAO92" s="216"/>
      <c r="BAP92" s="216"/>
      <c r="BAQ92" s="216"/>
      <c r="BAR92" s="216"/>
      <c r="BAS92" s="216"/>
      <c r="BAT92" s="216"/>
      <c r="BAU92" s="216"/>
      <c r="BAV92" s="216"/>
      <c r="BAW92" s="214"/>
      <c r="BAX92" s="214"/>
      <c r="BAY92" s="214"/>
      <c r="BAZ92" s="214"/>
      <c r="BBA92" s="214"/>
      <c r="BBB92" s="212"/>
      <c r="BBC92" s="213"/>
      <c r="BBD92" s="213"/>
      <c r="BBE92" s="214"/>
      <c r="BBF92" s="214"/>
      <c r="BBG92" s="216"/>
      <c r="BBH92" s="216"/>
      <c r="BBI92" s="216"/>
      <c r="BBJ92" s="216"/>
      <c r="BBK92" s="216"/>
      <c r="BBL92" s="216"/>
      <c r="BBM92" s="216"/>
      <c r="BBN92" s="216"/>
      <c r="BBO92" s="216"/>
      <c r="BBP92" s="216"/>
      <c r="BBQ92" s="216"/>
      <c r="BBR92" s="216"/>
      <c r="BBS92" s="216"/>
      <c r="BBT92" s="214"/>
      <c r="BBU92" s="214"/>
      <c r="BBV92" s="214"/>
      <c r="BBW92" s="214"/>
      <c r="BBX92" s="214"/>
      <c r="BBY92" s="212"/>
      <c r="BBZ92" s="213"/>
      <c r="BCA92" s="213"/>
      <c r="BCB92" s="214"/>
      <c r="BCC92" s="214"/>
      <c r="BCD92" s="216"/>
      <c r="BCE92" s="216"/>
      <c r="BCF92" s="216"/>
      <c r="BCG92" s="216"/>
      <c r="BCH92" s="216"/>
      <c r="BCI92" s="216"/>
      <c r="BCJ92" s="216"/>
      <c r="BCK92" s="216"/>
      <c r="BCL92" s="216"/>
      <c r="BCM92" s="216"/>
      <c r="BCN92" s="216"/>
      <c r="BCO92" s="216"/>
      <c r="BCP92" s="216"/>
      <c r="BCQ92" s="214"/>
      <c r="BCR92" s="214"/>
      <c r="BCS92" s="214"/>
      <c r="BCT92" s="214"/>
      <c r="BCU92" s="214"/>
      <c r="BCV92" s="212"/>
      <c r="BCW92" s="213"/>
      <c r="BCX92" s="213"/>
      <c r="BCY92" s="214"/>
      <c r="BCZ92" s="214"/>
      <c r="BDA92" s="216"/>
      <c r="BDB92" s="216"/>
      <c r="BDC92" s="216"/>
      <c r="BDD92" s="216"/>
      <c r="BDE92" s="216"/>
      <c r="BDF92" s="216"/>
      <c r="BDG92" s="216"/>
      <c r="BDH92" s="216"/>
      <c r="BDI92" s="216"/>
      <c r="BDJ92" s="216"/>
      <c r="BDK92" s="216"/>
      <c r="BDL92" s="216"/>
      <c r="BDM92" s="216"/>
      <c r="BDN92" s="214"/>
      <c r="BDO92" s="214"/>
      <c r="BDP92" s="214"/>
      <c r="BDQ92" s="214"/>
      <c r="BDR92" s="214"/>
      <c r="BDS92" s="212"/>
      <c r="BDT92" s="213"/>
      <c r="BDU92" s="213"/>
      <c r="BDV92" s="214"/>
      <c r="BDW92" s="214"/>
      <c r="BDX92" s="216"/>
      <c r="BDY92" s="216"/>
      <c r="BDZ92" s="216"/>
      <c r="BEA92" s="216"/>
      <c r="BEB92" s="216"/>
      <c r="BEC92" s="216"/>
      <c r="BED92" s="216"/>
      <c r="BEE92" s="216"/>
      <c r="BEF92" s="216"/>
      <c r="BEG92" s="216"/>
      <c r="BEH92" s="216"/>
      <c r="BEI92" s="216"/>
      <c r="BEJ92" s="216"/>
      <c r="BEK92" s="214"/>
      <c r="BEL92" s="214"/>
      <c r="BEM92" s="214"/>
      <c r="BEN92" s="214"/>
      <c r="BEO92" s="214"/>
      <c r="BEP92" s="212"/>
      <c r="BEQ92" s="213"/>
      <c r="BER92" s="213"/>
      <c r="BES92" s="214"/>
      <c r="BET92" s="214"/>
      <c r="BEU92" s="216"/>
      <c r="BEV92" s="216"/>
      <c r="BEW92" s="216"/>
      <c r="BEX92" s="216"/>
      <c r="BEY92" s="216"/>
      <c r="BEZ92" s="216"/>
      <c r="BFA92" s="216"/>
      <c r="BFB92" s="216"/>
      <c r="BFC92" s="216"/>
      <c r="BFD92" s="216"/>
      <c r="BFE92" s="216"/>
      <c r="BFF92" s="216"/>
      <c r="BFG92" s="216"/>
      <c r="BFH92" s="214"/>
      <c r="BFI92" s="214"/>
      <c r="BFJ92" s="214"/>
      <c r="BFK92" s="214"/>
      <c r="BFL92" s="214"/>
      <c r="BFM92" s="212"/>
      <c r="BFN92" s="213"/>
      <c r="BFO92" s="213"/>
      <c r="BFP92" s="214"/>
      <c r="BFQ92" s="214"/>
      <c r="BFR92" s="216"/>
      <c r="BFS92" s="216"/>
      <c r="BFT92" s="216"/>
      <c r="BFU92" s="216"/>
      <c r="BFV92" s="216"/>
      <c r="BFW92" s="216"/>
      <c r="BFX92" s="216"/>
      <c r="BFY92" s="216"/>
      <c r="BFZ92" s="216"/>
      <c r="BGA92" s="216"/>
      <c r="BGB92" s="216"/>
      <c r="BGC92" s="216"/>
      <c r="BGD92" s="216"/>
      <c r="BGE92" s="214"/>
      <c r="BGF92" s="214"/>
      <c r="BGG92" s="214"/>
      <c r="BGH92" s="214"/>
      <c r="BGI92" s="214"/>
      <c r="BGJ92" s="212"/>
      <c r="BGK92" s="213"/>
      <c r="BGL92" s="213"/>
      <c r="BGM92" s="214"/>
      <c r="BGN92" s="214"/>
      <c r="BGO92" s="216"/>
      <c r="BGP92" s="216"/>
      <c r="BGQ92" s="216"/>
      <c r="BGR92" s="216"/>
      <c r="BGS92" s="216"/>
      <c r="BGT92" s="216"/>
      <c r="BGU92" s="216"/>
      <c r="BGV92" s="216"/>
      <c r="BGW92" s="216"/>
      <c r="BGX92" s="216"/>
      <c r="BGY92" s="216"/>
      <c r="BGZ92" s="216"/>
      <c r="BHA92" s="216"/>
      <c r="BHB92" s="214"/>
      <c r="BHC92" s="214"/>
      <c r="BHD92" s="214"/>
      <c r="BHE92" s="214"/>
      <c r="BHF92" s="214"/>
      <c r="BHG92" s="212"/>
      <c r="BHH92" s="213"/>
      <c r="BHI92" s="213"/>
      <c r="BHJ92" s="214"/>
      <c r="BHK92" s="214"/>
      <c r="BHL92" s="216"/>
      <c r="BHM92" s="216"/>
      <c r="BHN92" s="216"/>
      <c r="BHO92" s="216"/>
      <c r="BHP92" s="216"/>
      <c r="BHQ92" s="216"/>
      <c r="BHR92" s="216"/>
      <c r="BHS92" s="216"/>
      <c r="BHT92" s="216"/>
      <c r="BHU92" s="216"/>
      <c r="BHV92" s="216"/>
      <c r="BHW92" s="216"/>
      <c r="BHX92" s="216"/>
      <c r="BHY92" s="214"/>
      <c r="BHZ92" s="214"/>
      <c r="BIA92" s="214"/>
      <c r="BIB92" s="214"/>
      <c r="BIC92" s="214"/>
      <c r="BID92" s="212"/>
      <c r="BIE92" s="213"/>
      <c r="BIF92" s="213"/>
      <c r="BIG92" s="214"/>
      <c r="BIH92" s="214"/>
      <c r="BII92" s="216"/>
      <c r="BIJ92" s="216"/>
      <c r="BIK92" s="216"/>
      <c r="BIL92" s="216"/>
      <c r="BIM92" s="216"/>
      <c r="BIN92" s="216"/>
      <c r="BIO92" s="216"/>
      <c r="BIP92" s="216"/>
      <c r="BIQ92" s="216"/>
      <c r="BIR92" s="216"/>
      <c r="BIS92" s="216"/>
      <c r="BIT92" s="216"/>
      <c r="BIU92" s="216"/>
      <c r="BIV92" s="214"/>
      <c r="BIW92" s="214"/>
      <c r="BIX92" s="214"/>
      <c r="BIY92" s="214"/>
      <c r="BIZ92" s="214"/>
      <c r="BJA92" s="212"/>
      <c r="BJB92" s="213"/>
      <c r="BJC92" s="213"/>
      <c r="BJD92" s="214"/>
      <c r="BJE92" s="214"/>
      <c r="BJF92" s="216"/>
      <c r="BJG92" s="216"/>
      <c r="BJH92" s="216"/>
      <c r="BJI92" s="216"/>
      <c r="BJJ92" s="216"/>
      <c r="BJK92" s="216"/>
      <c r="BJL92" s="216"/>
      <c r="BJM92" s="216"/>
      <c r="BJN92" s="216"/>
      <c r="BJO92" s="216"/>
      <c r="BJP92" s="216"/>
      <c r="BJQ92" s="216"/>
      <c r="BJR92" s="216"/>
      <c r="BJS92" s="214"/>
      <c r="BJT92" s="214"/>
      <c r="BJU92" s="214"/>
      <c r="BJV92" s="214"/>
      <c r="BJW92" s="214"/>
      <c r="BJX92" s="212"/>
      <c r="BJY92" s="213"/>
      <c r="BJZ92" s="213"/>
      <c r="BKA92" s="214"/>
      <c r="BKB92" s="214"/>
      <c r="BKC92" s="216"/>
      <c r="BKD92" s="216"/>
      <c r="BKE92" s="216"/>
      <c r="BKF92" s="216"/>
      <c r="BKG92" s="216"/>
      <c r="BKH92" s="216"/>
      <c r="BKI92" s="216"/>
      <c r="BKJ92" s="216"/>
      <c r="BKK92" s="216"/>
      <c r="BKL92" s="216"/>
      <c r="BKM92" s="216"/>
      <c r="BKN92" s="216"/>
      <c r="BKO92" s="216"/>
      <c r="BKP92" s="214"/>
      <c r="BKQ92" s="214"/>
      <c r="BKR92" s="214"/>
      <c r="BKS92" s="214"/>
      <c r="BKT92" s="214"/>
      <c r="BKU92" s="212"/>
      <c r="BKV92" s="213"/>
      <c r="BKW92" s="213"/>
      <c r="BKX92" s="214"/>
      <c r="BKY92" s="214"/>
      <c r="BKZ92" s="216"/>
      <c r="BLA92" s="216"/>
      <c r="BLB92" s="216"/>
      <c r="BLC92" s="216"/>
      <c r="BLD92" s="216"/>
      <c r="BLE92" s="216"/>
      <c r="BLF92" s="216"/>
      <c r="BLG92" s="216"/>
      <c r="BLH92" s="216"/>
      <c r="BLI92" s="216"/>
      <c r="BLJ92" s="216"/>
      <c r="BLK92" s="216"/>
      <c r="BLL92" s="216"/>
      <c r="BLM92" s="214"/>
      <c r="BLN92" s="214"/>
      <c r="BLO92" s="214"/>
      <c r="BLP92" s="214"/>
      <c r="BLQ92" s="214"/>
      <c r="BLR92" s="212"/>
      <c r="BLS92" s="213"/>
      <c r="BLT92" s="213"/>
      <c r="BLU92" s="214"/>
      <c r="BLV92" s="214"/>
      <c r="BLW92" s="216"/>
      <c r="BLX92" s="216"/>
      <c r="BLY92" s="216"/>
      <c r="BLZ92" s="216"/>
      <c r="BMA92" s="216"/>
      <c r="BMB92" s="216"/>
      <c r="BMC92" s="216"/>
      <c r="BMD92" s="216"/>
      <c r="BME92" s="216"/>
      <c r="BMF92" s="216"/>
      <c r="BMG92" s="216"/>
      <c r="BMH92" s="216"/>
      <c r="BMI92" s="216"/>
      <c r="BMJ92" s="214"/>
      <c r="BMK92" s="214"/>
      <c r="BML92" s="214"/>
      <c r="BMM92" s="214"/>
      <c r="BMN92" s="214"/>
      <c r="BMO92" s="212"/>
      <c r="BMP92" s="213"/>
      <c r="BMQ92" s="213"/>
      <c r="BMR92" s="214"/>
      <c r="BMS92" s="214"/>
      <c r="BMT92" s="216"/>
      <c r="BMU92" s="216"/>
      <c r="BMV92" s="216"/>
      <c r="BMW92" s="216"/>
      <c r="BMX92" s="216"/>
      <c r="BMY92" s="216"/>
      <c r="BMZ92" s="216"/>
      <c r="BNA92" s="216"/>
      <c r="BNB92" s="216"/>
      <c r="BNC92" s="216"/>
      <c r="BND92" s="216"/>
      <c r="BNE92" s="216"/>
      <c r="BNF92" s="216"/>
      <c r="BNG92" s="214"/>
      <c r="BNH92" s="214"/>
      <c r="BNI92" s="214"/>
      <c r="BNJ92" s="214"/>
      <c r="BNK92" s="214"/>
      <c r="BNL92" s="212"/>
      <c r="BNM92" s="213"/>
      <c r="BNN92" s="213"/>
      <c r="BNO92" s="214"/>
      <c r="BNP92" s="214"/>
      <c r="BNQ92" s="216"/>
      <c r="BNR92" s="216"/>
      <c r="BNS92" s="216"/>
      <c r="BNT92" s="216"/>
      <c r="BNU92" s="216"/>
      <c r="BNV92" s="216"/>
      <c r="BNW92" s="216"/>
      <c r="BNX92" s="216"/>
      <c r="BNY92" s="216"/>
      <c r="BNZ92" s="216"/>
      <c r="BOA92" s="216"/>
      <c r="BOB92" s="216"/>
      <c r="BOC92" s="216"/>
      <c r="BOD92" s="214"/>
      <c r="BOE92" s="214"/>
      <c r="BOF92" s="214"/>
      <c r="BOG92" s="214"/>
      <c r="BOH92" s="214"/>
      <c r="BOI92" s="212"/>
      <c r="BOJ92" s="213"/>
      <c r="BOK92" s="213"/>
      <c r="BOL92" s="214"/>
      <c r="BOM92" s="214"/>
      <c r="BON92" s="216"/>
      <c r="BOO92" s="216"/>
      <c r="BOP92" s="216"/>
      <c r="BOQ92" s="216"/>
      <c r="BOR92" s="216"/>
      <c r="BOS92" s="216"/>
      <c r="BOT92" s="216"/>
      <c r="BOU92" s="216"/>
      <c r="BOV92" s="216"/>
      <c r="BOW92" s="216"/>
      <c r="BOX92" s="216"/>
      <c r="BOY92" s="216"/>
      <c r="BOZ92" s="216"/>
      <c r="BPA92" s="214"/>
      <c r="BPB92" s="214"/>
      <c r="BPC92" s="214"/>
      <c r="BPD92" s="214"/>
      <c r="BPE92" s="214"/>
      <c r="BPF92" s="212"/>
      <c r="BPG92" s="213"/>
      <c r="BPH92" s="213"/>
      <c r="BPI92" s="214"/>
      <c r="BPJ92" s="214"/>
      <c r="BPK92" s="216"/>
      <c r="BPL92" s="216"/>
      <c r="BPM92" s="216"/>
      <c r="BPN92" s="216"/>
      <c r="BPO92" s="216"/>
      <c r="BPP92" s="216"/>
      <c r="BPQ92" s="216"/>
      <c r="BPR92" s="216"/>
      <c r="BPS92" s="216"/>
      <c r="BPT92" s="216"/>
      <c r="BPU92" s="216"/>
      <c r="BPV92" s="216"/>
      <c r="BPW92" s="216"/>
      <c r="BPX92" s="214"/>
      <c r="BPY92" s="214"/>
      <c r="BPZ92" s="214"/>
      <c r="BQA92" s="214"/>
      <c r="BQB92" s="214"/>
      <c r="BQC92" s="212"/>
      <c r="BQD92" s="213"/>
      <c r="BQE92" s="213"/>
      <c r="BQF92" s="214"/>
      <c r="BQG92" s="214"/>
      <c r="BQH92" s="216"/>
      <c r="BQI92" s="216"/>
      <c r="BQJ92" s="216"/>
      <c r="BQK92" s="216"/>
      <c r="BQL92" s="216"/>
      <c r="BQM92" s="216"/>
      <c r="BQN92" s="216"/>
      <c r="BQO92" s="216"/>
      <c r="BQP92" s="216"/>
      <c r="BQQ92" s="216"/>
      <c r="BQR92" s="216"/>
      <c r="BQS92" s="216"/>
      <c r="BQT92" s="216"/>
      <c r="BQU92" s="214"/>
      <c r="BQV92" s="214"/>
      <c r="BQW92" s="214"/>
      <c r="BQX92" s="214"/>
      <c r="BQY92" s="214"/>
      <c r="BQZ92" s="212"/>
      <c r="BRA92" s="213"/>
      <c r="BRB92" s="213"/>
      <c r="BRC92" s="214"/>
      <c r="BRD92" s="214"/>
      <c r="BRE92" s="216"/>
      <c r="BRF92" s="216"/>
      <c r="BRG92" s="216"/>
      <c r="BRH92" s="216"/>
      <c r="BRI92" s="216"/>
      <c r="BRJ92" s="216"/>
      <c r="BRK92" s="216"/>
      <c r="BRL92" s="216"/>
      <c r="BRM92" s="216"/>
      <c r="BRN92" s="216"/>
      <c r="BRO92" s="216"/>
      <c r="BRP92" s="216"/>
      <c r="BRQ92" s="216"/>
      <c r="BRR92" s="214"/>
      <c r="BRS92" s="214"/>
      <c r="BRT92" s="214"/>
      <c r="BRU92" s="214"/>
      <c r="BRV92" s="214"/>
      <c r="BRW92" s="212"/>
      <c r="BRX92" s="213"/>
      <c r="BRY92" s="213"/>
      <c r="BRZ92" s="214"/>
      <c r="BSA92" s="214"/>
      <c r="BSB92" s="216"/>
      <c r="BSC92" s="216"/>
      <c r="BSD92" s="216"/>
      <c r="BSE92" s="216"/>
      <c r="BSF92" s="216"/>
      <c r="BSG92" s="216"/>
      <c r="BSH92" s="216"/>
      <c r="BSI92" s="216"/>
      <c r="BSJ92" s="216"/>
      <c r="BSK92" s="216"/>
      <c r="BSL92" s="216"/>
      <c r="BSM92" s="216"/>
      <c r="BSN92" s="216"/>
      <c r="BSO92" s="214"/>
      <c r="BSP92" s="214"/>
      <c r="BSQ92" s="214"/>
      <c r="BSR92" s="214"/>
      <c r="BSS92" s="214"/>
      <c r="BST92" s="212"/>
      <c r="BSU92" s="213"/>
      <c r="BSV92" s="213"/>
      <c r="BSW92" s="214"/>
      <c r="BSX92" s="214"/>
      <c r="BSY92" s="216"/>
      <c r="BSZ92" s="216"/>
      <c r="BTA92" s="216"/>
      <c r="BTB92" s="216"/>
      <c r="BTC92" s="216"/>
      <c r="BTD92" s="216"/>
      <c r="BTE92" s="216"/>
      <c r="BTF92" s="216"/>
      <c r="BTG92" s="216"/>
      <c r="BTH92" s="216"/>
      <c r="BTI92" s="216"/>
      <c r="BTJ92" s="216"/>
      <c r="BTK92" s="216"/>
      <c r="BTL92" s="214"/>
      <c r="BTM92" s="214"/>
      <c r="BTN92" s="214"/>
      <c r="BTO92" s="214"/>
      <c r="BTP92" s="214"/>
      <c r="BTQ92" s="212"/>
      <c r="BTR92" s="213"/>
      <c r="BTS92" s="213"/>
      <c r="BTT92" s="214"/>
      <c r="BTU92" s="214"/>
      <c r="BTV92" s="216"/>
      <c r="BTW92" s="216"/>
      <c r="BTX92" s="216"/>
      <c r="BTY92" s="216"/>
      <c r="BTZ92" s="216"/>
      <c r="BUA92" s="216"/>
      <c r="BUB92" s="216"/>
      <c r="BUC92" s="216"/>
      <c r="BUD92" s="216"/>
      <c r="BUE92" s="216"/>
      <c r="BUF92" s="216"/>
      <c r="BUG92" s="216"/>
      <c r="BUH92" s="216"/>
      <c r="BUI92" s="214"/>
      <c r="BUJ92" s="214"/>
      <c r="BUK92" s="214"/>
      <c r="BUL92" s="214"/>
      <c r="BUM92" s="214"/>
      <c r="BUN92" s="212"/>
      <c r="BUO92" s="213"/>
      <c r="BUP92" s="213"/>
      <c r="BUQ92" s="214"/>
      <c r="BUR92" s="214"/>
      <c r="BUS92" s="216"/>
      <c r="BUT92" s="216"/>
      <c r="BUU92" s="216"/>
      <c r="BUV92" s="216"/>
      <c r="BUW92" s="216"/>
      <c r="BUX92" s="216"/>
      <c r="BUY92" s="216"/>
      <c r="BUZ92" s="216"/>
      <c r="BVA92" s="216"/>
      <c r="BVB92" s="216"/>
      <c r="BVC92" s="216"/>
      <c r="BVD92" s="216"/>
      <c r="BVE92" s="216"/>
      <c r="BVF92" s="214"/>
      <c r="BVG92" s="214"/>
      <c r="BVH92" s="214"/>
      <c r="BVI92" s="214"/>
      <c r="BVJ92" s="214"/>
      <c r="BVK92" s="212"/>
      <c r="BVL92" s="213"/>
      <c r="BVM92" s="213"/>
      <c r="BVN92" s="214"/>
      <c r="BVO92" s="214"/>
      <c r="BVP92" s="216"/>
      <c r="BVQ92" s="216"/>
      <c r="BVR92" s="216"/>
      <c r="BVS92" s="216"/>
      <c r="BVT92" s="216"/>
      <c r="BVU92" s="216"/>
      <c r="BVV92" s="216"/>
      <c r="BVW92" s="216"/>
      <c r="BVX92" s="216"/>
      <c r="BVY92" s="216"/>
      <c r="BVZ92" s="216"/>
      <c r="BWA92" s="216"/>
      <c r="BWB92" s="216"/>
      <c r="BWC92" s="214"/>
      <c r="BWD92" s="214"/>
      <c r="BWE92" s="214"/>
      <c r="BWF92" s="214"/>
      <c r="BWG92" s="214"/>
      <c r="BWH92" s="212"/>
      <c r="BWI92" s="213"/>
      <c r="BWJ92" s="213"/>
      <c r="BWK92" s="214"/>
      <c r="BWL92" s="214"/>
      <c r="BWM92" s="216"/>
      <c r="BWN92" s="216"/>
      <c r="BWO92" s="216"/>
      <c r="BWP92" s="216"/>
      <c r="BWQ92" s="216"/>
      <c r="BWR92" s="216"/>
      <c r="BWS92" s="216"/>
      <c r="BWT92" s="216"/>
      <c r="BWU92" s="216"/>
      <c r="BWV92" s="216"/>
      <c r="BWW92" s="216"/>
      <c r="BWX92" s="216"/>
      <c r="BWY92" s="216"/>
      <c r="BWZ92" s="214"/>
      <c r="BXA92" s="214"/>
      <c r="BXB92" s="214"/>
      <c r="BXC92" s="214"/>
      <c r="BXD92" s="214"/>
      <c r="BXE92" s="212"/>
      <c r="BXF92" s="213"/>
      <c r="BXG92" s="213"/>
      <c r="BXH92" s="214"/>
      <c r="BXI92" s="214"/>
      <c r="BXJ92" s="216"/>
      <c r="BXK92" s="216"/>
      <c r="BXL92" s="216"/>
      <c r="BXM92" s="216"/>
      <c r="BXN92" s="216"/>
      <c r="BXO92" s="216"/>
      <c r="BXP92" s="216"/>
      <c r="BXQ92" s="216"/>
      <c r="BXR92" s="216"/>
      <c r="BXS92" s="216"/>
      <c r="BXT92" s="216"/>
      <c r="BXU92" s="216"/>
      <c r="BXV92" s="216"/>
      <c r="BXW92" s="214"/>
      <c r="BXX92" s="214"/>
      <c r="BXY92" s="214"/>
      <c r="BXZ92" s="214"/>
      <c r="BYA92" s="214"/>
      <c r="BYB92" s="212"/>
      <c r="BYC92" s="213"/>
      <c r="BYD92" s="213"/>
      <c r="BYE92" s="214"/>
      <c r="BYF92" s="214"/>
      <c r="BYG92" s="216"/>
      <c r="BYH92" s="216"/>
      <c r="BYI92" s="216"/>
      <c r="BYJ92" s="216"/>
      <c r="BYK92" s="216"/>
      <c r="BYL92" s="216"/>
      <c r="BYM92" s="216"/>
      <c r="BYN92" s="216"/>
      <c r="BYO92" s="216"/>
      <c r="BYP92" s="216"/>
      <c r="BYQ92" s="216"/>
      <c r="BYR92" s="216"/>
      <c r="BYS92" s="216"/>
      <c r="BYT92" s="214"/>
      <c r="BYU92" s="214"/>
      <c r="BYV92" s="214"/>
      <c r="BYW92" s="214"/>
      <c r="BYX92" s="214"/>
      <c r="BYY92" s="212"/>
      <c r="BYZ92" s="213"/>
      <c r="BZA92" s="213"/>
      <c r="BZB92" s="214"/>
      <c r="BZC92" s="214"/>
      <c r="BZD92" s="216"/>
      <c r="BZE92" s="216"/>
      <c r="BZF92" s="216"/>
      <c r="BZG92" s="216"/>
      <c r="BZH92" s="216"/>
      <c r="BZI92" s="216"/>
      <c r="BZJ92" s="216"/>
      <c r="BZK92" s="216"/>
      <c r="BZL92" s="216"/>
      <c r="BZM92" s="216"/>
      <c r="BZN92" s="216"/>
      <c r="BZO92" s="216"/>
      <c r="BZP92" s="216"/>
      <c r="BZQ92" s="214"/>
      <c r="BZR92" s="214"/>
      <c r="BZS92" s="214"/>
      <c r="BZT92" s="214"/>
      <c r="BZU92" s="214"/>
      <c r="BZV92" s="212"/>
      <c r="BZW92" s="213"/>
      <c r="BZX92" s="213"/>
      <c r="BZY92" s="214"/>
      <c r="BZZ92" s="214"/>
      <c r="CAA92" s="216"/>
      <c r="CAB92" s="216"/>
      <c r="CAC92" s="216"/>
      <c r="CAD92" s="216"/>
      <c r="CAE92" s="216"/>
      <c r="CAF92" s="216"/>
      <c r="CAG92" s="216"/>
      <c r="CAH92" s="216"/>
      <c r="CAI92" s="216"/>
      <c r="CAJ92" s="216"/>
      <c r="CAK92" s="216"/>
      <c r="CAL92" s="216"/>
      <c r="CAM92" s="216"/>
      <c r="CAN92" s="214"/>
      <c r="CAO92" s="214"/>
      <c r="CAP92" s="214"/>
      <c r="CAQ92" s="214"/>
      <c r="CAR92" s="214"/>
      <c r="CAS92" s="212"/>
      <c r="CAT92" s="213"/>
      <c r="CAU92" s="213"/>
      <c r="CAV92" s="214"/>
      <c r="CAW92" s="214"/>
      <c r="CAX92" s="216"/>
      <c r="CAY92" s="216"/>
      <c r="CAZ92" s="216"/>
      <c r="CBA92" s="216"/>
      <c r="CBB92" s="216"/>
      <c r="CBC92" s="216"/>
      <c r="CBD92" s="216"/>
      <c r="CBE92" s="216"/>
      <c r="CBF92" s="216"/>
      <c r="CBG92" s="216"/>
      <c r="CBH92" s="216"/>
      <c r="CBI92" s="216"/>
      <c r="CBJ92" s="216"/>
      <c r="CBK92" s="214"/>
      <c r="CBL92" s="214"/>
      <c r="CBM92" s="214"/>
      <c r="CBN92" s="214"/>
      <c r="CBO92" s="214"/>
      <c r="CBP92" s="212"/>
      <c r="CBQ92" s="213"/>
      <c r="CBR92" s="213"/>
      <c r="CBS92" s="214"/>
      <c r="CBT92" s="214"/>
      <c r="CBU92" s="216"/>
      <c r="CBV92" s="216"/>
      <c r="CBW92" s="216"/>
      <c r="CBX92" s="216"/>
      <c r="CBY92" s="216"/>
      <c r="CBZ92" s="216"/>
      <c r="CCA92" s="216"/>
      <c r="CCB92" s="216"/>
      <c r="CCC92" s="216"/>
      <c r="CCD92" s="216"/>
      <c r="CCE92" s="216"/>
      <c r="CCF92" s="216"/>
      <c r="CCG92" s="216"/>
      <c r="CCH92" s="214"/>
      <c r="CCI92" s="214"/>
      <c r="CCJ92" s="214"/>
      <c r="CCK92" s="214"/>
      <c r="CCL92" s="214"/>
      <c r="CCM92" s="212"/>
      <c r="CCN92" s="213"/>
      <c r="CCO92" s="213"/>
      <c r="CCP92" s="214"/>
      <c r="CCQ92" s="214"/>
      <c r="CCR92" s="216"/>
      <c r="CCS92" s="216"/>
      <c r="CCT92" s="216"/>
      <c r="CCU92" s="216"/>
      <c r="CCV92" s="216"/>
      <c r="CCW92" s="216"/>
      <c r="CCX92" s="216"/>
      <c r="CCY92" s="216"/>
      <c r="CCZ92" s="216"/>
      <c r="CDA92" s="216"/>
      <c r="CDB92" s="216"/>
      <c r="CDC92" s="216"/>
      <c r="CDD92" s="216"/>
      <c r="CDE92" s="214"/>
      <c r="CDF92" s="214"/>
      <c r="CDG92" s="214"/>
      <c r="CDH92" s="214"/>
      <c r="CDI92" s="214"/>
      <c r="CDJ92" s="212"/>
      <c r="CDK92" s="213"/>
      <c r="CDL92" s="213"/>
      <c r="CDM92" s="214"/>
      <c r="CDN92" s="214"/>
      <c r="CDO92" s="216"/>
      <c r="CDP92" s="216"/>
      <c r="CDQ92" s="216"/>
      <c r="CDR92" s="216"/>
      <c r="CDS92" s="216"/>
      <c r="CDT92" s="216"/>
      <c r="CDU92" s="216"/>
      <c r="CDV92" s="216"/>
      <c r="CDW92" s="216"/>
      <c r="CDX92" s="216"/>
      <c r="CDY92" s="216"/>
      <c r="CDZ92" s="216"/>
      <c r="CEA92" s="216"/>
      <c r="CEB92" s="214"/>
      <c r="CEC92" s="214"/>
      <c r="CED92" s="214"/>
      <c r="CEE92" s="214"/>
      <c r="CEF92" s="214"/>
      <c r="CEG92" s="212"/>
      <c r="CEH92" s="213"/>
      <c r="CEI92" s="213"/>
      <c r="CEJ92" s="214"/>
      <c r="CEK92" s="214"/>
      <c r="CEL92" s="216"/>
      <c r="CEM92" s="216"/>
      <c r="CEN92" s="216"/>
      <c r="CEO92" s="216"/>
      <c r="CEP92" s="216"/>
      <c r="CEQ92" s="216"/>
      <c r="CER92" s="216"/>
      <c r="CES92" s="216"/>
      <c r="CET92" s="216"/>
      <c r="CEU92" s="216"/>
      <c r="CEV92" s="216"/>
      <c r="CEW92" s="216"/>
      <c r="CEX92" s="216"/>
      <c r="CEY92" s="214"/>
      <c r="CEZ92" s="214"/>
      <c r="CFA92" s="214"/>
      <c r="CFB92" s="214"/>
      <c r="CFC92" s="214"/>
      <c r="CFD92" s="212"/>
      <c r="CFE92" s="213"/>
      <c r="CFF92" s="213"/>
      <c r="CFG92" s="214"/>
      <c r="CFH92" s="214"/>
      <c r="CFI92" s="216"/>
      <c r="CFJ92" s="216"/>
      <c r="CFK92" s="216"/>
      <c r="CFL92" s="216"/>
      <c r="CFM92" s="216"/>
      <c r="CFN92" s="216"/>
      <c r="CFO92" s="216"/>
      <c r="CFP92" s="216"/>
      <c r="CFQ92" s="216"/>
      <c r="CFR92" s="216"/>
      <c r="CFS92" s="216"/>
      <c r="CFT92" s="216"/>
      <c r="CFU92" s="216"/>
      <c r="CFV92" s="214"/>
      <c r="CFW92" s="214"/>
      <c r="CFX92" s="214"/>
      <c r="CFY92" s="214"/>
      <c r="CFZ92" s="214"/>
      <c r="CGA92" s="212"/>
      <c r="CGB92" s="213"/>
      <c r="CGC92" s="213"/>
      <c r="CGD92" s="214"/>
      <c r="CGE92" s="214"/>
      <c r="CGF92" s="216"/>
      <c r="CGG92" s="216"/>
      <c r="CGH92" s="216"/>
      <c r="CGI92" s="216"/>
      <c r="CGJ92" s="216"/>
      <c r="CGK92" s="216"/>
      <c r="CGL92" s="216"/>
      <c r="CGM92" s="216"/>
      <c r="CGN92" s="216"/>
      <c r="CGO92" s="216"/>
      <c r="CGP92" s="216"/>
      <c r="CGQ92" s="216"/>
      <c r="CGR92" s="216"/>
      <c r="CGS92" s="214"/>
      <c r="CGT92" s="214"/>
      <c r="CGU92" s="214"/>
      <c r="CGV92" s="214"/>
      <c r="CGW92" s="214"/>
      <c r="CGX92" s="212"/>
      <c r="CGY92" s="213"/>
      <c r="CGZ92" s="213"/>
      <c r="CHA92" s="214"/>
      <c r="CHB92" s="214"/>
      <c r="CHC92" s="216"/>
      <c r="CHD92" s="216"/>
      <c r="CHE92" s="216"/>
      <c r="CHF92" s="216"/>
      <c r="CHG92" s="216"/>
      <c r="CHH92" s="216"/>
      <c r="CHI92" s="216"/>
      <c r="CHJ92" s="216"/>
      <c r="CHK92" s="216"/>
      <c r="CHL92" s="216"/>
      <c r="CHM92" s="216"/>
      <c r="CHN92" s="216"/>
      <c r="CHO92" s="216"/>
      <c r="CHP92" s="214"/>
      <c r="CHQ92" s="214"/>
      <c r="CHR92" s="214"/>
      <c r="CHS92" s="214"/>
      <c r="CHT92" s="214"/>
      <c r="CHU92" s="212"/>
      <c r="CHV92" s="213"/>
      <c r="CHW92" s="213"/>
      <c r="CHX92" s="214"/>
      <c r="CHY92" s="214"/>
      <c r="CHZ92" s="216"/>
      <c r="CIA92" s="216"/>
      <c r="CIB92" s="216"/>
      <c r="CIC92" s="216"/>
      <c r="CID92" s="216"/>
      <c r="CIE92" s="216"/>
      <c r="CIF92" s="216"/>
      <c r="CIG92" s="216"/>
      <c r="CIH92" s="216"/>
      <c r="CII92" s="216"/>
      <c r="CIJ92" s="216"/>
      <c r="CIK92" s="216"/>
      <c r="CIL92" s="216"/>
      <c r="CIM92" s="214"/>
      <c r="CIN92" s="214"/>
      <c r="CIO92" s="214"/>
      <c r="CIP92" s="214"/>
      <c r="CIQ92" s="214"/>
      <c r="CIR92" s="212"/>
      <c r="CIS92" s="213"/>
      <c r="CIT92" s="213"/>
      <c r="CIU92" s="214"/>
      <c r="CIV92" s="214"/>
      <c r="CIW92" s="216"/>
      <c r="CIX92" s="216"/>
      <c r="CIY92" s="216"/>
      <c r="CIZ92" s="216"/>
      <c r="CJA92" s="216"/>
      <c r="CJB92" s="216"/>
      <c r="CJC92" s="216"/>
      <c r="CJD92" s="216"/>
      <c r="CJE92" s="216"/>
      <c r="CJF92" s="216"/>
      <c r="CJG92" s="216"/>
      <c r="CJH92" s="216"/>
      <c r="CJI92" s="216"/>
      <c r="CJJ92" s="214"/>
      <c r="CJK92" s="214"/>
      <c r="CJL92" s="214"/>
      <c r="CJM92" s="214"/>
      <c r="CJN92" s="214"/>
      <c r="CJO92" s="212"/>
      <c r="CJP92" s="213"/>
      <c r="CJQ92" s="213"/>
      <c r="CJR92" s="214"/>
      <c r="CJS92" s="214"/>
      <c r="CJT92" s="216"/>
      <c r="CJU92" s="216"/>
      <c r="CJV92" s="216"/>
      <c r="CJW92" s="216"/>
      <c r="CJX92" s="216"/>
      <c r="CJY92" s="216"/>
      <c r="CJZ92" s="216"/>
      <c r="CKA92" s="216"/>
      <c r="CKB92" s="216"/>
      <c r="CKC92" s="216"/>
      <c r="CKD92" s="216"/>
      <c r="CKE92" s="216"/>
      <c r="CKF92" s="216"/>
      <c r="CKG92" s="214"/>
      <c r="CKH92" s="214"/>
      <c r="CKI92" s="214"/>
      <c r="CKJ92" s="214"/>
      <c r="CKK92" s="214"/>
      <c r="CKL92" s="212"/>
      <c r="CKM92" s="213"/>
      <c r="CKN92" s="213"/>
      <c r="CKO92" s="214"/>
      <c r="CKP92" s="214"/>
      <c r="CKQ92" s="216"/>
      <c r="CKR92" s="216"/>
      <c r="CKS92" s="216"/>
      <c r="CKT92" s="216"/>
      <c r="CKU92" s="216"/>
      <c r="CKV92" s="216"/>
      <c r="CKW92" s="216"/>
      <c r="CKX92" s="216"/>
      <c r="CKY92" s="216"/>
      <c r="CKZ92" s="216"/>
      <c r="CLA92" s="216"/>
      <c r="CLB92" s="216"/>
      <c r="CLC92" s="216"/>
      <c r="CLD92" s="214"/>
      <c r="CLE92" s="214"/>
      <c r="CLF92" s="214"/>
      <c r="CLG92" s="214"/>
      <c r="CLH92" s="214"/>
      <c r="CLI92" s="212"/>
      <c r="CLJ92" s="213"/>
      <c r="CLK92" s="213"/>
      <c r="CLL92" s="214"/>
      <c r="CLM92" s="214"/>
      <c r="CLN92" s="216"/>
      <c r="CLO92" s="216"/>
      <c r="CLP92" s="216"/>
      <c r="CLQ92" s="216"/>
      <c r="CLR92" s="216"/>
      <c r="CLS92" s="216"/>
      <c r="CLT92" s="216"/>
      <c r="CLU92" s="216"/>
      <c r="CLV92" s="216"/>
      <c r="CLW92" s="216"/>
      <c r="CLX92" s="216"/>
      <c r="CLY92" s="216"/>
      <c r="CLZ92" s="216"/>
      <c r="CMA92" s="214"/>
      <c r="CMB92" s="214"/>
      <c r="CMC92" s="214"/>
      <c r="CMD92" s="214"/>
      <c r="CME92" s="214"/>
      <c r="CMF92" s="212"/>
      <c r="CMG92" s="213"/>
      <c r="CMH92" s="213"/>
      <c r="CMI92" s="214"/>
      <c r="CMJ92" s="214"/>
      <c r="CMK92" s="216"/>
      <c r="CML92" s="216"/>
      <c r="CMM92" s="216"/>
      <c r="CMN92" s="216"/>
      <c r="CMO92" s="216"/>
      <c r="CMP92" s="216"/>
      <c r="CMQ92" s="216"/>
      <c r="CMR92" s="216"/>
      <c r="CMS92" s="216"/>
      <c r="CMT92" s="216"/>
      <c r="CMU92" s="216"/>
      <c r="CMV92" s="216"/>
      <c r="CMW92" s="216"/>
      <c r="CMX92" s="214"/>
      <c r="CMY92" s="214"/>
      <c r="CMZ92" s="214"/>
      <c r="CNA92" s="214"/>
      <c r="CNB92" s="214"/>
      <c r="CNC92" s="212"/>
      <c r="CND92" s="213"/>
      <c r="CNE92" s="213"/>
      <c r="CNF92" s="214"/>
      <c r="CNG92" s="214"/>
      <c r="CNH92" s="216"/>
      <c r="CNI92" s="216"/>
      <c r="CNJ92" s="216"/>
      <c r="CNK92" s="216"/>
      <c r="CNL92" s="216"/>
      <c r="CNM92" s="216"/>
      <c r="CNN92" s="216"/>
      <c r="CNO92" s="216"/>
      <c r="CNP92" s="216"/>
      <c r="CNQ92" s="216"/>
      <c r="CNR92" s="216"/>
      <c r="CNS92" s="216"/>
      <c r="CNT92" s="216"/>
      <c r="CNU92" s="214"/>
      <c r="CNV92" s="214"/>
      <c r="CNW92" s="214"/>
      <c r="CNX92" s="214"/>
      <c r="CNY92" s="214"/>
      <c r="CNZ92" s="212"/>
      <c r="COA92" s="213"/>
      <c r="COB92" s="213"/>
      <c r="COC92" s="214"/>
      <c r="COD92" s="214"/>
      <c r="COE92" s="216"/>
      <c r="COF92" s="216"/>
      <c r="COG92" s="216"/>
      <c r="COH92" s="216"/>
      <c r="COI92" s="216"/>
      <c r="COJ92" s="216"/>
      <c r="COK92" s="216"/>
      <c r="COL92" s="216"/>
      <c r="COM92" s="216"/>
      <c r="CON92" s="216"/>
      <c r="COO92" s="216"/>
      <c r="COP92" s="216"/>
      <c r="COQ92" s="216"/>
      <c r="COR92" s="214"/>
      <c r="COS92" s="214"/>
      <c r="COT92" s="214"/>
      <c r="COU92" s="214"/>
      <c r="COV92" s="214"/>
      <c r="COW92" s="212"/>
      <c r="COX92" s="213"/>
      <c r="COY92" s="213"/>
      <c r="COZ92" s="214"/>
      <c r="CPA92" s="214"/>
      <c r="CPB92" s="216"/>
      <c r="CPC92" s="216"/>
      <c r="CPD92" s="216"/>
      <c r="CPE92" s="216"/>
      <c r="CPF92" s="216"/>
      <c r="CPG92" s="216"/>
      <c r="CPH92" s="216"/>
      <c r="CPI92" s="216"/>
      <c r="CPJ92" s="216"/>
      <c r="CPK92" s="216"/>
      <c r="CPL92" s="216"/>
      <c r="CPM92" s="216"/>
      <c r="CPN92" s="216"/>
      <c r="CPO92" s="214"/>
      <c r="CPP92" s="214"/>
      <c r="CPQ92" s="214"/>
      <c r="CPR92" s="214"/>
      <c r="CPS92" s="214"/>
      <c r="CPT92" s="212"/>
      <c r="CPU92" s="213"/>
      <c r="CPV92" s="213"/>
      <c r="CPW92" s="214"/>
      <c r="CPX92" s="214"/>
      <c r="CPY92" s="216"/>
      <c r="CPZ92" s="216"/>
      <c r="CQA92" s="216"/>
      <c r="CQB92" s="216"/>
      <c r="CQC92" s="216"/>
      <c r="CQD92" s="216"/>
      <c r="CQE92" s="216"/>
      <c r="CQF92" s="216"/>
      <c r="CQG92" s="216"/>
      <c r="CQH92" s="216"/>
      <c r="CQI92" s="216"/>
      <c r="CQJ92" s="216"/>
      <c r="CQK92" s="216"/>
      <c r="CQL92" s="214"/>
      <c r="CQM92" s="214"/>
      <c r="CQN92" s="214"/>
      <c r="CQO92" s="214"/>
      <c r="CQP92" s="214"/>
      <c r="CQQ92" s="212"/>
      <c r="CQR92" s="213"/>
      <c r="CQS92" s="213"/>
      <c r="CQT92" s="214"/>
      <c r="CQU92" s="214"/>
      <c r="CQV92" s="216"/>
      <c r="CQW92" s="216"/>
      <c r="CQX92" s="216"/>
      <c r="CQY92" s="216"/>
      <c r="CQZ92" s="216"/>
      <c r="CRA92" s="216"/>
      <c r="CRB92" s="216"/>
      <c r="CRC92" s="216"/>
      <c r="CRD92" s="216"/>
      <c r="CRE92" s="216"/>
      <c r="CRF92" s="216"/>
      <c r="CRG92" s="216"/>
      <c r="CRH92" s="216"/>
      <c r="CRI92" s="214"/>
      <c r="CRJ92" s="214"/>
      <c r="CRK92" s="214"/>
      <c r="CRL92" s="214"/>
      <c r="CRM92" s="214"/>
      <c r="CRN92" s="212"/>
      <c r="CRO92" s="213"/>
      <c r="CRP92" s="213"/>
      <c r="CRQ92" s="214"/>
      <c r="CRR92" s="214"/>
      <c r="CRS92" s="216"/>
      <c r="CRT92" s="216"/>
      <c r="CRU92" s="216"/>
      <c r="CRV92" s="216"/>
      <c r="CRW92" s="216"/>
      <c r="CRX92" s="216"/>
      <c r="CRY92" s="216"/>
      <c r="CRZ92" s="216"/>
      <c r="CSA92" s="216"/>
      <c r="CSB92" s="216"/>
      <c r="CSC92" s="216"/>
      <c r="CSD92" s="216"/>
      <c r="CSE92" s="216"/>
      <c r="CSF92" s="214"/>
      <c r="CSG92" s="214"/>
      <c r="CSH92" s="214"/>
      <c r="CSI92" s="214"/>
      <c r="CSJ92" s="214"/>
      <c r="CSK92" s="212"/>
      <c r="CSL92" s="213"/>
      <c r="CSM92" s="213"/>
      <c r="CSN92" s="214"/>
      <c r="CSO92" s="214"/>
      <c r="CSP92" s="216"/>
      <c r="CSQ92" s="216"/>
      <c r="CSR92" s="216"/>
      <c r="CSS92" s="216"/>
      <c r="CST92" s="216"/>
      <c r="CSU92" s="216"/>
      <c r="CSV92" s="216"/>
      <c r="CSW92" s="216"/>
      <c r="CSX92" s="216"/>
      <c r="CSY92" s="216"/>
      <c r="CSZ92" s="216"/>
      <c r="CTA92" s="216"/>
      <c r="CTB92" s="216"/>
      <c r="CTC92" s="214"/>
      <c r="CTD92" s="214"/>
      <c r="CTE92" s="214"/>
      <c r="CTF92" s="214"/>
      <c r="CTG92" s="214"/>
      <c r="CTH92" s="212"/>
      <c r="CTI92" s="213"/>
      <c r="CTJ92" s="213"/>
      <c r="CTK92" s="214"/>
      <c r="CTL92" s="214"/>
      <c r="CTM92" s="216"/>
      <c r="CTN92" s="216"/>
      <c r="CTO92" s="216"/>
      <c r="CTP92" s="216"/>
      <c r="CTQ92" s="216"/>
      <c r="CTR92" s="216"/>
      <c r="CTS92" s="216"/>
      <c r="CTT92" s="216"/>
      <c r="CTU92" s="216"/>
      <c r="CTV92" s="216"/>
      <c r="CTW92" s="216"/>
      <c r="CTX92" s="216"/>
      <c r="CTY92" s="216"/>
      <c r="CTZ92" s="214"/>
      <c r="CUA92" s="214"/>
      <c r="CUB92" s="214"/>
      <c r="CUC92" s="214"/>
      <c r="CUD92" s="214"/>
      <c r="CUE92" s="212"/>
      <c r="CUF92" s="213"/>
      <c r="CUG92" s="213"/>
      <c r="CUH92" s="214"/>
      <c r="CUI92" s="214"/>
      <c r="CUJ92" s="216"/>
      <c r="CUK92" s="216"/>
      <c r="CUL92" s="216"/>
      <c r="CUM92" s="216"/>
      <c r="CUN92" s="216"/>
      <c r="CUO92" s="216"/>
      <c r="CUP92" s="216"/>
      <c r="CUQ92" s="216"/>
      <c r="CUR92" s="216"/>
      <c r="CUS92" s="216"/>
      <c r="CUT92" s="216"/>
      <c r="CUU92" s="216"/>
      <c r="CUV92" s="216"/>
      <c r="CUW92" s="214"/>
      <c r="CUX92" s="214"/>
      <c r="CUY92" s="214"/>
      <c r="CUZ92" s="214"/>
      <c r="CVA92" s="214"/>
      <c r="CVB92" s="212"/>
      <c r="CVC92" s="213"/>
      <c r="CVD92" s="213"/>
      <c r="CVE92" s="214"/>
      <c r="CVF92" s="214"/>
      <c r="CVG92" s="216"/>
      <c r="CVH92" s="216"/>
      <c r="CVI92" s="216"/>
      <c r="CVJ92" s="216"/>
      <c r="CVK92" s="216"/>
      <c r="CVL92" s="216"/>
      <c r="CVM92" s="216"/>
      <c r="CVN92" s="216"/>
      <c r="CVO92" s="216"/>
      <c r="CVP92" s="216"/>
      <c r="CVQ92" s="216"/>
      <c r="CVR92" s="216"/>
      <c r="CVS92" s="216"/>
      <c r="CVT92" s="214"/>
      <c r="CVU92" s="214"/>
      <c r="CVV92" s="214"/>
      <c r="CVW92" s="214"/>
      <c r="CVX92" s="214"/>
      <c r="CVY92" s="212"/>
      <c r="CVZ92" s="213"/>
      <c r="CWA92" s="213"/>
      <c r="CWB92" s="214"/>
      <c r="CWC92" s="214"/>
      <c r="CWD92" s="216"/>
      <c r="CWE92" s="216"/>
      <c r="CWF92" s="216"/>
      <c r="CWG92" s="216"/>
      <c r="CWH92" s="216"/>
      <c r="CWI92" s="216"/>
      <c r="CWJ92" s="216"/>
      <c r="CWK92" s="216"/>
      <c r="CWL92" s="216"/>
      <c r="CWM92" s="216"/>
      <c r="CWN92" s="216"/>
      <c r="CWO92" s="216"/>
      <c r="CWP92" s="216"/>
      <c r="CWQ92" s="214"/>
      <c r="CWR92" s="214"/>
      <c r="CWS92" s="214"/>
      <c r="CWT92" s="214"/>
      <c r="CWU92" s="214"/>
      <c r="CWV92" s="212"/>
      <c r="CWW92" s="213"/>
      <c r="CWX92" s="213"/>
      <c r="CWY92" s="214"/>
      <c r="CWZ92" s="214"/>
      <c r="CXA92" s="216"/>
      <c r="CXB92" s="216"/>
      <c r="CXC92" s="216"/>
      <c r="CXD92" s="216"/>
      <c r="CXE92" s="216"/>
      <c r="CXF92" s="216"/>
      <c r="CXG92" s="216"/>
      <c r="CXH92" s="216"/>
      <c r="CXI92" s="216"/>
      <c r="CXJ92" s="216"/>
      <c r="CXK92" s="216"/>
      <c r="CXL92" s="216"/>
      <c r="CXM92" s="216"/>
      <c r="CXN92" s="214"/>
      <c r="CXO92" s="214"/>
      <c r="CXP92" s="214"/>
      <c r="CXQ92" s="214"/>
      <c r="CXR92" s="214"/>
      <c r="CXS92" s="212"/>
      <c r="CXT92" s="213"/>
      <c r="CXU92" s="213"/>
      <c r="CXV92" s="214"/>
      <c r="CXW92" s="214"/>
      <c r="CXX92" s="216"/>
      <c r="CXY92" s="216"/>
      <c r="CXZ92" s="216"/>
      <c r="CYA92" s="216"/>
      <c r="CYB92" s="216"/>
      <c r="CYC92" s="216"/>
      <c r="CYD92" s="216"/>
      <c r="CYE92" s="216"/>
      <c r="CYF92" s="216"/>
      <c r="CYG92" s="216"/>
      <c r="CYH92" s="216"/>
      <c r="CYI92" s="216"/>
      <c r="CYJ92" s="216"/>
      <c r="CYK92" s="214"/>
      <c r="CYL92" s="214"/>
      <c r="CYM92" s="214"/>
      <c r="CYN92" s="214"/>
      <c r="CYO92" s="214"/>
      <c r="CYP92" s="212"/>
      <c r="CYQ92" s="213"/>
      <c r="CYR92" s="213"/>
      <c r="CYS92" s="214"/>
      <c r="CYT92" s="214"/>
      <c r="CYU92" s="216"/>
      <c r="CYV92" s="216"/>
      <c r="CYW92" s="216"/>
      <c r="CYX92" s="216"/>
      <c r="CYY92" s="216"/>
      <c r="CYZ92" s="216"/>
      <c r="CZA92" s="216"/>
      <c r="CZB92" s="216"/>
      <c r="CZC92" s="216"/>
      <c r="CZD92" s="216"/>
      <c r="CZE92" s="216"/>
      <c r="CZF92" s="216"/>
      <c r="CZG92" s="216"/>
      <c r="CZH92" s="214"/>
      <c r="CZI92" s="214"/>
      <c r="CZJ92" s="214"/>
      <c r="CZK92" s="214"/>
      <c r="CZL92" s="214"/>
      <c r="CZM92" s="212"/>
      <c r="CZN92" s="213"/>
      <c r="CZO92" s="213"/>
      <c r="CZP92" s="214"/>
      <c r="CZQ92" s="214"/>
      <c r="CZR92" s="216"/>
      <c r="CZS92" s="216"/>
      <c r="CZT92" s="216"/>
      <c r="CZU92" s="216"/>
      <c r="CZV92" s="216"/>
      <c r="CZW92" s="216"/>
      <c r="CZX92" s="216"/>
      <c r="CZY92" s="216"/>
      <c r="CZZ92" s="216"/>
      <c r="DAA92" s="216"/>
      <c r="DAB92" s="216"/>
      <c r="DAC92" s="216"/>
      <c r="DAD92" s="216"/>
      <c r="DAE92" s="214"/>
      <c r="DAF92" s="214"/>
      <c r="DAG92" s="214"/>
      <c r="DAH92" s="214"/>
      <c r="DAI92" s="214"/>
      <c r="DAJ92" s="212"/>
      <c r="DAK92" s="213"/>
      <c r="DAL92" s="213"/>
      <c r="DAM92" s="214"/>
      <c r="DAN92" s="214"/>
      <c r="DAO92" s="216"/>
      <c r="DAP92" s="216"/>
      <c r="DAQ92" s="216"/>
      <c r="DAR92" s="216"/>
      <c r="DAS92" s="216"/>
      <c r="DAT92" s="216"/>
      <c r="DAU92" s="216"/>
      <c r="DAV92" s="216"/>
      <c r="DAW92" s="216"/>
      <c r="DAX92" s="216"/>
      <c r="DAY92" s="216"/>
      <c r="DAZ92" s="216"/>
      <c r="DBA92" s="216"/>
      <c r="DBB92" s="214"/>
      <c r="DBC92" s="214"/>
      <c r="DBD92" s="214"/>
      <c r="DBE92" s="214"/>
      <c r="DBF92" s="214"/>
      <c r="DBG92" s="212"/>
      <c r="DBH92" s="213"/>
      <c r="DBI92" s="213"/>
      <c r="DBJ92" s="214"/>
      <c r="DBK92" s="214"/>
      <c r="DBL92" s="216"/>
      <c r="DBM92" s="216"/>
      <c r="DBN92" s="216"/>
      <c r="DBO92" s="216"/>
      <c r="DBP92" s="216"/>
      <c r="DBQ92" s="216"/>
      <c r="DBR92" s="216"/>
      <c r="DBS92" s="216"/>
      <c r="DBT92" s="216"/>
      <c r="DBU92" s="216"/>
      <c r="DBV92" s="216"/>
      <c r="DBW92" s="216"/>
      <c r="DBX92" s="216"/>
      <c r="DBY92" s="214"/>
      <c r="DBZ92" s="214"/>
      <c r="DCA92" s="214"/>
      <c r="DCB92" s="214"/>
      <c r="DCC92" s="214"/>
      <c r="DCD92" s="212"/>
      <c r="DCE92" s="213"/>
      <c r="DCF92" s="213"/>
      <c r="DCG92" s="214"/>
      <c r="DCH92" s="214"/>
      <c r="DCI92" s="216"/>
      <c r="DCJ92" s="216"/>
      <c r="DCK92" s="216"/>
      <c r="DCL92" s="216"/>
      <c r="DCM92" s="216"/>
      <c r="DCN92" s="216"/>
      <c r="DCO92" s="216"/>
      <c r="DCP92" s="216"/>
      <c r="DCQ92" s="216"/>
      <c r="DCR92" s="216"/>
      <c r="DCS92" s="216"/>
      <c r="DCT92" s="216"/>
      <c r="DCU92" s="216"/>
      <c r="DCV92" s="214"/>
      <c r="DCW92" s="214"/>
      <c r="DCX92" s="214"/>
      <c r="DCY92" s="214"/>
      <c r="DCZ92" s="214"/>
      <c r="DDA92" s="212"/>
      <c r="DDB92" s="213"/>
      <c r="DDC92" s="213"/>
      <c r="DDD92" s="214"/>
      <c r="DDE92" s="214"/>
      <c r="DDF92" s="216"/>
      <c r="DDG92" s="216"/>
      <c r="DDH92" s="216"/>
      <c r="DDI92" s="216"/>
      <c r="DDJ92" s="216"/>
      <c r="DDK92" s="216"/>
      <c r="DDL92" s="216"/>
      <c r="DDM92" s="216"/>
      <c r="DDN92" s="216"/>
      <c r="DDO92" s="216"/>
      <c r="DDP92" s="216"/>
      <c r="DDQ92" s="216"/>
      <c r="DDR92" s="216"/>
      <c r="DDS92" s="214"/>
      <c r="DDT92" s="214"/>
      <c r="DDU92" s="214"/>
      <c r="DDV92" s="214"/>
      <c r="DDW92" s="214"/>
      <c r="DDX92" s="212"/>
      <c r="DDY92" s="213"/>
      <c r="DDZ92" s="213"/>
      <c r="DEA92" s="214"/>
      <c r="DEB92" s="214"/>
      <c r="DEC92" s="216"/>
      <c r="DED92" s="216"/>
      <c r="DEE92" s="216"/>
      <c r="DEF92" s="216"/>
      <c r="DEG92" s="216"/>
      <c r="DEH92" s="216"/>
      <c r="DEI92" s="216"/>
      <c r="DEJ92" s="216"/>
      <c r="DEK92" s="216"/>
      <c r="DEL92" s="216"/>
      <c r="DEM92" s="216"/>
      <c r="DEN92" s="216"/>
      <c r="DEO92" s="216"/>
      <c r="DEP92" s="214"/>
      <c r="DEQ92" s="214"/>
      <c r="DER92" s="214"/>
      <c r="DES92" s="214"/>
      <c r="DET92" s="214"/>
      <c r="DEU92" s="212"/>
      <c r="DEV92" s="213"/>
      <c r="DEW92" s="213"/>
      <c r="DEX92" s="214"/>
      <c r="DEY92" s="214"/>
      <c r="DEZ92" s="216"/>
      <c r="DFA92" s="216"/>
      <c r="DFB92" s="216"/>
      <c r="DFC92" s="216"/>
      <c r="DFD92" s="216"/>
      <c r="DFE92" s="216"/>
      <c r="DFF92" s="216"/>
      <c r="DFG92" s="216"/>
      <c r="DFH92" s="216"/>
      <c r="DFI92" s="216"/>
      <c r="DFJ92" s="216"/>
      <c r="DFK92" s="216"/>
      <c r="DFL92" s="216"/>
      <c r="DFM92" s="214"/>
      <c r="DFN92" s="214"/>
      <c r="DFO92" s="214"/>
      <c r="DFP92" s="214"/>
      <c r="DFQ92" s="214"/>
      <c r="DFR92" s="212"/>
      <c r="DFS92" s="213"/>
      <c r="DFT92" s="213"/>
      <c r="DFU92" s="214"/>
      <c r="DFV92" s="214"/>
      <c r="DFW92" s="216"/>
      <c r="DFX92" s="216"/>
      <c r="DFY92" s="216"/>
      <c r="DFZ92" s="216"/>
      <c r="DGA92" s="216"/>
      <c r="DGB92" s="216"/>
      <c r="DGC92" s="216"/>
      <c r="DGD92" s="216"/>
      <c r="DGE92" s="216"/>
      <c r="DGF92" s="216"/>
      <c r="DGG92" s="216"/>
      <c r="DGH92" s="216"/>
      <c r="DGI92" s="216"/>
      <c r="DGJ92" s="214"/>
      <c r="DGK92" s="214"/>
      <c r="DGL92" s="214"/>
      <c r="DGM92" s="214"/>
      <c r="DGN92" s="214"/>
      <c r="DGO92" s="212"/>
      <c r="DGP92" s="213"/>
      <c r="DGQ92" s="213"/>
      <c r="DGR92" s="214"/>
      <c r="DGS92" s="214"/>
      <c r="DGT92" s="216"/>
      <c r="DGU92" s="216"/>
      <c r="DGV92" s="216"/>
      <c r="DGW92" s="216"/>
      <c r="DGX92" s="216"/>
      <c r="DGY92" s="216"/>
      <c r="DGZ92" s="216"/>
      <c r="DHA92" s="216"/>
      <c r="DHB92" s="216"/>
      <c r="DHC92" s="216"/>
      <c r="DHD92" s="216"/>
      <c r="DHE92" s="216"/>
      <c r="DHF92" s="216"/>
      <c r="DHG92" s="214"/>
      <c r="DHH92" s="214"/>
      <c r="DHI92" s="214"/>
      <c r="DHJ92" s="214"/>
      <c r="DHK92" s="214"/>
      <c r="DHL92" s="212"/>
      <c r="DHM92" s="213"/>
      <c r="DHN92" s="213"/>
      <c r="DHO92" s="214"/>
      <c r="DHP92" s="214"/>
      <c r="DHQ92" s="216"/>
      <c r="DHR92" s="216"/>
      <c r="DHS92" s="216"/>
      <c r="DHT92" s="216"/>
      <c r="DHU92" s="216"/>
      <c r="DHV92" s="216"/>
      <c r="DHW92" s="216"/>
      <c r="DHX92" s="216"/>
      <c r="DHY92" s="216"/>
      <c r="DHZ92" s="216"/>
      <c r="DIA92" s="216"/>
      <c r="DIB92" s="216"/>
      <c r="DIC92" s="216"/>
      <c r="DID92" s="214"/>
      <c r="DIE92" s="214"/>
      <c r="DIF92" s="214"/>
      <c r="DIG92" s="214"/>
      <c r="DIH92" s="214"/>
      <c r="DII92" s="212"/>
      <c r="DIJ92" s="213"/>
      <c r="DIK92" s="213"/>
      <c r="DIL92" s="214"/>
      <c r="DIM92" s="214"/>
      <c r="DIN92" s="216"/>
      <c r="DIO92" s="216"/>
      <c r="DIP92" s="216"/>
      <c r="DIQ92" s="216"/>
      <c r="DIR92" s="216"/>
      <c r="DIS92" s="216"/>
      <c r="DIT92" s="216"/>
      <c r="DIU92" s="216"/>
      <c r="DIV92" s="216"/>
      <c r="DIW92" s="216"/>
      <c r="DIX92" s="216"/>
      <c r="DIY92" s="216"/>
      <c r="DIZ92" s="216"/>
      <c r="DJA92" s="214"/>
      <c r="DJB92" s="214"/>
      <c r="DJC92" s="214"/>
      <c r="DJD92" s="214"/>
      <c r="DJE92" s="214"/>
      <c r="DJF92" s="212"/>
      <c r="DJG92" s="213"/>
      <c r="DJH92" s="213"/>
      <c r="DJI92" s="214"/>
      <c r="DJJ92" s="214"/>
      <c r="DJK92" s="216"/>
      <c r="DJL92" s="216"/>
      <c r="DJM92" s="216"/>
      <c r="DJN92" s="216"/>
      <c r="DJO92" s="216"/>
      <c r="DJP92" s="216"/>
      <c r="DJQ92" s="216"/>
      <c r="DJR92" s="216"/>
      <c r="DJS92" s="216"/>
      <c r="DJT92" s="216"/>
      <c r="DJU92" s="216"/>
      <c r="DJV92" s="216"/>
      <c r="DJW92" s="216"/>
      <c r="DJX92" s="214"/>
      <c r="DJY92" s="214"/>
      <c r="DJZ92" s="214"/>
      <c r="DKA92" s="214"/>
      <c r="DKB92" s="214"/>
      <c r="DKC92" s="212"/>
      <c r="DKD92" s="213"/>
      <c r="DKE92" s="213"/>
      <c r="DKF92" s="214"/>
      <c r="DKG92" s="214"/>
      <c r="DKH92" s="216"/>
      <c r="DKI92" s="216"/>
      <c r="DKJ92" s="216"/>
      <c r="DKK92" s="216"/>
      <c r="DKL92" s="216"/>
      <c r="DKM92" s="216"/>
      <c r="DKN92" s="216"/>
      <c r="DKO92" s="216"/>
      <c r="DKP92" s="216"/>
      <c r="DKQ92" s="216"/>
      <c r="DKR92" s="216"/>
      <c r="DKS92" s="216"/>
      <c r="DKT92" s="216"/>
      <c r="DKU92" s="214"/>
      <c r="DKV92" s="214"/>
      <c r="DKW92" s="214"/>
      <c r="DKX92" s="214"/>
      <c r="DKY92" s="214"/>
      <c r="DKZ92" s="212"/>
      <c r="DLA92" s="213"/>
      <c r="DLB92" s="213"/>
      <c r="DLC92" s="214"/>
      <c r="DLD92" s="214"/>
      <c r="DLE92" s="216"/>
      <c r="DLF92" s="216"/>
      <c r="DLG92" s="216"/>
      <c r="DLH92" s="216"/>
      <c r="DLI92" s="216"/>
      <c r="DLJ92" s="216"/>
      <c r="DLK92" s="216"/>
      <c r="DLL92" s="216"/>
      <c r="DLM92" s="216"/>
      <c r="DLN92" s="216"/>
      <c r="DLO92" s="216"/>
      <c r="DLP92" s="216"/>
      <c r="DLQ92" s="216"/>
      <c r="DLR92" s="214"/>
      <c r="DLS92" s="214"/>
      <c r="DLT92" s="214"/>
      <c r="DLU92" s="214"/>
      <c r="DLV92" s="214"/>
      <c r="DLW92" s="212"/>
      <c r="DLX92" s="213"/>
      <c r="DLY92" s="213"/>
      <c r="DLZ92" s="214"/>
      <c r="DMA92" s="214"/>
      <c r="DMB92" s="216"/>
      <c r="DMC92" s="216"/>
      <c r="DMD92" s="216"/>
      <c r="DME92" s="216"/>
      <c r="DMF92" s="216"/>
      <c r="DMG92" s="216"/>
      <c r="DMH92" s="216"/>
      <c r="DMI92" s="216"/>
      <c r="DMJ92" s="216"/>
      <c r="DMK92" s="216"/>
      <c r="DML92" s="216"/>
      <c r="DMM92" s="216"/>
      <c r="DMN92" s="216"/>
      <c r="DMO92" s="214"/>
      <c r="DMP92" s="214"/>
      <c r="DMQ92" s="214"/>
      <c r="DMR92" s="214"/>
      <c r="DMS92" s="214"/>
      <c r="DMT92" s="212"/>
      <c r="DMU92" s="213"/>
      <c r="DMV92" s="213"/>
      <c r="DMW92" s="214"/>
      <c r="DMX92" s="214"/>
      <c r="DMY92" s="216"/>
      <c r="DMZ92" s="216"/>
      <c r="DNA92" s="216"/>
      <c r="DNB92" s="216"/>
      <c r="DNC92" s="216"/>
      <c r="DND92" s="216"/>
      <c r="DNE92" s="216"/>
      <c r="DNF92" s="216"/>
      <c r="DNG92" s="216"/>
      <c r="DNH92" s="216"/>
      <c r="DNI92" s="216"/>
      <c r="DNJ92" s="216"/>
      <c r="DNK92" s="216"/>
      <c r="DNL92" s="214"/>
      <c r="DNM92" s="214"/>
      <c r="DNN92" s="214"/>
      <c r="DNO92" s="214"/>
      <c r="DNP92" s="214"/>
      <c r="DNQ92" s="212"/>
      <c r="DNR92" s="213"/>
      <c r="DNS92" s="213"/>
      <c r="DNT92" s="214"/>
      <c r="DNU92" s="214"/>
      <c r="DNV92" s="216"/>
      <c r="DNW92" s="216"/>
      <c r="DNX92" s="216"/>
      <c r="DNY92" s="216"/>
      <c r="DNZ92" s="216"/>
      <c r="DOA92" s="216"/>
      <c r="DOB92" s="216"/>
      <c r="DOC92" s="216"/>
      <c r="DOD92" s="216"/>
      <c r="DOE92" s="216"/>
      <c r="DOF92" s="216"/>
      <c r="DOG92" s="216"/>
      <c r="DOH92" s="216"/>
      <c r="DOI92" s="214"/>
      <c r="DOJ92" s="214"/>
      <c r="DOK92" s="214"/>
      <c r="DOL92" s="214"/>
      <c r="DOM92" s="214"/>
      <c r="DON92" s="212"/>
      <c r="DOO92" s="213"/>
      <c r="DOP92" s="213"/>
      <c r="DOQ92" s="214"/>
      <c r="DOR92" s="214"/>
      <c r="DOS92" s="216"/>
      <c r="DOT92" s="216"/>
      <c r="DOU92" s="216"/>
      <c r="DOV92" s="216"/>
      <c r="DOW92" s="216"/>
      <c r="DOX92" s="216"/>
      <c r="DOY92" s="216"/>
      <c r="DOZ92" s="216"/>
      <c r="DPA92" s="216"/>
      <c r="DPB92" s="216"/>
      <c r="DPC92" s="216"/>
      <c r="DPD92" s="216"/>
      <c r="DPE92" s="216"/>
      <c r="DPF92" s="214"/>
      <c r="DPG92" s="214"/>
      <c r="DPH92" s="214"/>
      <c r="DPI92" s="214"/>
      <c r="DPJ92" s="214"/>
      <c r="DPK92" s="212"/>
      <c r="DPL92" s="213"/>
      <c r="DPM92" s="213"/>
      <c r="DPN92" s="214"/>
      <c r="DPO92" s="214"/>
      <c r="DPP92" s="216"/>
      <c r="DPQ92" s="216"/>
      <c r="DPR92" s="216"/>
      <c r="DPS92" s="216"/>
      <c r="DPT92" s="216"/>
      <c r="DPU92" s="216"/>
      <c r="DPV92" s="216"/>
      <c r="DPW92" s="216"/>
      <c r="DPX92" s="216"/>
      <c r="DPY92" s="216"/>
      <c r="DPZ92" s="216"/>
      <c r="DQA92" s="216"/>
      <c r="DQB92" s="216"/>
      <c r="DQC92" s="214"/>
      <c r="DQD92" s="214"/>
      <c r="DQE92" s="214"/>
      <c r="DQF92" s="214"/>
      <c r="DQG92" s="214"/>
      <c r="DQH92" s="212"/>
      <c r="DQI92" s="213"/>
      <c r="DQJ92" s="213"/>
      <c r="DQK92" s="214"/>
      <c r="DQL92" s="214"/>
      <c r="DQM92" s="216"/>
      <c r="DQN92" s="216"/>
      <c r="DQO92" s="216"/>
      <c r="DQP92" s="216"/>
      <c r="DQQ92" s="216"/>
      <c r="DQR92" s="216"/>
      <c r="DQS92" s="216"/>
      <c r="DQT92" s="216"/>
      <c r="DQU92" s="216"/>
      <c r="DQV92" s="216"/>
      <c r="DQW92" s="216"/>
      <c r="DQX92" s="216"/>
      <c r="DQY92" s="216"/>
      <c r="DQZ92" s="214"/>
      <c r="DRA92" s="214"/>
      <c r="DRB92" s="214"/>
      <c r="DRC92" s="214"/>
      <c r="DRD92" s="214"/>
      <c r="DRE92" s="212"/>
      <c r="DRF92" s="213"/>
      <c r="DRG92" s="213"/>
      <c r="DRH92" s="214"/>
      <c r="DRI92" s="214"/>
      <c r="DRJ92" s="216"/>
      <c r="DRK92" s="216"/>
      <c r="DRL92" s="216"/>
      <c r="DRM92" s="216"/>
      <c r="DRN92" s="216"/>
      <c r="DRO92" s="216"/>
      <c r="DRP92" s="216"/>
      <c r="DRQ92" s="216"/>
      <c r="DRR92" s="216"/>
      <c r="DRS92" s="216"/>
      <c r="DRT92" s="216"/>
      <c r="DRU92" s="216"/>
      <c r="DRV92" s="216"/>
      <c r="DRW92" s="214"/>
      <c r="DRX92" s="214"/>
      <c r="DRY92" s="214"/>
      <c r="DRZ92" s="214"/>
      <c r="DSA92" s="214"/>
      <c r="DSB92" s="212"/>
      <c r="DSC92" s="213"/>
      <c r="DSD92" s="213"/>
      <c r="DSE92" s="214"/>
      <c r="DSF92" s="214"/>
      <c r="DSG92" s="216"/>
      <c r="DSH92" s="216"/>
      <c r="DSI92" s="216"/>
      <c r="DSJ92" s="216"/>
      <c r="DSK92" s="216"/>
      <c r="DSL92" s="216"/>
      <c r="DSM92" s="216"/>
      <c r="DSN92" s="216"/>
      <c r="DSO92" s="216"/>
      <c r="DSP92" s="216"/>
      <c r="DSQ92" s="216"/>
      <c r="DSR92" s="216"/>
      <c r="DSS92" s="216"/>
      <c r="DST92" s="214"/>
      <c r="DSU92" s="214"/>
      <c r="DSV92" s="214"/>
      <c r="DSW92" s="214"/>
      <c r="DSX92" s="214"/>
      <c r="DSY92" s="212"/>
      <c r="DSZ92" s="213"/>
      <c r="DTA92" s="213"/>
      <c r="DTB92" s="214"/>
      <c r="DTC92" s="214"/>
      <c r="DTD92" s="216"/>
      <c r="DTE92" s="216"/>
      <c r="DTF92" s="216"/>
      <c r="DTG92" s="216"/>
      <c r="DTH92" s="216"/>
      <c r="DTI92" s="216"/>
      <c r="DTJ92" s="216"/>
      <c r="DTK92" s="216"/>
      <c r="DTL92" s="216"/>
      <c r="DTM92" s="216"/>
      <c r="DTN92" s="216"/>
      <c r="DTO92" s="216"/>
      <c r="DTP92" s="216"/>
      <c r="DTQ92" s="214"/>
      <c r="DTR92" s="214"/>
      <c r="DTS92" s="214"/>
      <c r="DTT92" s="214"/>
      <c r="DTU92" s="214"/>
      <c r="DTV92" s="212"/>
      <c r="DTW92" s="213"/>
      <c r="DTX92" s="213"/>
      <c r="DTY92" s="214"/>
      <c r="DTZ92" s="214"/>
      <c r="DUA92" s="216"/>
      <c r="DUB92" s="216"/>
      <c r="DUC92" s="216"/>
      <c r="DUD92" s="216"/>
      <c r="DUE92" s="216"/>
      <c r="DUF92" s="216"/>
      <c r="DUG92" s="216"/>
      <c r="DUH92" s="216"/>
      <c r="DUI92" s="216"/>
      <c r="DUJ92" s="216"/>
      <c r="DUK92" s="216"/>
      <c r="DUL92" s="216"/>
      <c r="DUM92" s="216"/>
      <c r="DUN92" s="214"/>
      <c r="DUO92" s="214"/>
      <c r="DUP92" s="214"/>
      <c r="DUQ92" s="214"/>
      <c r="DUR92" s="214"/>
      <c r="DUS92" s="212"/>
      <c r="DUT92" s="213"/>
      <c r="DUU92" s="213"/>
      <c r="DUV92" s="214"/>
      <c r="DUW92" s="214"/>
      <c r="DUX92" s="216"/>
      <c r="DUY92" s="216"/>
      <c r="DUZ92" s="216"/>
      <c r="DVA92" s="216"/>
      <c r="DVB92" s="216"/>
      <c r="DVC92" s="216"/>
      <c r="DVD92" s="216"/>
      <c r="DVE92" s="216"/>
      <c r="DVF92" s="216"/>
      <c r="DVG92" s="216"/>
      <c r="DVH92" s="216"/>
      <c r="DVI92" s="216"/>
      <c r="DVJ92" s="216"/>
      <c r="DVK92" s="214"/>
      <c r="DVL92" s="214"/>
      <c r="DVM92" s="214"/>
      <c r="DVN92" s="214"/>
      <c r="DVO92" s="214"/>
      <c r="DVP92" s="212"/>
      <c r="DVQ92" s="213"/>
      <c r="DVR92" s="213"/>
      <c r="DVS92" s="214"/>
      <c r="DVT92" s="214"/>
      <c r="DVU92" s="216"/>
      <c r="DVV92" s="216"/>
      <c r="DVW92" s="216"/>
      <c r="DVX92" s="216"/>
      <c r="DVY92" s="216"/>
      <c r="DVZ92" s="216"/>
      <c r="DWA92" s="216"/>
      <c r="DWB92" s="216"/>
      <c r="DWC92" s="216"/>
      <c r="DWD92" s="216"/>
      <c r="DWE92" s="216"/>
      <c r="DWF92" s="216"/>
      <c r="DWG92" s="216"/>
      <c r="DWH92" s="214"/>
      <c r="DWI92" s="214"/>
      <c r="DWJ92" s="214"/>
      <c r="DWK92" s="214"/>
      <c r="DWL92" s="214"/>
      <c r="DWM92" s="212"/>
      <c r="DWN92" s="213"/>
      <c r="DWO92" s="213"/>
      <c r="DWP92" s="214"/>
      <c r="DWQ92" s="214"/>
      <c r="DWR92" s="216"/>
      <c r="DWS92" s="216"/>
      <c r="DWT92" s="216"/>
      <c r="DWU92" s="216"/>
      <c r="DWV92" s="216"/>
      <c r="DWW92" s="216"/>
      <c r="DWX92" s="216"/>
      <c r="DWY92" s="216"/>
      <c r="DWZ92" s="216"/>
      <c r="DXA92" s="216"/>
      <c r="DXB92" s="216"/>
      <c r="DXC92" s="216"/>
      <c r="DXD92" s="216"/>
      <c r="DXE92" s="214"/>
      <c r="DXF92" s="214"/>
      <c r="DXG92" s="214"/>
      <c r="DXH92" s="214"/>
      <c r="DXI92" s="214"/>
      <c r="DXJ92" s="212"/>
      <c r="DXK92" s="213"/>
      <c r="DXL92" s="213"/>
      <c r="DXM92" s="214"/>
      <c r="DXN92" s="214"/>
      <c r="DXO92" s="216"/>
      <c r="DXP92" s="216"/>
      <c r="DXQ92" s="216"/>
      <c r="DXR92" s="216"/>
      <c r="DXS92" s="216"/>
      <c r="DXT92" s="216"/>
      <c r="DXU92" s="216"/>
      <c r="DXV92" s="216"/>
      <c r="DXW92" s="216"/>
      <c r="DXX92" s="216"/>
      <c r="DXY92" s="216"/>
      <c r="DXZ92" s="216"/>
      <c r="DYA92" s="216"/>
      <c r="DYB92" s="214"/>
      <c r="DYC92" s="214"/>
      <c r="DYD92" s="214"/>
      <c r="DYE92" s="214"/>
      <c r="DYF92" s="214"/>
      <c r="DYG92" s="212"/>
      <c r="DYH92" s="213"/>
      <c r="DYI92" s="213"/>
      <c r="DYJ92" s="214"/>
      <c r="DYK92" s="214"/>
      <c r="DYL92" s="216"/>
      <c r="DYM92" s="216"/>
      <c r="DYN92" s="216"/>
      <c r="DYO92" s="216"/>
      <c r="DYP92" s="216"/>
      <c r="DYQ92" s="216"/>
      <c r="DYR92" s="216"/>
      <c r="DYS92" s="216"/>
      <c r="DYT92" s="216"/>
      <c r="DYU92" s="216"/>
      <c r="DYV92" s="216"/>
      <c r="DYW92" s="216"/>
      <c r="DYX92" s="216"/>
      <c r="DYY92" s="214"/>
      <c r="DYZ92" s="214"/>
      <c r="DZA92" s="214"/>
      <c r="DZB92" s="214"/>
      <c r="DZC92" s="214"/>
      <c r="DZD92" s="212"/>
      <c r="DZE92" s="213"/>
      <c r="DZF92" s="213"/>
      <c r="DZG92" s="214"/>
      <c r="DZH92" s="214"/>
      <c r="DZI92" s="216"/>
      <c r="DZJ92" s="216"/>
      <c r="DZK92" s="216"/>
      <c r="DZL92" s="216"/>
      <c r="DZM92" s="216"/>
      <c r="DZN92" s="216"/>
      <c r="DZO92" s="216"/>
      <c r="DZP92" s="216"/>
      <c r="DZQ92" s="216"/>
      <c r="DZR92" s="216"/>
      <c r="DZS92" s="216"/>
      <c r="DZT92" s="216"/>
      <c r="DZU92" s="216"/>
      <c r="DZV92" s="214"/>
      <c r="DZW92" s="214"/>
      <c r="DZX92" s="214"/>
      <c r="DZY92" s="214"/>
      <c r="DZZ92" s="214"/>
      <c r="EAA92" s="212"/>
      <c r="EAB92" s="213"/>
      <c r="EAC92" s="213"/>
      <c r="EAD92" s="214"/>
      <c r="EAE92" s="214"/>
      <c r="EAF92" s="216"/>
      <c r="EAG92" s="216"/>
      <c r="EAH92" s="216"/>
      <c r="EAI92" s="216"/>
      <c r="EAJ92" s="216"/>
      <c r="EAK92" s="216"/>
      <c r="EAL92" s="216"/>
      <c r="EAM92" s="216"/>
      <c r="EAN92" s="216"/>
      <c r="EAO92" s="216"/>
      <c r="EAP92" s="216"/>
      <c r="EAQ92" s="216"/>
      <c r="EAR92" s="216"/>
      <c r="EAS92" s="214"/>
      <c r="EAT92" s="214"/>
      <c r="EAU92" s="214"/>
      <c r="EAV92" s="214"/>
      <c r="EAW92" s="214"/>
      <c r="EAX92" s="212"/>
      <c r="EAY92" s="213"/>
      <c r="EAZ92" s="213"/>
      <c r="EBA92" s="214"/>
      <c r="EBB92" s="214"/>
      <c r="EBC92" s="216"/>
      <c r="EBD92" s="216"/>
      <c r="EBE92" s="216"/>
      <c r="EBF92" s="216"/>
      <c r="EBG92" s="216"/>
      <c r="EBH92" s="216"/>
      <c r="EBI92" s="216"/>
      <c r="EBJ92" s="216"/>
      <c r="EBK92" s="216"/>
      <c r="EBL92" s="216"/>
      <c r="EBM92" s="216"/>
      <c r="EBN92" s="216"/>
      <c r="EBO92" s="216"/>
      <c r="EBP92" s="214"/>
      <c r="EBQ92" s="214"/>
      <c r="EBR92" s="214"/>
      <c r="EBS92" s="214"/>
      <c r="EBT92" s="214"/>
      <c r="EBU92" s="212"/>
      <c r="EBV92" s="213"/>
      <c r="EBW92" s="213"/>
      <c r="EBX92" s="214"/>
      <c r="EBY92" s="214"/>
      <c r="EBZ92" s="216"/>
      <c r="ECA92" s="216"/>
      <c r="ECB92" s="216"/>
      <c r="ECC92" s="216"/>
      <c r="ECD92" s="216"/>
      <c r="ECE92" s="216"/>
      <c r="ECF92" s="216"/>
      <c r="ECG92" s="216"/>
      <c r="ECH92" s="216"/>
      <c r="ECI92" s="216"/>
      <c r="ECJ92" s="216"/>
      <c r="ECK92" s="216"/>
      <c r="ECL92" s="216"/>
      <c r="ECM92" s="214"/>
      <c r="ECN92" s="214"/>
      <c r="ECO92" s="214"/>
      <c r="ECP92" s="214"/>
      <c r="ECQ92" s="214"/>
      <c r="ECR92" s="212"/>
      <c r="ECS92" s="213"/>
      <c r="ECT92" s="213"/>
      <c r="ECU92" s="214"/>
      <c r="ECV92" s="214"/>
      <c r="ECW92" s="216"/>
      <c r="ECX92" s="216"/>
      <c r="ECY92" s="216"/>
      <c r="ECZ92" s="216"/>
      <c r="EDA92" s="216"/>
      <c r="EDB92" s="216"/>
      <c r="EDC92" s="216"/>
      <c r="EDD92" s="216"/>
      <c r="EDE92" s="216"/>
      <c r="EDF92" s="216"/>
      <c r="EDG92" s="216"/>
      <c r="EDH92" s="216"/>
      <c r="EDI92" s="216"/>
      <c r="EDJ92" s="214"/>
      <c r="EDK92" s="214"/>
      <c r="EDL92" s="214"/>
      <c r="EDM92" s="214"/>
      <c r="EDN92" s="214"/>
      <c r="EDO92" s="212"/>
      <c r="EDP92" s="213"/>
      <c r="EDQ92" s="213"/>
      <c r="EDR92" s="214"/>
      <c r="EDS92" s="214"/>
      <c r="EDT92" s="216"/>
      <c r="EDU92" s="216"/>
      <c r="EDV92" s="216"/>
      <c r="EDW92" s="216"/>
      <c r="EDX92" s="216"/>
      <c r="EDY92" s="216"/>
      <c r="EDZ92" s="216"/>
      <c r="EEA92" s="216"/>
      <c r="EEB92" s="216"/>
      <c r="EEC92" s="216"/>
      <c r="EED92" s="216"/>
      <c r="EEE92" s="216"/>
      <c r="EEF92" s="216"/>
      <c r="EEG92" s="214"/>
      <c r="EEH92" s="214"/>
      <c r="EEI92" s="214"/>
      <c r="EEJ92" s="214"/>
      <c r="EEK92" s="214"/>
      <c r="EEL92" s="212"/>
      <c r="EEM92" s="213"/>
      <c r="EEN92" s="213"/>
      <c r="EEO92" s="214"/>
      <c r="EEP92" s="214"/>
      <c r="EEQ92" s="216"/>
      <c r="EER92" s="216"/>
      <c r="EES92" s="216"/>
      <c r="EET92" s="216"/>
      <c r="EEU92" s="216"/>
      <c r="EEV92" s="216"/>
      <c r="EEW92" s="216"/>
      <c r="EEX92" s="216"/>
      <c r="EEY92" s="216"/>
      <c r="EEZ92" s="216"/>
      <c r="EFA92" s="216"/>
      <c r="EFB92" s="216"/>
      <c r="EFC92" s="216"/>
      <c r="EFD92" s="214"/>
      <c r="EFE92" s="214"/>
      <c r="EFF92" s="214"/>
      <c r="EFG92" s="214"/>
      <c r="EFH92" s="214"/>
      <c r="EFI92" s="212"/>
      <c r="EFJ92" s="213"/>
      <c r="EFK92" s="213"/>
      <c r="EFL92" s="214"/>
      <c r="EFM92" s="214"/>
      <c r="EFN92" s="216"/>
      <c r="EFO92" s="216"/>
      <c r="EFP92" s="216"/>
      <c r="EFQ92" s="216"/>
      <c r="EFR92" s="216"/>
      <c r="EFS92" s="216"/>
      <c r="EFT92" s="216"/>
      <c r="EFU92" s="216"/>
      <c r="EFV92" s="216"/>
      <c r="EFW92" s="216"/>
      <c r="EFX92" s="216"/>
      <c r="EFY92" s="216"/>
      <c r="EFZ92" s="216"/>
      <c r="EGA92" s="214"/>
      <c r="EGB92" s="214"/>
      <c r="EGC92" s="214"/>
      <c r="EGD92" s="214"/>
      <c r="EGE92" s="214"/>
      <c r="EGF92" s="212"/>
      <c r="EGG92" s="213"/>
      <c r="EGH92" s="213"/>
      <c r="EGI92" s="214"/>
      <c r="EGJ92" s="214"/>
      <c r="EGK92" s="216"/>
      <c r="EGL92" s="216"/>
      <c r="EGM92" s="216"/>
      <c r="EGN92" s="216"/>
      <c r="EGO92" s="216"/>
      <c r="EGP92" s="216"/>
      <c r="EGQ92" s="216"/>
      <c r="EGR92" s="216"/>
      <c r="EGS92" s="216"/>
      <c r="EGT92" s="216"/>
      <c r="EGU92" s="216"/>
      <c r="EGV92" s="216"/>
      <c r="EGW92" s="216"/>
      <c r="EGX92" s="214"/>
      <c r="EGY92" s="214"/>
      <c r="EGZ92" s="214"/>
      <c r="EHA92" s="214"/>
      <c r="EHB92" s="214"/>
      <c r="EHC92" s="212"/>
      <c r="EHD92" s="213"/>
      <c r="EHE92" s="213"/>
      <c r="EHF92" s="214"/>
      <c r="EHG92" s="214"/>
      <c r="EHH92" s="216"/>
      <c r="EHI92" s="216"/>
      <c r="EHJ92" s="216"/>
      <c r="EHK92" s="216"/>
      <c r="EHL92" s="216"/>
      <c r="EHM92" s="216"/>
      <c r="EHN92" s="216"/>
      <c r="EHO92" s="216"/>
      <c r="EHP92" s="216"/>
      <c r="EHQ92" s="216"/>
      <c r="EHR92" s="216"/>
      <c r="EHS92" s="216"/>
      <c r="EHT92" s="216"/>
      <c r="EHU92" s="214"/>
      <c r="EHV92" s="214"/>
      <c r="EHW92" s="214"/>
      <c r="EHX92" s="214"/>
      <c r="EHY92" s="214"/>
      <c r="EHZ92" s="212"/>
      <c r="EIA92" s="213"/>
      <c r="EIB92" s="213"/>
      <c r="EIC92" s="214"/>
      <c r="EID92" s="214"/>
      <c r="EIE92" s="216"/>
      <c r="EIF92" s="216"/>
      <c r="EIG92" s="216"/>
      <c r="EIH92" s="216"/>
      <c r="EII92" s="216"/>
      <c r="EIJ92" s="216"/>
      <c r="EIK92" s="216"/>
      <c r="EIL92" s="216"/>
      <c r="EIM92" s="216"/>
      <c r="EIN92" s="216"/>
      <c r="EIO92" s="216"/>
      <c r="EIP92" s="216"/>
      <c r="EIQ92" s="216"/>
      <c r="EIR92" s="214"/>
      <c r="EIS92" s="214"/>
      <c r="EIT92" s="214"/>
      <c r="EIU92" s="214"/>
      <c r="EIV92" s="214"/>
      <c r="EIW92" s="212"/>
      <c r="EIX92" s="213"/>
      <c r="EIY92" s="213"/>
      <c r="EIZ92" s="214"/>
      <c r="EJA92" s="214"/>
      <c r="EJB92" s="216"/>
      <c r="EJC92" s="216"/>
      <c r="EJD92" s="216"/>
      <c r="EJE92" s="216"/>
      <c r="EJF92" s="216"/>
      <c r="EJG92" s="216"/>
      <c r="EJH92" s="216"/>
      <c r="EJI92" s="216"/>
      <c r="EJJ92" s="216"/>
      <c r="EJK92" s="216"/>
      <c r="EJL92" s="216"/>
      <c r="EJM92" s="216"/>
      <c r="EJN92" s="216"/>
      <c r="EJO92" s="214"/>
      <c r="EJP92" s="214"/>
      <c r="EJQ92" s="214"/>
      <c r="EJR92" s="214"/>
      <c r="EJS92" s="214"/>
      <c r="EJT92" s="212"/>
      <c r="EJU92" s="213"/>
      <c r="EJV92" s="213"/>
      <c r="EJW92" s="214"/>
      <c r="EJX92" s="214"/>
      <c r="EJY92" s="216"/>
      <c r="EJZ92" s="216"/>
      <c r="EKA92" s="216"/>
      <c r="EKB92" s="216"/>
      <c r="EKC92" s="216"/>
      <c r="EKD92" s="216"/>
      <c r="EKE92" s="216"/>
      <c r="EKF92" s="216"/>
      <c r="EKG92" s="216"/>
      <c r="EKH92" s="216"/>
      <c r="EKI92" s="216"/>
      <c r="EKJ92" s="216"/>
      <c r="EKK92" s="216"/>
      <c r="EKL92" s="214"/>
      <c r="EKM92" s="214"/>
      <c r="EKN92" s="214"/>
      <c r="EKO92" s="214"/>
      <c r="EKP92" s="214"/>
      <c r="EKQ92" s="212"/>
      <c r="EKR92" s="213"/>
      <c r="EKS92" s="213"/>
      <c r="EKT92" s="214"/>
      <c r="EKU92" s="214"/>
      <c r="EKV92" s="216"/>
      <c r="EKW92" s="216"/>
      <c r="EKX92" s="216"/>
      <c r="EKY92" s="216"/>
      <c r="EKZ92" s="216"/>
      <c r="ELA92" s="216"/>
      <c r="ELB92" s="216"/>
      <c r="ELC92" s="216"/>
      <c r="ELD92" s="216"/>
      <c r="ELE92" s="216"/>
      <c r="ELF92" s="216"/>
      <c r="ELG92" s="216"/>
      <c r="ELH92" s="216"/>
      <c r="ELI92" s="214"/>
      <c r="ELJ92" s="214"/>
      <c r="ELK92" s="214"/>
      <c r="ELL92" s="214"/>
      <c r="ELM92" s="214"/>
      <c r="ELN92" s="212"/>
      <c r="ELO92" s="213"/>
      <c r="ELP92" s="213"/>
      <c r="ELQ92" s="214"/>
      <c r="ELR92" s="214"/>
      <c r="ELS92" s="216"/>
      <c r="ELT92" s="216"/>
      <c r="ELU92" s="216"/>
      <c r="ELV92" s="216"/>
      <c r="ELW92" s="216"/>
      <c r="ELX92" s="216"/>
      <c r="ELY92" s="216"/>
      <c r="ELZ92" s="216"/>
      <c r="EMA92" s="216"/>
      <c r="EMB92" s="216"/>
      <c r="EMC92" s="216"/>
      <c r="EMD92" s="216"/>
      <c r="EME92" s="216"/>
      <c r="EMF92" s="214"/>
      <c r="EMG92" s="214"/>
      <c r="EMH92" s="214"/>
      <c r="EMI92" s="214"/>
      <c r="EMJ92" s="214"/>
      <c r="EMK92" s="212"/>
      <c r="EML92" s="213"/>
      <c r="EMM92" s="213"/>
      <c r="EMN92" s="214"/>
      <c r="EMO92" s="214"/>
      <c r="EMP92" s="216"/>
      <c r="EMQ92" s="216"/>
      <c r="EMR92" s="216"/>
      <c r="EMS92" s="216"/>
      <c r="EMT92" s="216"/>
      <c r="EMU92" s="216"/>
      <c r="EMV92" s="216"/>
      <c r="EMW92" s="216"/>
      <c r="EMX92" s="216"/>
      <c r="EMY92" s="216"/>
      <c r="EMZ92" s="216"/>
      <c r="ENA92" s="216"/>
      <c r="ENB92" s="216"/>
      <c r="ENC92" s="214"/>
      <c r="END92" s="214"/>
      <c r="ENE92" s="214"/>
      <c r="ENF92" s="214"/>
      <c r="ENG92" s="214"/>
      <c r="ENH92" s="212"/>
      <c r="ENI92" s="213"/>
      <c r="ENJ92" s="213"/>
      <c r="ENK92" s="214"/>
      <c r="ENL92" s="214"/>
      <c r="ENM92" s="216"/>
      <c r="ENN92" s="216"/>
      <c r="ENO92" s="216"/>
      <c r="ENP92" s="216"/>
      <c r="ENQ92" s="216"/>
      <c r="ENR92" s="216"/>
      <c r="ENS92" s="216"/>
      <c r="ENT92" s="216"/>
      <c r="ENU92" s="216"/>
      <c r="ENV92" s="216"/>
      <c r="ENW92" s="216"/>
      <c r="ENX92" s="216"/>
      <c r="ENY92" s="216"/>
      <c r="ENZ92" s="214"/>
      <c r="EOA92" s="214"/>
      <c r="EOB92" s="214"/>
      <c r="EOC92" s="214"/>
      <c r="EOD92" s="214"/>
      <c r="EOE92" s="212"/>
      <c r="EOF92" s="213"/>
      <c r="EOG92" s="213"/>
      <c r="EOH92" s="214"/>
      <c r="EOI92" s="214"/>
      <c r="EOJ92" s="216"/>
      <c r="EOK92" s="216"/>
      <c r="EOL92" s="216"/>
      <c r="EOM92" s="216"/>
      <c r="EON92" s="216"/>
      <c r="EOO92" s="216"/>
      <c r="EOP92" s="216"/>
      <c r="EOQ92" s="216"/>
      <c r="EOR92" s="216"/>
      <c r="EOS92" s="216"/>
      <c r="EOT92" s="216"/>
      <c r="EOU92" s="216"/>
      <c r="EOV92" s="216"/>
      <c r="EOW92" s="214"/>
      <c r="EOX92" s="214"/>
      <c r="EOY92" s="214"/>
      <c r="EOZ92" s="214"/>
      <c r="EPA92" s="214"/>
      <c r="EPB92" s="212"/>
      <c r="EPC92" s="213"/>
      <c r="EPD92" s="213"/>
      <c r="EPE92" s="214"/>
      <c r="EPF92" s="214"/>
      <c r="EPG92" s="216"/>
      <c r="EPH92" s="216"/>
      <c r="EPI92" s="216"/>
      <c r="EPJ92" s="216"/>
      <c r="EPK92" s="216"/>
      <c r="EPL92" s="216"/>
      <c r="EPM92" s="216"/>
      <c r="EPN92" s="216"/>
      <c r="EPO92" s="216"/>
      <c r="EPP92" s="216"/>
      <c r="EPQ92" s="216"/>
      <c r="EPR92" s="216"/>
      <c r="EPS92" s="216"/>
      <c r="EPT92" s="214"/>
      <c r="EPU92" s="214"/>
      <c r="EPV92" s="214"/>
      <c r="EPW92" s="214"/>
      <c r="EPX92" s="214"/>
      <c r="EPY92" s="212"/>
      <c r="EPZ92" s="213"/>
      <c r="EQA92" s="213"/>
      <c r="EQB92" s="214"/>
      <c r="EQC92" s="214"/>
      <c r="EQD92" s="216"/>
      <c r="EQE92" s="216"/>
      <c r="EQF92" s="216"/>
      <c r="EQG92" s="216"/>
      <c r="EQH92" s="216"/>
      <c r="EQI92" s="216"/>
      <c r="EQJ92" s="216"/>
      <c r="EQK92" s="216"/>
      <c r="EQL92" s="216"/>
      <c r="EQM92" s="216"/>
      <c r="EQN92" s="216"/>
      <c r="EQO92" s="216"/>
      <c r="EQP92" s="216"/>
      <c r="EQQ92" s="214"/>
      <c r="EQR92" s="214"/>
      <c r="EQS92" s="214"/>
      <c r="EQT92" s="214"/>
      <c r="EQU92" s="214"/>
      <c r="EQV92" s="212"/>
      <c r="EQW92" s="213"/>
      <c r="EQX92" s="213"/>
      <c r="EQY92" s="214"/>
      <c r="EQZ92" s="214"/>
      <c r="ERA92" s="216"/>
      <c r="ERB92" s="216"/>
      <c r="ERC92" s="216"/>
      <c r="ERD92" s="216"/>
      <c r="ERE92" s="216"/>
      <c r="ERF92" s="216"/>
      <c r="ERG92" s="216"/>
      <c r="ERH92" s="216"/>
      <c r="ERI92" s="216"/>
      <c r="ERJ92" s="216"/>
      <c r="ERK92" s="216"/>
      <c r="ERL92" s="216"/>
      <c r="ERM92" s="216"/>
      <c r="ERN92" s="214"/>
      <c r="ERO92" s="214"/>
      <c r="ERP92" s="214"/>
      <c r="ERQ92" s="214"/>
      <c r="ERR92" s="214"/>
      <c r="ERS92" s="212"/>
      <c r="ERT92" s="213"/>
      <c r="ERU92" s="213"/>
      <c r="ERV92" s="214"/>
      <c r="ERW92" s="214"/>
      <c r="ERX92" s="216"/>
      <c r="ERY92" s="216"/>
      <c r="ERZ92" s="216"/>
      <c r="ESA92" s="216"/>
      <c r="ESB92" s="216"/>
      <c r="ESC92" s="216"/>
      <c r="ESD92" s="216"/>
      <c r="ESE92" s="216"/>
      <c r="ESF92" s="216"/>
      <c r="ESG92" s="216"/>
      <c r="ESH92" s="216"/>
      <c r="ESI92" s="216"/>
      <c r="ESJ92" s="216"/>
      <c r="ESK92" s="214"/>
      <c r="ESL92" s="214"/>
      <c r="ESM92" s="214"/>
      <c r="ESN92" s="214"/>
      <c r="ESO92" s="214"/>
      <c r="ESP92" s="212"/>
      <c r="ESQ92" s="213"/>
      <c r="ESR92" s="213"/>
      <c r="ESS92" s="214"/>
      <c r="EST92" s="214"/>
      <c r="ESU92" s="216"/>
      <c r="ESV92" s="216"/>
      <c r="ESW92" s="216"/>
      <c r="ESX92" s="216"/>
      <c r="ESY92" s="216"/>
      <c r="ESZ92" s="216"/>
      <c r="ETA92" s="216"/>
      <c r="ETB92" s="216"/>
      <c r="ETC92" s="216"/>
      <c r="ETD92" s="216"/>
      <c r="ETE92" s="216"/>
      <c r="ETF92" s="216"/>
      <c r="ETG92" s="216"/>
      <c r="ETH92" s="214"/>
      <c r="ETI92" s="214"/>
      <c r="ETJ92" s="214"/>
      <c r="ETK92" s="214"/>
      <c r="ETL92" s="214"/>
      <c r="ETM92" s="212"/>
      <c r="ETN92" s="213"/>
      <c r="ETO92" s="213"/>
      <c r="ETP92" s="214"/>
      <c r="ETQ92" s="214"/>
      <c r="ETR92" s="216"/>
      <c r="ETS92" s="216"/>
      <c r="ETT92" s="216"/>
      <c r="ETU92" s="216"/>
      <c r="ETV92" s="216"/>
      <c r="ETW92" s="216"/>
      <c r="ETX92" s="216"/>
      <c r="ETY92" s="216"/>
      <c r="ETZ92" s="216"/>
      <c r="EUA92" s="216"/>
      <c r="EUB92" s="216"/>
      <c r="EUC92" s="216"/>
      <c r="EUD92" s="216"/>
      <c r="EUE92" s="214"/>
      <c r="EUF92" s="214"/>
      <c r="EUG92" s="214"/>
      <c r="EUH92" s="214"/>
      <c r="EUI92" s="214"/>
      <c r="EUJ92" s="212"/>
      <c r="EUK92" s="213"/>
      <c r="EUL92" s="213"/>
      <c r="EUM92" s="214"/>
      <c r="EUN92" s="214"/>
      <c r="EUO92" s="216"/>
      <c r="EUP92" s="216"/>
      <c r="EUQ92" s="216"/>
      <c r="EUR92" s="216"/>
      <c r="EUS92" s="216"/>
      <c r="EUT92" s="216"/>
      <c r="EUU92" s="216"/>
      <c r="EUV92" s="216"/>
      <c r="EUW92" s="216"/>
      <c r="EUX92" s="216"/>
      <c r="EUY92" s="216"/>
      <c r="EUZ92" s="216"/>
      <c r="EVA92" s="216"/>
      <c r="EVB92" s="214"/>
      <c r="EVC92" s="214"/>
      <c r="EVD92" s="214"/>
      <c r="EVE92" s="214"/>
      <c r="EVF92" s="214"/>
      <c r="EVG92" s="212"/>
      <c r="EVH92" s="213"/>
      <c r="EVI92" s="213"/>
      <c r="EVJ92" s="214"/>
      <c r="EVK92" s="214"/>
      <c r="EVL92" s="216"/>
      <c r="EVM92" s="216"/>
      <c r="EVN92" s="216"/>
      <c r="EVO92" s="216"/>
      <c r="EVP92" s="216"/>
      <c r="EVQ92" s="216"/>
      <c r="EVR92" s="216"/>
      <c r="EVS92" s="216"/>
      <c r="EVT92" s="216"/>
      <c r="EVU92" s="216"/>
      <c r="EVV92" s="216"/>
      <c r="EVW92" s="216"/>
      <c r="EVX92" s="216"/>
      <c r="EVY92" s="214"/>
      <c r="EVZ92" s="214"/>
      <c r="EWA92" s="214"/>
      <c r="EWB92" s="214"/>
      <c r="EWC92" s="214"/>
      <c r="EWD92" s="212"/>
      <c r="EWE92" s="213"/>
      <c r="EWF92" s="213"/>
      <c r="EWG92" s="214"/>
      <c r="EWH92" s="214"/>
      <c r="EWI92" s="216"/>
      <c r="EWJ92" s="216"/>
      <c r="EWK92" s="216"/>
      <c r="EWL92" s="216"/>
      <c r="EWM92" s="216"/>
      <c r="EWN92" s="216"/>
      <c r="EWO92" s="216"/>
      <c r="EWP92" s="216"/>
      <c r="EWQ92" s="216"/>
      <c r="EWR92" s="216"/>
      <c r="EWS92" s="216"/>
      <c r="EWT92" s="216"/>
      <c r="EWU92" s="216"/>
      <c r="EWV92" s="214"/>
      <c r="EWW92" s="214"/>
      <c r="EWX92" s="214"/>
      <c r="EWY92" s="214"/>
      <c r="EWZ92" s="214"/>
      <c r="EXA92" s="212"/>
      <c r="EXB92" s="213"/>
      <c r="EXC92" s="213"/>
      <c r="EXD92" s="214"/>
      <c r="EXE92" s="214"/>
      <c r="EXF92" s="216"/>
      <c r="EXG92" s="216"/>
      <c r="EXH92" s="216"/>
      <c r="EXI92" s="216"/>
      <c r="EXJ92" s="216"/>
      <c r="EXK92" s="216"/>
      <c r="EXL92" s="216"/>
      <c r="EXM92" s="216"/>
      <c r="EXN92" s="216"/>
      <c r="EXO92" s="216"/>
      <c r="EXP92" s="216"/>
      <c r="EXQ92" s="216"/>
      <c r="EXR92" s="216"/>
      <c r="EXS92" s="214"/>
      <c r="EXT92" s="214"/>
      <c r="EXU92" s="214"/>
      <c r="EXV92" s="214"/>
      <c r="EXW92" s="214"/>
      <c r="EXX92" s="212"/>
      <c r="EXY92" s="213"/>
      <c r="EXZ92" s="213"/>
      <c r="EYA92" s="214"/>
      <c r="EYB92" s="214"/>
      <c r="EYC92" s="216"/>
      <c r="EYD92" s="216"/>
      <c r="EYE92" s="216"/>
      <c r="EYF92" s="216"/>
      <c r="EYG92" s="216"/>
      <c r="EYH92" s="216"/>
      <c r="EYI92" s="216"/>
      <c r="EYJ92" s="216"/>
      <c r="EYK92" s="216"/>
      <c r="EYL92" s="216"/>
      <c r="EYM92" s="216"/>
      <c r="EYN92" s="216"/>
      <c r="EYO92" s="216"/>
      <c r="EYP92" s="214"/>
      <c r="EYQ92" s="214"/>
      <c r="EYR92" s="214"/>
      <c r="EYS92" s="214"/>
      <c r="EYT92" s="214"/>
      <c r="EYU92" s="212"/>
      <c r="EYV92" s="213"/>
      <c r="EYW92" s="213"/>
      <c r="EYX92" s="214"/>
      <c r="EYY92" s="214"/>
      <c r="EYZ92" s="216"/>
      <c r="EZA92" s="216"/>
      <c r="EZB92" s="216"/>
      <c r="EZC92" s="216"/>
      <c r="EZD92" s="216"/>
      <c r="EZE92" s="216"/>
      <c r="EZF92" s="216"/>
      <c r="EZG92" s="216"/>
      <c r="EZH92" s="216"/>
      <c r="EZI92" s="216"/>
      <c r="EZJ92" s="216"/>
      <c r="EZK92" s="216"/>
      <c r="EZL92" s="216"/>
      <c r="EZM92" s="214"/>
      <c r="EZN92" s="214"/>
      <c r="EZO92" s="214"/>
      <c r="EZP92" s="214"/>
      <c r="EZQ92" s="214"/>
      <c r="EZR92" s="212"/>
      <c r="EZS92" s="213"/>
      <c r="EZT92" s="213"/>
      <c r="EZU92" s="214"/>
      <c r="EZV92" s="214"/>
      <c r="EZW92" s="216"/>
      <c r="EZX92" s="216"/>
      <c r="EZY92" s="216"/>
      <c r="EZZ92" s="216"/>
      <c r="FAA92" s="216"/>
      <c r="FAB92" s="216"/>
      <c r="FAC92" s="216"/>
      <c r="FAD92" s="216"/>
      <c r="FAE92" s="216"/>
      <c r="FAF92" s="216"/>
      <c r="FAG92" s="216"/>
      <c r="FAH92" s="216"/>
      <c r="FAI92" s="216"/>
      <c r="FAJ92" s="214"/>
      <c r="FAK92" s="214"/>
      <c r="FAL92" s="214"/>
      <c r="FAM92" s="214"/>
      <c r="FAN92" s="214"/>
      <c r="FAO92" s="212"/>
      <c r="FAP92" s="213"/>
      <c r="FAQ92" s="213"/>
      <c r="FAR92" s="214"/>
      <c r="FAS92" s="214"/>
      <c r="FAT92" s="216"/>
      <c r="FAU92" s="216"/>
      <c r="FAV92" s="216"/>
      <c r="FAW92" s="216"/>
      <c r="FAX92" s="216"/>
      <c r="FAY92" s="216"/>
      <c r="FAZ92" s="216"/>
      <c r="FBA92" s="216"/>
      <c r="FBB92" s="216"/>
      <c r="FBC92" s="216"/>
      <c r="FBD92" s="216"/>
      <c r="FBE92" s="216"/>
      <c r="FBF92" s="216"/>
      <c r="FBG92" s="214"/>
      <c r="FBH92" s="214"/>
      <c r="FBI92" s="214"/>
      <c r="FBJ92" s="214"/>
      <c r="FBK92" s="214"/>
      <c r="FBL92" s="212"/>
      <c r="FBM92" s="213"/>
      <c r="FBN92" s="213"/>
      <c r="FBO92" s="214"/>
      <c r="FBP92" s="214"/>
      <c r="FBQ92" s="216"/>
      <c r="FBR92" s="216"/>
      <c r="FBS92" s="216"/>
      <c r="FBT92" s="216"/>
      <c r="FBU92" s="216"/>
      <c r="FBV92" s="216"/>
      <c r="FBW92" s="216"/>
      <c r="FBX92" s="216"/>
      <c r="FBY92" s="216"/>
      <c r="FBZ92" s="216"/>
      <c r="FCA92" s="216"/>
      <c r="FCB92" s="216"/>
      <c r="FCC92" s="216"/>
      <c r="FCD92" s="214"/>
      <c r="FCE92" s="214"/>
      <c r="FCF92" s="214"/>
      <c r="FCG92" s="214"/>
      <c r="FCH92" s="214"/>
      <c r="FCI92" s="212"/>
      <c r="FCJ92" s="213"/>
      <c r="FCK92" s="213"/>
      <c r="FCL92" s="214"/>
      <c r="FCM92" s="214"/>
      <c r="FCN92" s="216"/>
      <c r="FCO92" s="216"/>
      <c r="FCP92" s="216"/>
      <c r="FCQ92" s="216"/>
      <c r="FCR92" s="216"/>
      <c r="FCS92" s="216"/>
      <c r="FCT92" s="216"/>
      <c r="FCU92" s="216"/>
      <c r="FCV92" s="216"/>
      <c r="FCW92" s="216"/>
      <c r="FCX92" s="216"/>
      <c r="FCY92" s="216"/>
      <c r="FCZ92" s="216"/>
      <c r="FDA92" s="214"/>
      <c r="FDB92" s="214"/>
      <c r="FDC92" s="214"/>
      <c r="FDD92" s="214"/>
      <c r="FDE92" s="214"/>
      <c r="FDF92" s="212"/>
      <c r="FDG92" s="213"/>
      <c r="FDH92" s="213"/>
      <c r="FDI92" s="214"/>
      <c r="FDJ92" s="214"/>
      <c r="FDK92" s="216"/>
      <c r="FDL92" s="216"/>
      <c r="FDM92" s="216"/>
      <c r="FDN92" s="216"/>
      <c r="FDO92" s="216"/>
      <c r="FDP92" s="216"/>
      <c r="FDQ92" s="216"/>
      <c r="FDR92" s="216"/>
      <c r="FDS92" s="216"/>
      <c r="FDT92" s="216"/>
      <c r="FDU92" s="216"/>
      <c r="FDV92" s="216"/>
      <c r="FDW92" s="216"/>
      <c r="FDX92" s="214"/>
      <c r="FDY92" s="214"/>
      <c r="FDZ92" s="214"/>
      <c r="FEA92" s="214"/>
      <c r="FEB92" s="214"/>
      <c r="FEC92" s="212"/>
      <c r="FED92" s="213"/>
      <c r="FEE92" s="213"/>
      <c r="FEF92" s="214"/>
      <c r="FEG92" s="214"/>
      <c r="FEH92" s="216"/>
      <c r="FEI92" s="216"/>
      <c r="FEJ92" s="216"/>
      <c r="FEK92" s="216"/>
      <c r="FEL92" s="216"/>
      <c r="FEM92" s="216"/>
      <c r="FEN92" s="216"/>
      <c r="FEO92" s="216"/>
      <c r="FEP92" s="216"/>
      <c r="FEQ92" s="216"/>
      <c r="FER92" s="216"/>
      <c r="FES92" s="216"/>
      <c r="FET92" s="216"/>
      <c r="FEU92" s="214"/>
      <c r="FEV92" s="214"/>
      <c r="FEW92" s="214"/>
      <c r="FEX92" s="214"/>
      <c r="FEY92" s="214"/>
      <c r="FEZ92" s="212"/>
      <c r="FFA92" s="213"/>
      <c r="FFB92" s="213"/>
      <c r="FFC92" s="214"/>
      <c r="FFD92" s="214"/>
      <c r="FFE92" s="216"/>
      <c r="FFF92" s="216"/>
      <c r="FFG92" s="216"/>
      <c r="FFH92" s="216"/>
      <c r="FFI92" s="216"/>
      <c r="FFJ92" s="216"/>
      <c r="FFK92" s="216"/>
      <c r="FFL92" s="216"/>
      <c r="FFM92" s="216"/>
      <c r="FFN92" s="216"/>
      <c r="FFO92" s="216"/>
      <c r="FFP92" s="216"/>
      <c r="FFQ92" s="216"/>
      <c r="FFR92" s="214"/>
      <c r="FFS92" s="214"/>
      <c r="FFT92" s="214"/>
      <c r="FFU92" s="214"/>
      <c r="FFV92" s="214"/>
      <c r="FFW92" s="212"/>
      <c r="FFX92" s="213"/>
      <c r="FFY92" s="213"/>
      <c r="FFZ92" s="214"/>
      <c r="FGA92" s="214"/>
      <c r="FGB92" s="216"/>
      <c r="FGC92" s="216"/>
      <c r="FGD92" s="216"/>
      <c r="FGE92" s="216"/>
      <c r="FGF92" s="216"/>
      <c r="FGG92" s="216"/>
      <c r="FGH92" s="216"/>
      <c r="FGI92" s="216"/>
      <c r="FGJ92" s="216"/>
      <c r="FGK92" s="216"/>
      <c r="FGL92" s="216"/>
      <c r="FGM92" s="216"/>
      <c r="FGN92" s="216"/>
      <c r="FGO92" s="214"/>
      <c r="FGP92" s="214"/>
      <c r="FGQ92" s="214"/>
      <c r="FGR92" s="214"/>
      <c r="FGS92" s="214"/>
      <c r="FGT92" s="212"/>
      <c r="FGU92" s="213"/>
      <c r="FGV92" s="213"/>
      <c r="FGW92" s="214"/>
      <c r="FGX92" s="214"/>
      <c r="FGY92" s="216"/>
      <c r="FGZ92" s="216"/>
      <c r="FHA92" s="216"/>
      <c r="FHB92" s="216"/>
      <c r="FHC92" s="216"/>
      <c r="FHD92" s="216"/>
      <c r="FHE92" s="216"/>
      <c r="FHF92" s="216"/>
      <c r="FHG92" s="216"/>
      <c r="FHH92" s="216"/>
      <c r="FHI92" s="216"/>
      <c r="FHJ92" s="216"/>
      <c r="FHK92" s="216"/>
      <c r="FHL92" s="214"/>
      <c r="FHM92" s="214"/>
      <c r="FHN92" s="214"/>
      <c r="FHO92" s="214"/>
      <c r="FHP92" s="214"/>
      <c r="FHQ92" s="212"/>
      <c r="FHR92" s="213"/>
      <c r="FHS92" s="213"/>
      <c r="FHT92" s="214"/>
      <c r="FHU92" s="214"/>
      <c r="FHV92" s="216"/>
      <c r="FHW92" s="216"/>
      <c r="FHX92" s="216"/>
      <c r="FHY92" s="216"/>
      <c r="FHZ92" s="216"/>
      <c r="FIA92" s="216"/>
      <c r="FIB92" s="216"/>
      <c r="FIC92" s="216"/>
      <c r="FID92" s="216"/>
      <c r="FIE92" s="216"/>
      <c r="FIF92" s="216"/>
      <c r="FIG92" s="216"/>
      <c r="FIH92" s="216"/>
      <c r="FII92" s="214"/>
      <c r="FIJ92" s="214"/>
      <c r="FIK92" s="214"/>
      <c r="FIL92" s="214"/>
      <c r="FIM92" s="214"/>
      <c r="FIN92" s="212"/>
      <c r="FIO92" s="213"/>
      <c r="FIP92" s="213"/>
      <c r="FIQ92" s="214"/>
      <c r="FIR92" s="214"/>
      <c r="FIS92" s="216"/>
      <c r="FIT92" s="216"/>
      <c r="FIU92" s="216"/>
      <c r="FIV92" s="216"/>
      <c r="FIW92" s="216"/>
      <c r="FIX92" s="216"/>
      <c r="FIY92" s="216"/>
      <c r="FIZ92" s="216"/>
      <c r="FJA92" s="216"/>
      <c r="FJB92" s="216"/>
      <c r="FJC92" s="216"/>
      <c r="FJD92" s="216"/>
      <c r="FJE92" s="216"/>
      <c r="FJF92" s="214"/>
      <c r="FJG92" s="214"/>
      <c r="FJH92" s="214"/>
      <c r="FJI92" s="214"/>
      <c r="FJJ92" s="214"/>
      <c r="FJK92" s="212"/>
      <c r="FJL92" s="213"/>
      <c r="FJM92" s="213"/>
      <c r="FJN92" s="214"/>
      <c r="FJO92" s="214"/>
      <c r="FJP92" s="216"/>
      <c r="FJQ92" s="216"/>
      <c r="FJR92" s="216"/>
      <c r="FJS92" s="216"/>
      <c r="FJT92" s="216"/>
      <c r="FJU92" s="216"/>
      <c r="FJV92" s="216"/>
      <c r="FJW92" s="216"/>
      <c r="FJX92" s="216"/>
      <c r="FJY92" s="216"/>
      <c r="FJZ92" s="216"/>
      <c r="FKA92" s="216"/>
      <c r="FKB92" s="216"/>
      <c r="FKC92" s="214"/>
      <c r="FKD92" s="214"/>
      <c r="FKE92" s="214"/>
      <c r="FKF92" s="214"/>
      <c r="FKG92" s="214"/>
      <c r="FKH92" s="212"/>
      <c r="FKI92" s="213"/>
      <c r="FKJ92" s="213"/>
      <c r="FKK92" s="214"/>
      <c r="FKL92" s="214"/>
      <c r="FKM92" s="216"/>
      <c r="FKN92" s="216"/>
      <c r="FKO92" s="216"/>
      <c r="FKP92" s="216"/>
      <c r="FKQ92" s="216"/>
      <c r="FKR92" s="216"/>
      <c r="FKS92" s="216"/>
      <c r="FKT92" s="216"/>
      <c r="FKU92" s="216"/>
      <c r="FKV92" s="216"/>
      <c r="FKW92" s="216"/>
      <c r="FKX92" s="216"/>
      <c r="FKY92" s="216"/>
      <c r="FKZ92" s="214"/>
      <c r="FLA92" s="214"/>
      <c r="FLB92" s="214"/>
      <c r="FLC92" s="214"/>
      <c r="FLD92" s="214"/>
      <c r="FLE92" s="212"/>
      <c r="FLF92" s="213"/>
      <c r="FLG92" s="213"/>
      <c r="FLH92" s="214"/>
      <c r="FLI92" s="214"/>
      <c r="FLJ92" s="216"/>
      <c r="FLK92" s="216"/>
      <c r="FLL92" s="216"/>
      <c r="FLM92" s="216"/>
      <c r="FLN92" s="216"/>
      <c r="FLO92" s="216"/>
      <c r="FLP92" s="216"/>
      <c r="FLQ92" s="216"/>
      <c r="FLR92" s="216"/>
      <c r="FLS92" s="216"/>
      <c r="FLT92" s="216"/>
      <c r="FLU92" s="216"/>
      <c r="FLV92" s="216"/>
      <c r="FLW92" s="214"/>
      <c r="FLX92" s="214"/>
      <c r="FLY92" s="214"/>
      <c r="FLZ92" s="214"/>
      <c r="FMA92" s="214"/>
      <c r="FMB92" s="212"/>
      <c r="FMC92" s="213"/>
      <c r="FMD92" s="213"/>
      <c r="FME92" s="214"/>
      <c r="FMF92" s="214"/>
      <c r="FMG92" s="216"/>
      <c r="FMH92" s="216"/>
      <c r="FMI92" s="216"/>
      <c r="FMJ92" s="216"/>
      <c r="FMK92" s="216"/>
      <c r="FML92" s="216"/>
      <c r="FMM92" s="216"/>
      <c r="FMN92" s="216"/>
      <c r="FMO92" s="216"/>
      <c r="FMP92" s="216"/>
      <c r="FMQ92" s="216"/>
      <c r="FMR92" s="216"/>
      <c r="FMS92" s="216"/>
      <c r="FMT92" s="214"/>
      <c r="FMU92" s="214"/>
      <c r="FMV92" s="214"/>
      <c r="FMW92" s="214"/>
      <c r="FMX92" s="214"/>
      <c r="FMY92" s="212"/>
      <c r="FMZ92" s="213"/>
      <c r="FNA92" s="213"/>
      <c r="FNB92" s="214"/>
      <c r="FNC92" s="214"/>
      <c r="FND92" s="216"/>
      <c r="FNE92" s="216"/>
      <c r="FNF92" s="216"/>
      <c r="FNG92" s="216"/>
      <c r="FNH92" s="216"/>
      <c r="FNI92" s="216"/>
      <c r="FNJ92" s="216"/>
      <c r="FNK92" s="216"/>
      <c r="FNL92" s="216"/>
      <c r="FNM92" s="216"/>
      <c r="FNN92" s="216"/>
      <c r="FNO92" s="216"/>
      <c r="FNP92" s="216"/>
      <c r="FNQ92" s="214"/>
      <c r="FNR92" s="214"/>
      <c r="FNS92" s="214"/>
      <c r="FNT92" s="214"/>
      <c r="FNU92" s="214"/>
      <c r="FNV92" s="212"/>
      <c r="FNW92" s="213"/>
      <c r="FNX92" s="213"/>
      <c r="FNY92" s="214"/>
      <c r="FNZ92" s="214"/>
      <c r="FOA92" s="216"/>
      <c r="FOB92" s="216"/>
      <c r="FOC92" s="216"/>
      <c r="FOD92" s="216"/>
      <c r="FOE92" s="216"/>
      <c r="FOF92" s="216"/>
      <c r="FOG92" s="216"/>
      <c r="FOH92" s="216"/>
      <c r="FOI92" s="216"/>
      <c r="FOJ92" s="216"/>
      <c r="FOK92" s="216"/>
      <c r="FOL92" s="216"/>
      <c r="FOM92" s="216"/>
      <c r="FON92" s="214"/>
      <c r="FOO92" s="214"/>
      <c r="FOP92" s="214"/>
      <c r="FOQ92" s="214"/>
      <c r="FOR92" s="214"/>
      <c r="FOS92" s="212"/>
      <c r="FOT92" s="213"/>
      <c r="FOU92" s="213"/>
      <c r="FOV92" s="214"/>
      <c r="FOW92" s="214"/>
      <c r="FOX92" s="216"/>
      <c r="FOY92" s="216"/>
      <c r="FOZ92" s="216"/>
      <c r="FPA92" s="216"/>
      <c r="FPB92" s="216"/>
      <c r="FPC92" s="216"/>
      <c r="FPD92" s="216"/>
      <c r="FPE92" s="216"/>
      <c r="FPF92" s="216"/>
      <c r="FPG92" s="216"/>
      <c r="FPH92" s="216"/>
      <c r="FPI92" s="216"/>
      <c r="FPJ92" s="216"/>
      <c r="FPK92" s="214"/>
      <c r="FPL92" s="214"/>
      <c r="FPM92" s="214"/>
      <c r="FPN92" s="214"/>
      <c r="FPO92" s="214"/>
      <c r="FPP92" s="212"/>
      <c r="FPQ92" s="213"/>
      <c r="FPR92" s="213"/>
      <c r="FPS92" s="214"/>
      <c r="FPT92" s="214"/>
      <c r="FPU92" s="216"/>
      <c r="FPV92" s="216"/>
      <c r="FPW92" s="216"/>
      <c r="FPX92" s="216"/>
      <c r="FPY92" s="216"/>
      <c r="FPZ92" s="216"/>
      <c r="FQA92" s="216"/>
      <c r="FQB92" s="216"/>
      <c r="FQC92" s="216"/>
      <c r="FQD92" s="216"/>
      <c r="FQE92" s="216"/>
      <c r="FQF92" s="216"/>
      <c r="FQG92" s="216"/>
      <c r="FQH92" s="214"/>
      <c r="FQI92" s="214"/>
      <c r="FQJ92" s="214"/>
      <c r="FQK92" s="214"/>
      <c r="FQL92" s="214"/>
      <c r="FQM92" s="212"/>
      <c r="FQN92" s="213"/>
      <c r="FQO92" s="213"/>
      <c r="FQP92" s="214"/>
      <c r="FQQ92" s="214"/>
      <c r="FQR92" s="216"/>
      <c r="FQS92" s="216"/>
      <c r="FQT92" s="216"/>
      <c r="FQU92" s="216"/>
      <c r="FQV92" s="216"/>
      <c r="FQW92" s="216"/>
      <c r="FQX92" s="216"/>
      <c r="FQY92" s="216"/>
      <c r="FQZ92" s="216"/>
      <c r="FRA92" s="216"/>
      <c r="FRB92" s="216"/>
      <c r="FRC92" s="216"/>
      <c r="FRD92" s="216"/>
      <c r="FRE92" s="214"/>
      <c r="FRF92" s="214"/>
      <c r="FRG92" s="214"/>
      <c r="FRH92" s="214"/>
      <c r="FRI92" s="214"/>
      <c r="FRJ92" s="212"/>
      <c r="FRK92" s="213"/>
      <c r="FRL92" s="213"/>
      <c r="FRM92" s="214"/>
      <c r="FRN92" s="214"/>
      <c r="FRO92" s="216"/>
      <c r="FRP92" s="216"/>
      <c r="FRQ92" s="216"/>
      <c r="FRR92" s="216"/>
      <c r="FRS92" s="216"/>
      <c r="FRT92" s="216"/>
      <c r="FRU92" s="216"/>
      <c r="FRV92" s="216"/>
      <c r="FRW92" s="216"/>
      <c r="FRX92" s="216"/>
      <c r="FRY92" s="216"/>
      <c r="FRZ92" s="216"/>
      <c r="FSA92" s="216"/>
      <c r="FSB92" s="214"/>
      <c r="FSC92" s="214"/>
      <c r="FSD92" s="214"/>
      <c r="FSE92" s="214"/>
      <c r="FSF92" s="214"/>
      <c r="FSG92" s="212"/>
      <c r="FSH92" s="213"/>
      <c r="FSI92" s="213"/>
      <c r="FSJ92" s="214"/>
      <c r="FSK92" s="214"/>
      <c r="FSL92" s="216"/>
      <c r="FSM92" s="216"/>
      <c r="FSN92" s="216"/>
      <c r="FSO92" s="216"/>
      <c r="FSP92" s="216"/>
      <c r="FSQ92" s="216"/>
      <c r="FSR92" s="216"/>
      <c r="FSS92" s="216"/>
      <c r="FST92" s="216"/>
      <c r="FSU92" s="216"/>
      <c r="FSV92" s="216"/>
      <c r="FSW92" s="216"/>
      <c r="FSX92" s="216"/>
      <c r="FSY92" s="214"/>
      <c r="FSZ92" s="214"/>
      <c r="FTA92" s="214"/>
      <c r="FTB92" s="214"/>
      <c r="FTC92" s="214"/>
      <c r="FTD92" s="212"/>
      <c r="FTE92" s="213"/>
      <c r="FTF92" s="213"/>
      <c r="FTG92" s="214"/>
      <c r="FTH92" s="214"/>
      <c r="FTI92" s="216"/>
      <c r="FTJ92" s="216"/>
      <c r="FTK92" s="216"/>
      <c r="FTL92" s="216"/>
      <c r="FTM92" s="216"/>
      <c r="FTN92" s="216"/>
      <c r="FTO92" s="216"/>
      <c r="FTP92" s="216"/>
      <c r="FTQ92" s="216"/>
      <c r="FTR92" s="216"/>
      <c r="FTS92" s="216"/>
      <c r="FTT92" s="216"/>
      <c r="FTU92" s="216"/>
      <c r="FTV92" s="214"/>
      <c r="FTW92" s="214"/>
      <c r="FTX92" s="214"/>
      <c r="FTY92" s="214"/>
      <c r="FTZ92" s="214"/>
      <c r="FUA92" s="212"/>
      <c r="FUB92" s="213"/>
      <c r="FUC92" s="213"/>
      <c r="FUD92" s="214"/>
      <c r="FUE92" s="214"/>
      <c r="FUF92" s="216"/>
      <c r="FUG92" s="216"/>
      <c r="FUH92" s="216"/>
      <c r="FUI92" s="216"/>
      <c r="FUJ92" s="216"/>
      <c r="FUK92" s="216"/>
      <c r="FUL92" s="216"/>
      <c r="FUM92" s="216"/>
      <c r="FUN92" s="216"/>
      <c r="FUO92" s="216"/>
      <c r="FUP92" s="216"/>
      <c r="FUQ92" s="216"/>
      <c r="FUR92" s="216"/>
      <c r="FUS92" s="214"/>
      <c r="FUT92" s="214"/>
      <c r="FUU92" s="214"/>
      <c r="FUV92" s="214"/>
      <c r="FUW92" s="214"/>
      <c r="FUX92" s="212"/>
      <c r="FUY92" s="213"/>
      <c r="FUZ92" s="213"/>
      <c r="FVA92" s="214"/>
      <c r="FVB92" s="214"/>
      <c r="FVC92" s="216"/>
      <c r="FVD92" s="216"/>
      <c r="FVE92" s="216"/>
      <c r="FVF92" s="216"/>
      <c r="FVG92" s="216"/>
      <c r="FVH92" s="216"/>
      <c r="FVI92" s="216"/>
      <c r="FVJ92" s="216"/>
      <c r="FVK92" s="216"/>
      <c r="FVL92" s="216"/>
      <c r="FVM92" s="216"/>
      <c r="FVN92" s="216"/>
      <c r="FVO92" s="216"/>
      <c r="FVP92" s="214"/>
      <c r="FVQ92" s="214"/>
      <c r="FVR92" s="214"/>
      <c r="FVS92" s="214"/>
      <c r="FVT92" s="214"/>
      <c r="FVU92" s="212"/>
      <c r="FVV92" s="213"/>
      <c r="FVW92" s="213"/>
      <c r="FVX92" s="214"/>
      <c r="FVY92" s="214"/>
      <c r="FVZ92" s="216"/>
      <c r="FWA92" s="216"/>
      <c r="FWB92" s="216"/>
      <c r="FWC92" s="216"/>
      <c r="FWD92" s="216"/>
      <c r="FWE92" s="216"/>
      <c r="FWF92" s="216"/>
      <c r="FWG92" s="216"/>
      <c r="FWH92" s="216"/>
      <c r="FWI92" s="216"/>
      <c r="FWJ92" s="216"/>
      <c r="FWK92" s="216"/>
      <c r="FWL92" s="216"/>
      <c r="FWM92" s="214"/>
      <c r="FWN92" s="214"/>
      <c r="FWO92" s="214"/>
      <c r="FWP92" s="214"/>
      <c r="FWQ92" s="214"/>
      <c r="FWR92" s="212"/>
      <c r="FWS92" s="213"/>
      <c r="FWT92" s="213"/>
      <c r="FWU92" s="214"/>
      <c r="FWV92" s="214"/>
      <c r="FWW92" s="216"/>
      <c r="FWX92" s="216"/>
      <c r="FWY92" s="216"/>
      <c r="FWZ92" s="216"/>
      <c r="FXA92" s="216"/>
      <c r="FXB92" s="216"/>
      <c r="FXC92" s="216"/>
      <c r="FXD92" s="216"/>
      <c r="FXE92" s="216"/>
      <c r="FXF92" s="216"/>
      <c r="FXG92" s="216"/>
      <c r="FXH92" s="216"/>
      <c r="FXI92" s="216"/>
      <c r="FXJ92" s="214"/>
      <c r="FXK92" s="214"/>
      <c r="FXL92" s="214"/>
      <c r="FXM92" s="214"/>
      <c r="FXN92" s="214"/>
      <c r="FXO92" s="212"/>
      <c r="FXP92" s="213"/>
      <c r="FXQ92" s="213"/>
      <c r="FXR92" s="214"/>
      <c r="FXS92" s="214"/>
      <c r="FXT92" s="216"/>
      <c r="FXU92" s="216"/>
      <c r="FXV92" s="216"/>
      <c r="FXW92" s="216"/>
      <c r="FXX92" s="216"/>
      <c r="FXY92" s="216"/>
      <c r="FXZ92" s="216"/>
      <c r="FYA92" s="216"/>
      <c r="FYB92" s="216"/>
      <c r="FYC92" s="216"/>
      <c r="FYD92" s="216"/>
      <c r="FYE92" s="216"/>
      <c r="FYF92" s="216"/>
      <c r="FYG92" s="214"/>
      <c r="FYH92" s="214"/>
      <c r="FYI92" s="214"/>
      <c r="FYJ92" s="214"/>
      <c r="FYK92" s="214"/>
      <c r="FYL92" s="212"/>
      <c r="FYM92" s="213"/>
      <c r="FYN92" s="213"/>
      <c r="FYO92" s="214"/>
      <c r="FYP92" s="214"/>
      <c r="FYQ92" s="216"/>
      <c r="FYR92" s="216"/>
      <c r="FYS92" s="216"/>
      <c r="FYT92" s="216"/>
      <c r="FYU92" s="216"/>
      <c r="FYV92" s="216"/>
      <c r="FYW92" s="216"/>
      <c r="FYX92" s="216"/>
      <c r="FYY92" s="216"/>
      <c r="FYZ92" s="216"/>
      <c r="FZA92" s="216"/>
      <c r="FZB92" s="216"/>
      <c r="FZC92" s="216"/>
      <c r="FZD92" s="214"/>
      <c r="FZE92" s="214"/>
      <c r="FZF92" s="214"/>
      <c r="FZG92" s="214"/>
      <c r="FZH92" s="214"/>
      <c r="FZI92" s="212"/>
      <c r="FZJ92" s="213"/>
      <c r="FZK92" s="213"/>
      <c r="FZL92" s="214"/>
      <c r="FZM92" s="214"/>
      <c r="FZN92" s="216"/>
      <c r="FZO92" s="216"/>
      <c r="FZP92" s="216"/>
      <c r="FZQ92" s="216"/>
      <c r="FZR92" s="216"/>
      <c r="FZS92" s="216"/>
      <c r="FZT92" s="216"/>
      <c r="FZU92" s="216"/>
      <c r="FZV92" s="216"/>
      <c r="FZW92" s="216"/>
      <c r="FZX92" s="216"/>
      <c r="FZY92" s="216"/>
      <c r="FZZ92" s="216"/>
      <c r="GAA92" s="214"/>
      <c r="GAB92" s="214"/>
      <c r="GAC92" s="214"/>
      <c r="GAD92" s="214"/>
      <c r="GAE92" s="214"/>
      <c r="GAF92" s="212"/>
      <c r="GAG92" s="213"/>
      <c r="GAH92" s="213"/>
      <c r="GAI92" s="214"/>
      <c r="GAJ92" s="214"/>
      <c r="GAK92" s="216"/>
      <c r="GAL92" s="216"/>
      <c r="GAM92" s="216"/>
      <c r="GAN92" s="216"/>
      <c r="GAO92" s="216"/>
      <c r="GAP92" s="216"/>
      <c r="GAQ92" s="216"/>
      <c r="GAR92" s="216"/>
      <c r="GAS92" s="216"/>
      <c r="GAT92" s="216"/>
      <c r="GAU92" s="216"/>
      <c r="GAV92" s="216"/>
      <c r="GAW92" s="216"/>
      <c r="GAX92" s="214"/>
      <c r="GAY92" s="214"/>
      <c r="GAZ92" s="214"/>
      <c r="GBA92" s="214"/>
      <c r="GBB92" s="214"/>
      <c r="GBC92" s="212"/>
      <c r="GBD92" s="213"/>
      <c r="GBE92" s="213"/>
      <c r="GBF92" s="214"/>
      <c r="GBG92" s="214"/>
      <c r="GBH92" s="216"/>
      <c r="GBI92" s="216"/>
      <c r="GBJ92" s="216"/>
      <c r="GBK92" s="216"/>
      <c r="GBL92" s="216"/>
      <c r="GBM92" s="216"/>
      <c r="GBN92" s="216"/>
      <c r="GBO92" s="216"/>
      <c r="GBP92" s="216"/>
      <c r="GBQ92" s="216"/>
      <c r="GBR92" s="216"/>
      <c r="GBS92" s="216"/>
      <c r="GBT92" s="216"/>
      <c r="GBU92" s="214"/>
      <c r="GBV92" s="214"/>
      <c r="GBW92" s="214"/>
      <c r="GBX92" s="214"/>
      <c r="GBY92" s="214"/>
      <c r="GBZ92" s="212"/>
      <c r="GCA92" s="213"/>
      <c r="GCB92" s="213"/>
      <c r="GCC92" s="214"/>
      <c r="GCD92" s="214"/>
      <c r="GCE92" s="216"/>
      <c r="GCF92" s="216"/>
      <c r="GCG92" s="216"/>
      <c r="GCH92" s="216"/>
      <c r="GCI92" s="216"/>
      <c r="GCJ92" s="216"/>
      <c r="GCK92" s="216"/>
      <c r="GCL92" s="216"/>
      <c r="GCM92" s="216"/>
      <c r="GCN92" s="216"/>
      <c r="GCO92" s="216"/>
      <c r="GCP92" s="216"/>
      <c r="GCQ92" s="216"/>
      <c r="GCR92" s="214"/>
      <c r="GCS92" s="214"/>
      <c r="GCT92" s="214"/>
      <c r="GCU92" s="214"/>
      <c r="GCV92" s="214"/>
      <c r="GCW92" s="212"/>
      <c r="GCX92" s="213"/>
      <c r="GCY92" s="213"/>
      <c r="GCZ92" s="214"/>
      <c r="GDA92" s="214"/>
      <c r="GDB92" s="216"/>
      <c r="GDC92" s="216"/>
      <c r="GDD92" s="216"/>
      <c r="GDE92" s="216"/>
      <c r="GDF92" s="216"/>
      <c r="GDG92" s="216"/>
      <c r="GDH92" s="216"/>
      <c r="GDI92" s="216"/>
      <c r="GDJ92" s="216"/>
      <c r="GDK92" s="216"/>
      <c r="GDL92" s="216"/>
      <c r="GDM92" s="216"/>
      <c r="GDN92" s="216"/>
      <c r="GDO92" s="214"/>
      <c r="GDP92" s="214"/>
      <c r="GDQ92" s="214"/>
      <c r="GDR92" s="214"/>
      <c r="GDS92" s="214"/>
      <c r="GDT92" s="212"/>
      <c r="GDU92" s="213"/>
      <c r="GDV92" s="213"/>
      <c r="GDW92" s="214"/>
      <c r="GDX92" s="214"/>
      <c r="GDY92" s="216"/>
      <c r="GDZ92" s="216"/>
      <c r="GEA92" s="216"/>
      <c r="GEB92" s="216"/>
      <c r="GEC92" s="216"/>
      <c r="GED92" s="216"/>
      <c r="GEE92" s="216"/>
      <c r="GEF92" s="216"/>
      <c r="GEG92" s="216"/>
      <c r="GEH92" s="216"/>
      <c r="GEI92" s="216"/>
      <c r="GEJ92" s="216"/>
      <c r="GEK92" s="216"/>
      <c r="GEL92" s="214"/>
      <c r="GEM92" s="214"/>
      <c r="GEN92" s="214"/>
      <c r="GEO92" s="214"/>
      <c r="GEP92" s="214"/>
      <c r="GEQ92" s="212"/>
      <c r="GER92" s="213"/>
      <c r="GES92" s="213"/>
      <c r="GET92" s="214"/>
      <c r="GEU92" s="214"/>
      <c r="GEV92" s="216"/>
      <c r="GEW92" s="216"/>
      <c r="GEX92" s="216"/>
      <c r="GEY92" s="216"/>
      <c r="GEZ92" s="216"/>
      <c r="GFA92" s="216"/>
      <c r="GFB92" s="216"/>
      <c r="GFC92" s="216"/>
      <c r="GFD92" s="216"/>
      <c r="GFE92" s="216"/>
      <c r="GFF92" s="216"/>
      <c r="GFG92" s="216"/>
      <c r="GFH92" s="216"/>
      <c r="GFI92" s="214"/>
      <c r="GFJ92" s="214"/>
      <c r="GFK92" s="214"/>
      <c r="GFL92" s="214"/>
      <c r="GFM92" s="214"/>
      <c r="GFN92" s="212"/>
      <c r="GFO92" s="213"/>
      <c r="GFP92" s="213"/>
      <c r="GFQ92" s="214"/>
      <c r="GFR92" s="214"/>
      <c r="GFS92" s="216"/>
      <c r="GFT92" s="216"/>
      <c r="GFU92" s="216"/>
      <c r="GFV92" s="216"/>
      <c r="GFW92" s="216"/>
      <c r="GFX92" s="216"/>
      <c r="GFY92" s="216"/>
      <c r="GFZ92" s="216"/>
      <c r="GGA92" s="216"/>
      <c r="GGB92" s="216"/>
      <c r="GGC92" s="216"/>
      <c r="GGD92" s="216"/>
      <c r="GGE92" s="216"/>
      <c r="GGF92" s="214"/>
      <c r="GGG92" s="214"/>
      <c r="GGH92" s="214"/>
      <c r="GGI92" s="214"/>
      <c r="GGJ92" s="214"/>
      <c r="GGK92" s="212"/>
      <c r="GGL92" s="213"/>
      <c r="GGM92" s="213"/>
      <c r="GGN92" s="214"/>
      <c r="GGO92" s="214"/>
      <c r="GGP92" s="216"/>
      <c r="GGQ92" s="216"/>
      <c r="GGR92" s="216"/>
      <c r="GGS92" s="216"/>
      <c r="GGT92" s="216"/>
      <c r="GGU92" s="216"/>
      <c r="GGV92" s="216"/>
      <c r="GGW92" s="216"/>
      <c r="GGX92" s="216"/>
      <c r="GGY92" s="216"/>
      <c r="GGZ92" s="216"/>
      <c r="GHA92" s="216"/>
      <c r="GHB92" s="216"/>
      <c r="GHC92" s="214"/>
      <c r="GHD92" s="214"/>
      <c r="GHE92" s="214"/>
      <c r="GHF92" s="214"/>
      <c r="GHG92" s="214"/>
      <c r="GHH92" s="212"/>
      <c r="GHI92" s="213"/>
      <c r="GHJ92" s="213"/>
      <c r="GHK92" s="214"/>
      <c r="GHL92" s="214"/>
      <c r="GHM92" s="216"/>
      <c r="GHN92" s="216"/>
      <c r="GHO92" s="216"/>
      <c r="GHP92" s="216"/>
      <c r="GHQ92" s="216"/>
      <c r="GHR92" s="216"/>
      <c r="GHS92" s="216"/>
      <c r="GHT92" s="216"/>
      <c r="GHU92" s="216"/>
      <c r="GHV92" s="216"/>
      <c r="GHW92" s="216"/>
      <c r="GHX92" s="216"/>
      <c r="GHY92" s="216"/>
      <c r="GHZ92" s="214"/>
      <c r="GIA92" s="214"/>
      <c r="GIB92" s="214"/>
      <c r="GIC92" s="214"/>
      <c r="GID92" s="214"/>
      <c r="GIE92" s="212"/>
      <c r="GIF92" s="213"/>
      <c r="GIG92" s="213"/>
      <c r="GIH92" s="214"/>
      <c r="GII92" s="214"/>
      <c r="GIJ92" s="216"/>
      <c r="GIK92" s="216"/>
      <c r="GIL92" s="216"/>
      <c r="GIM92" s="216"/>
      <c r="GIN92" s="216"/>
      <c r="GIO92" s="216"/>
      <c r="GIP92" s="216"/>
      <c r="GIQ92" s="216"/>
      <c r="GIR92" s="216"/>
      <c r="GIS92" s="216"/>
      <c r="GIT92" s="216"/>
      <c r="GIU92" s="216"/>
      <c r="GIV92" s="216"/>
      <c r="GIW92" s="214"/>
      <c r="GIX92" s="214"/>
      <c r="GIY92" s="214"/>
      <c r="GIZ92" s="214"/>
      <c r="GJA92" s="214"/>
      <c r="GJB92" s="212"/>
      <c r="GJC92" s="213"/>
      <c r="GJD92" s="213"/>
      <c r="GJE92" s="214"/>
      <c r="GJF92" s="214"/>
      <c r="GJG92" s="216"/>
      <c r="GJH92" s="216"/>
      <c r="GJI92" s="216"/>
      <c r="GJJ92" s="216"/>
      <c r="GJK92" s="216"/>
      <c r="GJL92" s="216"/>
      <c r="GJM92" s="216"/>
      <c r="GJN92" s="216"/>
      <c r="GJO92" s="216"/>
      <c r="GJP92" s="216"/>
      <c r="GJQ92" s="216"/>
      <c r="GJR92" s="216"/>
      <c r="GJS92" s="216"/>
      <c r="GJT92" s="214"/>
      <c r="GJU92" s="214"/>
      <c r="GJV92" s="214"/>
      <c r="GJW92" s="214"/>
      <c r="GJX92" s="214"/>
      <c r="GJY92" s="212"/>
      <c r="GJZ92" s="213"/>
      <c r="GKA92" s="213"/>
      <c r="GKB92" s="214"/>
      <c r="GKC92" s="214"/>
      <c r="GKD92" s="216"/>
      <c r="GKE92" s="216"/>
      <c r="GKF92" s="216"/>
      <c r="GKG92" s="216"/>
      <c r="GKH92" s="216"/>
      <c r="GKI92" s="216"/>
      <c r="GKJ92" s="216"/>
      <c r="GKK92" s="216"/>
      <c r="GKL92" s="216"/>
      <c r="GKM92" s="216"/>
      <c r="GKN92" s="216"/>
      <c r="GKO92" s="216"/>
      <c r="GKP92" s="216"/>
      <c r="GKQ92" s="214"/>
      <c r="GKR92" s="214"/>
      <c r="GKS92" s="214"/>
      <c r="GKT92" s="214"/>
      <c r="GKU92" s="214"/>
      <c r="GKV92" s="212"/>
      <c r="GKW92" s="213"/>
      <c r="GKX92" s="213"/>
      <c r="GKY92" s="214"/>
      <c r="GKZ92" s="214"/>
      <c r="GLA92" s="216"/>
      <c r="GLB92" s="216"/>
      <c r="GLC92" s="216"/>
      <c r="GLD92" s="216"/>
      <c r="GLE92" s="216"/>
      <c r="GLF92" s="216"/>
      <c r="GLG92" s="216"/>
      <c r="GLH92" s="216"/>
      <c r="GLI92" s="216"/>
      <c r="GLJ92" s="216"/>
      <c r="GLK92" s="216"/>
      <c r="GLL92" s="216"/>
      <c r="GLM92" s="216"/>
      <c r="GLN92" s="214"/>
      <c r="GLO92" s="214"/>
      <c r="GLP92" s="214"/>
      <c r="GLQ92" s="214"/>
      <c r="GLR92" s="214"/>
      <c r="GLS92" s="212"/>
      <c r="GLT92" s="213"/>
      <c r="GLU92" s="213"/>
      <c r="GLV92" s="214"/>
      <c r="GLW92" s="214"/>
      <c r="GLX92" s="216"/>
      <c r="GLY92" s="216"/>
      <c r="GLZ92" s="216"/>
      <c r="GMA92" s="216"/>
      <c r="GMB92" s="216"/>
      <c r="GMC92" s="216"/>
      <c r="GMD92" s="216"/>
      <c r="GME92" s="216"/>
      <c r="GMF92" s="216"/>
      <c r="GMG92" s="216"/>
      <c r="GMH92" s="216"/>
      <c r="GMI92" s="216"/>
      <c r="GMJ92" s="216"/>
      <c r="GMK92" s="214"/>
      <c r="GML92" s="214"/>
      <c r="GMM92" s="214"/>
      <c r="GMN92" s="214"/>
      <c r="GMO92" s="214"/>
      <c r="GMP92" s="212"/>
      <c r="GMQ92" s="213"/>
      <c r="GMR92" s="213"/>
      <c r="GMS92" s="214"/>
      <c r="GMT92" s="214"/>
      <c r="GMU92" s="216"/>
      <c r="GMV92" s="216"/>
      <c r="GMW92" s="216"/>
      <c r="GMX92" s="216"/>
      <c r="GMY92" s="216"/>
      <c r="GMZ92" s="216"/>
      <c r="GNA92" s="216"/>
      <c r="GNB92" s="216"/>
      <c r="GNC92" s="216"/>
      <c r="GND92" s="216"/>
      <c r="GNE92" s="216"/>
      <c r="GNF92" s="216"/>
      <c r="GNG92" s="216"/>
      <c r="GNH92" s="214"/>
      <c r="GNI92" s="214"/>
      <c r="GNJ92" s="214"/>
      <c r="GNK92" s="214"/>
      <c r="GNL92" s="214"/>
      <c r="GNM92" s="212"/>
      <c r="GNN92" s="213"/>
      <c r="GNO92" s="213"/>
      <c r="GNP92" s="214"/>
      <c r="GNQ92" s="214"/>
      <c r="GNR92" s="216"/>
      <c r="GNS92" s="216"/>
      <c r="GNT92" s="216"/>
      <c r="GNU92" s="216"/>
      <c r="GNV92" s="216"/>
      <c r="GNW92" s="216"/>
      <c r="GNX92" s="216"/>
      <c r="GNY92" s="216"/>
      <c r="GNZ92" s="216"/>
      <c r="GOA92" s="216"/>
      <c r="GOB92" s="216"/>
      <c r="GOC92" s="216"/>
      <c r="GOD92" s="216"/>
      <c r="GOE92" s="214"/>
      <c r="GOF92" s="214"/>
      <c r="GOG92" s="214"/>
      <c r="GOH92" s="214"/>
      <c r="GOI92" s="214"/>
      <c r="GOJ92" s="212"/>
      <c r="GOK92" s="213"/>
      <c r="GOL92" s="213"/>
      <c r="GOM92" s="214"/>
      <c r="GON92" s="214"/>
      <c r="GOO92" s="216"/>
      <c r="GOP92" s="216"/>
      <c r="GOQ92" s="216"/>
      <c r="GOR92" s="216"/>
      <c r="GOS92" s="216"/>
      <c r="GOT92" s="216"/>
      <c r="GOU92" s="216"/>
      <c r="GOV92" s="216"/>
      <c r="GOW92" s="216"/>
      <c r="GOX92" s="216"/>
      <c r="GOY92" s="216"/>
      <c r="GOZ92" s="216"/>
      <c r="GPA92" s="216"/>
      <c r="GPB92" s="214"/>
      <c r="GPC92" s="214"/>
      <c r="GPD92" s="214"/>
      <c r="GPE92" s="214"/>
      <c r="GPF92" s="214"/>
      <c r="GPG92" s="212"/>
      <c r="GPH92" s="213"/>
      <c r="GPI92" s="213"/>
      <c r="GPJ92" s="214"/>
      <c r="GPK92" s="214"/>
      <c r="GPL92" s="216"/>
      <c r="GPM92" s="216"/>
      <c r="GPN92" s="216"/>
      <c r="GPO92" s="216"/>
      <c r="GPP92" s="216"/>
      <c r="GPQ92" s="216"/>
      <c r="GPR92" s="216"/>
      <c r="GPS92" s="216"/>
      <c r="GPT92" s="216"/>
      <c r="GPU92" s="216"/>
      <c r="GPV92" s="216"/>
      <c r="GPW92" s="216"/>
      <c r="GPX92" s="216"/>
      <c r="GPY92" s="214"/>
      <c r="GPZ92" s="214"/>
      <c r="GQA92" s="214"/>
      <c r="GQB92" s="214"/>
      <c r="GQC92" s="214"/>
      <c r="GQD92" s="212"/>
      <c r="GQE92" s="213"/>
      <c r="GQF92" s="213"/>
      <c r="GQG92" s="214"/>
      <c r="GQH92" s="214"/>
      <c r="GQI92" s="216"/>
      <c r="GQJ92" s="216"/>
      <c r="GQK92" s="216"/>
      <c r="GQL92" s="216"/>
      <c r="GQM92" s="216"/>
      <c r="GQN92" s="216"/>
      <c r="GQO92" s="216"/>
      <c r="GQP92" s="216"/>
      <c r="GQQ92" s="216"/>
      <c r="GQR92" s="216"/>
      <c r="GQS92" s="216"/>
      <c r="GQT92" s="216"/>
      <c r="GQU92" s="216"/>
      <c r="GQV92" s="214"/>
      <c r="GQW92" s="214"/>
      <c r="GQX92" s="214"/>
      <c r="GQY92" s="214"/>
      <c r="GQZ92" s="214"/>
      <c r="GRA92" s="212"/>
      <c r="GRB92" s="213"/>
      <c r="GRC92" s="213"/>
      <c r="GRD92" s="214"/>
      <c r="GRE92" s="214"/>
      <c r="GRF92" s="216"/>
      <c r="GRG92" s="216"/>
      <c r="GRH92" s="216"/>
      <c r="GRI92" s="216"/>
      <c r="GRJ92" s="216"/>
      <c r="GRK92" s="216"/>
      <c r="GRL92" s="216"/>
      <c r="GRM92" s="216"/>
      <c r="GRN92" s="216"/>
      <c r="GRO92" s="216"/>
      <c r="GRP92" s="216"/>
      <c r="GRQ92" s="216"/>
      <c r="GRR92" s="216"/>
      <c r="GRS92" s="214"/>
      <c r="GRT92" s="214"/>
      <c r="GRU92" s="214"/>
      <c r="GRV92" s="214"/>
      <c r="GRW92" s="214"/>
      <c r="GRX92" s="212"/>
      <c r="GRY92" s="213"/>
      <c r="GRZ92" s="213"/>
      <c r="GSA92" s="214"/>
      <c r="GSB92" s="214"/>
      <c r="GSC92" s="216"/>
      <c r="GSD92" s="216"/>
      <c r="GSE92" s="216"/>
      <c r="GSF92" s="216"/>
      <c r="GSG92" s="216"/>
      <c r="GSH92" s="216"/>
      <c r="GSI92" s="216"/>
      <c r="GSJ92" s="216"/>
      <c r="GSK92" s="216"/>
      <c r="GSL92" s="216"/>
      <c r="GSM92" s="216"/>
      <c r="GSN92" s="216"/>
      <c r="GSO92" s="216"/>
      <c r="GSP92" s="214"/>
      <c r="GSQ92" s="214"/>
      <c r="GSR92" s="214"/>
      <c r="GSS92" s="214"/>
      <c r="GST92" s="214"/>
      <c r="GSU92" s="212"/>
      <c r="GSV92" s="213"/>
      <c r="GSW92" s="213"/>
      <c r="GSX92" s="214"/>
      <c r="GSY92" s="214"/>
      <c r="GSZ92" s="216"/>
      <c r="GTA92" s="216"/>
      <c r="GTB92" s="216"/>
      <c r="GTC92" s="216"/>
      <c r="GTD92" s="216"/>
      <c r="GTE92" s="216"/>
      <c r="GTF92" s="216"/>
      <c r="GTG92" s="216"/>
      <c r="GTH92" s="216"/>
      <c r="GTI92" s="216"/>
      <c r="GTJ92" s="216"/>
      <c r="GTK92" s="216"/>
      <c r="GTL92" s="216"/>
      <c r="GTM92" s="214"/>
      <c r="GTN92" s="214"/>
      <c r="GTO92" s="214"/>
      <c r="GTP92" s="214"/>
      <c r="GTQ92" s="214"/>
      <c r="GTR92" s="212"/>
      <c r="GTS92" s="213"/>
      <c r="GTT92" s="213"/>
      <c r="GTU92" s="214"/>
      <c r="GTV92" s="214"/>
      <c r="GTW92" s="216"/>
      <c r="GTX92" s="216"/>
      <c r="GTY92" s="216"/>
      <c r="GTZ92" s="216"/>
      <c r="GUA92" s="216"/>
      <c r="GUB92" s="216"/>
      <c r="GUC92" s="216"/>
      <c r="GUD92" s="216"/>
      <c r="GUE92" s="216"/>
      <c r="GUF92" s="216"/>
      <c r="GUG92" s="216"/>
      <c r="GUH92" s="216"/>
      <c r="GUI92" s="216"/>
      <c r="GUJ92" s="214"/>
      <c r="GUK92" s="214"/>
      <c r="GUL92" s="214"/>
      <c r="GUM92" s="214"/>
      <c r="GUN92" s="214"/>
      <c r="GUO92" s="212"/>
      <c r="GUP92" s="213"/>
      <c r="GUQ92" s="213"/>
      <c r="GUR92" s="214"/>
      <c r="GUS92" s="214"/>
      <c r="GUT92" s="216"/>
      <c r="GUU92" s="216"/>
      <c r="GUV92" s="216"/>
      <c r="GUW92" s="216"/>
      <c r="GUX92" s="216"/>
      <c r="GUY92" s="216"/>
      <c r="GUZ92" s="216"/>
      <c r="GVA92" s="216"/>
      <c r="GVB92" s="216"/>
      <c r="GVC92" s="216"/>
      <c r="GVD92" s="216"/>
      <c r="GVE92" s="216"/>
      <c r="GVF92" s="216"/>
      <c r="GVG92" s="214"/>
      <c r="GVH92" s="214"/>
      <c r="GVI92" s="214"/>
      <c r="GVJ92" s="214"/>
      <c r="GVK92" s="214"/>
      <c r="GVL92" s="212"/>
      <c r="GVM92" s="213"/>
      <c r="GVN92" s="213"/>
      <c r="GVO92" s="214"/>
      <c r="GVP92" s="214"/>
      <c r="GVQ92" s="216"/>
      <c r="GVR92" s="216"/>
      <c r="GVS92" s="216"/>
      <c r="GVT92" s="216"/>
      <c r="GVU92" s="216"/>
      <c r="GVV92" s="216"/>
      <c r="GVW92" s="216"/>
      <c r="GVX92" s="216"/>
      <c r="GVY92" s="216"/>
      <c r="GVZ92" s="216"/>
      <c r="GWA92" s="216"/>
      <c r="GWB92" s="216"/>
      <c r="GWC92" s="216"/>
      <c r="GWD92" s="214"/>
      <c r="GWE92" s="214"/>
      <c r="GWF92" s="214"/>
      <c r="GWG92" s="214"/>
      <c r="GWH92" s="214"/>
      <c r="GWI92" s="212"/>
      <c r="GWJ92" s="213"/>
      <c r="GWK92" s="213"/>
      <c r="GWL92" s="214"/>
      <c r="GWM92" s="214"/>
      <c r="GWN92" s="216"/>
      <c r="GWO92" s="216"/>
      <c r="GWP92" s="216"/>
      <c r="GWQ92" s="216"/>
      <c r="GWR92" s="216"/>
      <c r="GWS92" s="216"/>
      <c r="GWT92" s="216"/>
      <c r="GWU92" s="216"/>
      <c r="GWV92" s="216"/>
      <c r="GWW92" s="216"/>
      <c r="GWX92" s="216"/>
      <c r="GWY92" s="216"/>
      <c r="GWZ92" s="216"/>
      <c r="GXA92" s="214"/>
      <c r="GXB92" s="214"/>
      <c r="GXC92" s="214"/>
      <c r="GXD92" s="214"/>
      <c r="GXE92" s="214"/>
      <c r="GXF92" s="212"/>
      <c r="GXG92" s="213"/>
      <c r="GXH92" s="213"/>
      <c r="GXI92" s="214"/>
      <c r="GXJ92" s="214"/>
      <c r="GXK92" s="216"/>
      <c r="GXL92" s="216"/>
      <c r="GXM92" s="216"/>
      <c r="GXN92" s="216"/>
      <c r="GXO92" s="216"/>
      <c r="GXP92" s="216"/>
      <c r="GXQ92" s="216"/>
      <c r="GXR92" s="216"/>
      <c r="GXS92" s="216"/>
      <c r="GXT92" s="216"/>
      <c r="GXU92" s="216"/>
      <c r="GXV92" s="216"/>
      <c r="GXW92" s="216"/>
      <c r="GXX92" s="214"/>
      <c r="GXY92" s="214"/>
      <c r="GXZ92" s="214"/>
      <c r="GYA92" s="214"/>
      <c r="GYB92" s="214"/>
      <c r="GYC92" s="212"/>
      <c r="GYD92" s="213"/>
      <c r="GYE92" s="213"/>
      <c r="GYF92" s="214"/>
      <c r="GYG92" s="214"/>
      <c r="GYH92" s="216"/>
      <c r="GYI92" s="216"/>
      <c r="GYJ92" s="216"/>
      <c r="GYK92" s="216"/>
      <c r="GYL92" s="216"/>
      <c r="GYM92" s="216"/>
      <c r="GYN92" s="216"/>
      <c r="GYO92" s="216"/>
      <c r="GYP92" s="216"/>
      <c r="GYQ92" s="216"/>
      <c r="GYR92" s="216"/>
      <c r="GYS92" s="216"/>
      <c r="GYT92" s="216"/>
      <c r="GYU92" s="214"/>
      <c r="GYV92" s="214"/>
      <c r="GYW92" s="214"/>
      <c r="GYX92" s="214"/>
      <c r="GYY92" s="214"/>
      <c r="GYZ92" s="212"/>
      <c r="GZA92" s="213"/>
      <c r="GZB92" s="213"/>
      <c r="GZC92" s="214"/>
      <c r="GZD92" s="214"/>
      <c r="GZE92" s="216"/>
      <c r="GZF92" s="216"/>
      <c r="GZG92" s="216"/>
      <c r="GZH92" s="216"/>
      <c r="GZI92" s="216"/>
      <c r="GZJ92" s="216"/>
      <c r="GZK92" s="216"/>
      <c r="GZL92" s="216"/>
      <c r="GZM92" s="216"/>
      <c r="GZN92" s="216"/>
      <c r="GZO92" s="216"/>
      <c r="GZP92" s="216"/>
      <c r="GZQ92" s="216"/>
      <c r="GZR92" s="214"/>
      <c r="GZS92" s="214"/>
      <c r="GZT92" s="214"/>
      <c r="GZU92" s="214"/>
      <c r="GZV92" s="214"/>
      <c r="GZW92" s="212"/>
      <c r="GZX92" s="213"/>
      <c r="GZY92" s="213"/>
      <c r="GZZ92" s="214"/>
      <c r="HAA92" s="214"/>
      <c r="HAB92" s="216"/>
      <c r="HAC92" s="216"/>
      <c r="HAD92" s="216"/>
      <c r="HAE92" s="216"/>
      <c r="HAF92" s="216"/>
      <c r="HAG92" s="216"/>
      <c r="HAH92" s="216"/>
      <c r="HAI92" s="216"/>
      <c r="HAJ92" s="216"/>
      <c r="HAK92" s="216"/>
      <c r="HAL92" s="216"/>
      <c r="HAM92" s="216"/>
      <c r="HAN92" s="216"/>
      <c r="HAO92" s="214"/>
      <c r="HAP92" s="214"/>
      <c r="HAQ92" s="214"/>
      <c r="HAR92" s="214"/>
      <c r="HAS92" s="214"/>
      <c r="HAT92" s="212"/>
      <c r="HAU92" s="213"/>
      <c r="HAV92" s="213"/>
      <c r="HAW92" s="214"/>
      <c r="HAX92" s="214"/>
      <c r="HAY92" s="216"/>
      <c r="HAZ92" s="216"/>
      <c r="HBA92" s="216"/>
      <c r="HBB92" s="216"/>
      <c r="HBC92" s="216"/>
      <c r="HBD92" s="216"/>
      <c r="HBE92" s="216"/>
      <c r="HBF92" s="216"/>
      <c r="HBG92" s="216"/>
      <c r="HBH92" s="216"/>
      <c r="HBI92" s="216"/>
      <c r="HBJ92" s="216"/>
      <c r="HBK92" s="216"/>
      <c r="HBL92" s="214"/>
      <c r="HBM92" s="214"/>
      <c r="HBN92" s="214"/>
      <c r="HBO92" s="214"/>
      <c r="HBP92" s="214"/>
      <c r="HBQ92" s="212"/>
      <c r="HBR92" s="213"/>
      <c r="HBS92" s="213"/>
      <c r="HBT92" s="214"/>
      <c r="HBU92" s="214"/>
      <c r="HBV92" s="216"/>
      <c r="HBW92" s="216"/>
      <c r="HBX92" s="216"/>
      <c r="HBY92" s="216"/>
      <c r="HBZ92" s="216"/>
      <c r="HCA92" s="216"/>
      <c r="HCB92" s="216"/>
      <c r="HCC92" s="216"/>
      <c r="HCD92" s="216"/>
      <c r="HCE92" s="216"/>
      <c r="HCF92" s="216"/>
      <c r="HCG92" s="216"/>
      <c r="HCH92" s="216"/>
      <c r="HCI92" s="214"/>
      <c r="HCJ92" s="214"/>
      <c r="HCK92" s="214"/>
      <c r="HCL92" s="214"/>
      <c r="HCM92" s="214"/>
      <c r="HCN92" s="212"/>
      <c r="HCO92" s="213"/>
      <c r="HCP92" s="213"/>
      <c r="HCQ92" s="214"/>
      <c r="HCR92" s="214"/>
      <c r="HCS92" s="216"/>
      <c r="HCT92" s="216"/>
      <c r="HCU92" s="216"/>
      <c r="HCV92" s="216"/>
      <c r="HCW92" s="216"/>
      <c r="HCX92" s="216"/>
      <c r="HCY92" s="216"/>
      <c r="HCZ92" s="216"/>
      <c r="HDA92" s="216"/>
      <c r="HDB92" s="216"/>
      <c r="HDC92" s="216"/>
      <c r="HDD92" s="216"/>
      <c r="HDE92" s="216"/>
      <c r="HDF92" s="214"/>
      <c r="HDG92" s="214"/>
      <c r="HDH92" s="214"/>
      <c r="HDI92" s="214"/>
      <c r="HDJ92" s="214"/>
      <c r="HDK92" s="212"/>
      <c r="HDL92" s="213"/>
      <c r="HDM92" s="213"/>
      <c r="HDN92" s="214"/>
      <c r="HDO92" s="214"/>
      <c r="HDP92" s="216"/>
      <c r="HDQ92" s="216"/>
      <c r="HDR92" s="216"/>
      <c r="HDS92" s="216"/>
      <c r="HDT92" s="216"/>
      <c r="HDU92" s="216"/>
      <c r="HDV92" s="216"/>
      <c r="HDW92" s="216"/>
      <c r="HDX92" s="216"/>
      <c r="HDY92" s="216"/>
      <c r="HDZ92" s="216"/>
      <c r="HEA92" s="216"/>
      <c r="HEB92" s="216"/>
      <c r="HEC92" s="214"/>
      <c r="HED92" s="214"/>
      <c r="HEE92" s="214"/>
      <c r="HEF92" s="214"/>
      <c r="HEG92" s="214"/>
      <c r="HEH92" s="212"/>
      <c r="HEI92" s="213"/>
      <c r="HEJ92" s="213"/>
      <c r="HEK92" s="214"/>
      <c r="HEL92" s="214"/>
      <c r="HEM92" s="216"/>
      <c r="HEN92" s="216"/>
      <c r="HEO92" s="216"/>
      <c r="HEP92" s="216"/>
      <c r="HEQ92" s="216"/>
      <c r="HER92" s="216"/>
      <c r="HES92" s="216"/>
      <c r="HET92" s="216"/>
      <c r="HEU92" s="216"/>
      <c r="HEV92" s="216"/>
      <c r="HEW92" s="216"/>
      <c r="HEX92" s="216"/>
      <c r="HEY92" s="216"/>
      <c r="HEZ92" s="214"/>
      <c r="HFA92" s="214"/>
      <c r="HFB92" s="214"/>
      <c r="HFC92" s="214"/>
      <c r="HFD92" s="214"/>
      <c r="HFE92" s="212"/>
      <c r="HFF92" s="213"/>
      <c r="HFG92" s="213"/>
      <c r="HFH92" s="214"/>
      <c r="HFI92" s="214"/>
      <c r="HFJ92" s="216"/>
      <c r="HFK92" s="216"/>
      <c r="HFL92" s="216"/>
      <c r="HFM92" s="216"/>
      <c r="HFN92" s="216"/>
      <c r="HFO92" s="216"/>
      <c r="HFP92" s="216"/>
      <c r="HFQ92" s="216"/>
      <c r="HFR92" s="216"/>
      <c r="HFS92" s="216"/>
      <c r="HFT92" s="216"/>
      <c r="HFU92" s="216"/>
      <c r="HFV92" s="216"/>
      <c r="HFW92" s="214"/>
      <c r="HFX92" s="214"/>
      <c r="HFY92" s="214"/>
      <c r="HFZ92" s="214"/>
      <c r="HGA92" s="214"/>
      <c r="HGB92" s="212"/>
      <c r="HGC92" s="213"/>
      <c r="HGD92" s="213"/>
      <c r="HGE92" s="214"/>
      <c r="HGF92" s="214"/>
      <c r="HGG92" s="216"/>
      <c r="HGH92" s="216"/>
      <c r="HGI92" s="216"/>
      <c r="HGJ92" s="216"/>
      <c r="HGK92" s="216"/>
      <c r="HGL92" s="216"/>
      <c r="HGM92" s="216"/>
      <c r="HGN92" s="216"/>
      <c r="HGO92" s="216"/>
      <c r="HGP92" s="216"/>
      <c r="HGQ92" s="216"/>
      <c r="HGR92" s="216"/>
      <c r="HGS92" s="216"/>
      <c r="HGT92" s="214"/>
      <c r="HGU92" s="214"/>
      <c r="HGV92" s="214"/>
      <c r="HGW92" s="214"/>
      <c r="HGX92" s="214"/>
      <c r="HGY92" s="212"/>
      <c r="HGZ92" s="213"/>
      <c r="HHA92" s="213"/>
      <c r="HHB92" s="214"/>
      <c r="HHC92" s="214"/>
      <c r="HHD92" s="216"/>
      <c r="HHE92" s="216"/>
      <c r="HHF92" s="216"/>
      <c r="HHG92" s="216"/>
      <c r="HHH92" s="216"/>
      <c r="HHI92" s="216"/>
      <c r="HHJ92" s="216"/>
      <c r="HHK92" s="216"/>
      <c r="HHL92" s="216"/>
      <c r="HHM92" s="216"/>
      <c r="HHN92" s="216"/>
      <c r="HHO92" s="216"/>
      <c r="HHP92" s="216"/>
      <c r="HHQ92" s="214"/>
      <c r="HHR92" s="214"/>
      <c r="HHS92" s="214"/>
      <c r="HHT92" s="214"/>
      <c r="HHU92" s="214"/>
      <c r="HHV92" s="212"/>
      <c r="HHW92" s="213"/>
      <c r="HHX92" s="213"/>
      <c r="HHY92" s="214"/>
      <c r="HHZ92" s="214"/>
      <c r="HIA92" s="216"/>
      <c r="HIB92" s="216"/>
      <c r="HIC92" s="216"/>
      <c r="HID92" s="216"/>
      <c r="HIE92" s="216"/>
      <c r="HIF92" s="216"/>
      <c r="HIG92" s="216"/>
      <c r="HIH92" s="216"/>
      <c r="HII92" s="216"/>
      <c r="HIJ92" s="216"/>
      <c r="HIK92" s="216"/>
      <c r="HIL92" s="216"/>
      <c r="HIM92" s="216"/>
      <c r="HIN92" s="214"/>
      <c r="HIO92" s="214"/>
      <c r="HIP92" s="214"/>
      <c r="HIQ92" s="214"/>
      <c r="HIR92" s="214"/>
      <c r="HIS92" s="212"/>
      <c r="HIT92" s="213"/>
      <c r="HIU92" s="213"/>
      <c r="HIV92" s="214"/>
      <c r="HIW92" s="214"/>
      <c r="HIX92" s="216"/>
      <c r="HIY92" s="216"/>
      <c r="HIZ92" s="216"/>
      <c r="HJA92" s="216"/>
      <c r="HJB92" s="216"/>
      <c r="HJC92" s="216"/>
      <c r="HJD92" s="216"/>
      <c r="HJE92" s="216"/>
      <c r="HJF92" s="216"/>
      <c r="HJG92" s="216"/>
      <c r="HJH92" s="216"/>
      <c r="HJI92" s="216"/>
      <c r="HJJ92" s="216"/>
      <c r="HJK92" s="214"/>
      <c r="HJL92" s="214"/>
      <c r="HJM92" s="214"/>
      <c r="HJN92" s="214"/>
      <c r="HJO92" s="214"/>
      <c r="HJP92" s="212"/>
      <c r="HJQ92" s="213"/>
      <c r="HJR92" s="213"/>
      <c r="HJS92" s="214"/>
      <c r="HJT92" s="214"/>
      <c r="HJU92" s="216"/>
      <c r="HJV92" s="216"/>
      <c r="HJW92" s="216"/>
      <c r="HJX92" s="216"/>
      <c r="HJY92" s="216"/>
      <c r="HJZ92" s="216"/>
      <c r="HKA92" s="216"/>
      <c r="HKB92" s="216"/>
      <c r="HKC92" s="216"/>
      <c r="HKD92" s="216"/>
      <c r="HKE92" s="216"/>
      <c r="HKF92" s="216"/>
      <c r="HKG92" s="216"/>
      <c r="HKH92" s="214"/>
      <c r="HKI92" s="214"/>
      <c r="HKJ92" s="214"/>
      <c r="HKK92" s="214"/>
      <c r="HKL92" s="214"/>
      <c r="HKM92" s="212"/>
      <c r="HKN92" s="213"/>
      <c r="HKO92" s="213"/>
      <c r="HKP92" s="214"/>
      <c r="HKQ92" s="214"/>
      <c r="HKR92" s="216"/>
      <c r="HKS92" s="216"/>
      <c r="HKT92" s="216"/>
      <c r="HKU92" s="216"/>
      <c r="HKV92" s="216"/>
      <c r="HKW92" s="216"/>
      <c r="HKX92" s="216"/>
      <c r="HKY92" s="216"/>
      <c r="HKZ92" s="216"/>
      <c r="HLA92" s="216"/>
      <c r="HLB92" s="216"/>
      <c r="HLC92" s="216"/>
      <c r="HLD92" s="216"/>
      <c r="HLE92" s="214"/>
      <c r="HLF92" s="214"/>
      <c r="HLG92" s="214"/>
      <c r="HLH92" s="214"/>
      <c r="HLI92" s="214"/>
      <c r="HLJ92" s="212"/>
      <c r="HLK92" s="213"/>
      <c r="HLL92" s="213"/>
      <c r="HLM92" s="214"/>
      <c r="HLN92" s="214"/>
      <c r="HLO92" s="216"/>
      <c r="HLP92" s="216"/>
      <c r="HLQ92" s="216"/>
      <c r="HLR92" s="216"/>
      <c r="HLS92" s="216"/>
      <c r="HLT92" s="216"/>
      <c r="HLU92" s="216"/>
      <c r="HLV92" s="216"/>
      <c r="HLW92" s="216"/>
      <c r="HLX92" s="216"/>
      <c r="HLY92" s="216"/>
      <c r="HLZ92" s="216"/>
      <c r="HMA92" s="216"/>
      <c r="HMB92" s="214"/>
      <c r="HMC92" s="214"/>
      <c r="HMD92" s="214"/>
      <c r="HME92" s="214"/>
      <c r="HMF92" s="214"/>
      <c r="HMG92" s="212"/>
      <c r="HMH92" s="213"/>
      <c r="HMI92" s="213"/>
      <c r="HMJ92" s="214"/>
      <c r="HMK92" s="214"/>
      <c r="HML92" s="216"/>
      <c r="HMM92" s="216"/>
      <c r="HMN92" s="216"/>
      <c r="HMO92" s="216"/>
      <c r="HMP92" s="216"/>
      <c r="HMQ92" s="216"/>
      <c r="HMR92" s="216"/>
      <c r="HMS92" s="216"/>
      <c r="HMT92" s="216"/>
      <c r="HMU92" s="216"/>
      <c r="HMV92" s="216"/>
      <c r="HMW92" s="216"/>
      <c r="HMX92" s="216"/>
      <c r="HMY92" s="214"/>
      <c r="HMZ92" s="214"/>
      <c r="HNA92" s="214"/>
      <c r="HNB92" s="214"/>
      <c r="HNC92" s="214"/>
      <c r="HND92" s="212"/>
      <c r="HNE92" s="213"/>
      <c r="HNF92" s="213"/>
      <c r="HNG92" s="214"/>
      <c r="HNH92" s="214"/>
      <c r="HNI92" s="216"/>
      <c r="HNJ92" s="216"/>
      <c r="HNK92" s="216"/>
      <c r="HNL92" s="216"/>
      <c r="HNM92" s="216"/>
      <c r="HNN92" s="216"/>
      <c r="HNO92" s="216"/>
      <c r="HNP92" s="216"/>
      <c r="HNQ92" s="216"/>
      <c r="HNR92" s="216"/>
      <c r="HNS92" s="216"/>
      <c r="HNT92" s="216"/>
      <c r="HNU92" s="216"/>
      <c r="HNV92" s="214"/>
      <c r="HNW92" s="214"/>
      <c r="HNX92" s="214"/>
      <c r="HNY92" s="214"/>
      <c r="HNZ92" s="214"/>
      <c r="HOA92" s="212"/>
      <c r="HOB92" s="213"/>
      <c r="HOC92" s="213"/>
      <c r="HOD92" s="214"/>
      <c r="HOE92" s="214"/>
      <c r="HOF92" s="216"/>
      <c r="HOG92" s="216"/>
      <c r="HOH92" s="216"/>
      <c r="HOI92" s="216"/>
      <c r="HOJ92" s="216"/>
      <c r="HOK92" s="216"/>
      <c r="HOL92" s="216"/>
      <c r="HOM92" s="216"/>
      <c r="HON92" s="216"/>
      <c r="HOO92" s="216"/>
      <c r="HOP92" s="216"/>
      <c r="HOQ92" s="216"/>
      <c r="HOR92" s="216"/>
      <c r="HOS92" s="214"/>
      <c r="HOT92" s="214"/>
      <c r="HOU92" s="214"/>
      <c r="HOV92" s="214"/>
      <c r="HOW92" s="214"/>
      <c r="HOX92" s="212"/>
      <c r="HOY92" s="213"/>
      <c r="HOZ92" s="213"/>
      <c r="HPA92" s="214"/>
      <c r="HPB92" s="214"/>
      <c r="HPC92" s="216"/>
      <c r="HPD92" s="216"/>
      <c r="HPE92" s="216"/>
      <c r="HPF92" s="216"/>
      <c r="HPG92" s="216"/>
      <c r="HPH92" s="216"/>
      <c r="HPI92" s="216"/>
      <c r="HPJ92" s="216"/>
      <c r="HPK92" s="216"/>
      <c r="HPL92" s="216"/>
      <c r="HPM92" s="216"/>
      <c r="HPN92" s="216"/>
      <c r="HPO92" s="216"/>
      <c r="HPP92" s="214"/>
      <c r="HPQ92" s="214"/>
      <c r="HPR92" s="214"/>
      <c r="HPS92" s="214"/>
      <c r="HPT92" s="214"/>
      <c r="HPU92" s="212"/>
      <c r="HPV92" s="213"/>
      <c r="HPW92" s="213"/>
      <c r="HPX92" s="214"/>
      <c r="HPY92" s="214"/>
      <c r="HPZ92" s="216"/>
      <c r="HQA92" s="216"/>
      <c r="HQB92" s="216"/>
      <c r="HQC92" s="216"/>
      <c r="HQD92" s="216"/>
      <c r="HQE92" s="216"/>
      <c r="HQF92" s="216"/>
      <c r="HQG92" s="216"/>
      <c r="HQH92" s="216"/>
      <c r="HQI92" s="216"/>
      <c r="HQJ92" s="216"/>
      <c r="HQK92" s="216"/>
      <c r="HQL92" s="216"/>
      <c r="HQM92" s="214"/>
      <c r="HQN92" s="214"/>
      <c r="HQO92" s="214"/>
      <c r="HQP92" s="214"/>
      <c r="HQQ92" s="214"/>
      <c r="HQR92" s="212"/>
      <c r="HQS92" s="213"/>
      <c r="HQT92" s="213"/>
      <c r="HQU92" s="214"/>
      <c r="HQV92" s="214"/>
      <c r="HQW92" s="216"/>
      <c r="HQX92" s="216"/>
      <c r="HQY92" s="216"/>
      <c r="HQZ92" s="216"/>
      <c r="HRA92" s="216"/>
      <c r="HRB92" s="216"/>
      <c r="HRC92" s="216"/>
      <c r="HRD92" s="216"/>
      <c r="HRE92" s="216"/>
      <c r="HRF92" s="216"/>
      <c r="HRG92" s="216"/>
      <c r="HRH92" s="216"/>
      <c r="HRI92" s="216"/>
      <c r="HRJ92" s="214"/>
      <c r="HRK92" s="214"/>
      <c r="HRL92" s="214"/>
      <c r="HRM92" s="214"/>
      <c r="HRN92" s="214"/>
      <c r="HRO92" s="212"/>
      <c r="HRP92" s="213"/>
      <c r="HRQ92" s="213"/>
      <c r="HRR92" s="214"/>
      <c r="HRS92" s="214"/>
      <c r="HRT92" s="216"/>
      <c r="HRU92" s="216"/>
      <c r="HRV92" s="216"/>
      <c r="HRW92" s="216"/>
      <c r="HRX92" s="216"/>
      <c r="HRY92" s="216"/>
      <c r="HRZ92" s="216"/>
      <c r="HSA92" s="216"/>
      <c r="HSB92" s="216"/>
      <c r="HSC92" s="216"/>
      <c r="HSD92" s="216"/>
      <c r="HSE92" s="216"/>
      <c r="HSF92" s="216"/>
      <c r="HSG92" s="214"/>
      <c r="HSH92" s="214"/>
      <c r="HSI92" s="214"/>
      <c r="HSJ92" s="214"/>
      <c r="HSK92" s="214"/>
      <c r="HSL92" s="212"/>
      <c r="HSM92" s="213"/>
      <c r="HSN92" s="213"/>
      <c r="HSO92" s="214"/>
      <c r="HSP92" s="214"/>
      <c r="HSQ92" s="216"/>
      <c r="HSR92" s="216"/>
      <c r="HSS92" s="216"/>
      <c r="HST92" s="216"/>
      <c r="HSU92" s="216"/>
      <c r="HSV92" s="216"/>
      <c r="HSW92" s="216"/>
      <c r="HSX92" s="216"/>
      <c r="HSY92" s="216"/>
      <c r="HSZ92" s="216"/>
      <c r="HTA92" s="216"/>
      <c r="HTB92" s="216"/>
      <c r="HTC92" s="216"/>
      <c r="HTD92" s="214"/>
      <c r="HTE92" s="214"/>
      <c r="HTF92" s="214"/>
      <c r="HTG92" s="214"/>
      <c r="HTH92" s="214"/>
      <c r="HTI92" s="212"/>
      <c r="HTJ92" s="213"/>
      <c r="HTK92" s="213"/>
      <c r="HTL92" s="214"/>
      <c r="HTM92" s="214"/>
      <c r="HTN92" s="216"/>
      <c r="HTO92" s="216"/>
      <c r="HTP92" s="216"/>
      <c r="HTQ92" s="216"/>
      <c r="HTR92" s="216"/>
      <c r="HTS92" s="216"/>
      <c r="HTT92" s="216"/>
      <c r="HTU92" s="216"/>
      <c r="HTV92" s="216"/>
      <c r="HTW92" s="216"/>
      <c r="HTX92" s="216"/>
      <c r="HTY92" s="216"/>
      <c r="HTZ92" s="216"/>
      <c r="HUA92" s="214"/>
      <c r="HUB92" s="214"/>
      <c r="HUC92" s="214"/>
      <c r="HUD92" s="214"/>
      <c r="HUE92" s="214"/>
      <c r="HUF92" s="212"/>
      <c r="HUG92" s="213"/>
      <c r="HUH92" s="213"/>
      <c r="HUI92" s="214"/>
      <c r="HUJ92" s="214"/>
      <c r="HUK92" s="216"/>
      <c r="HUL92" s="216"/>
      <c r="HUM92" s="216"/>
      <c r="HUN92" s="216"/>
      <c r="HUO92" s="216"/>
      <c r="HUP92" s="216"/>
      <c r="HUQ92" s="216"/>
      <c r="HUR92" s="216"/>
      <c r="HUS92" s="216"/>
      <c r="HUT92" s="216"/>
      <c r="HUU92" s="216"/>
      <c r="HUV92" s="216"/>
      <c r="HUW92" s="216"/>
      <c r="HUX92" s="214"/>
      <c r="HUY92" s="214"/>
      <c r="HUZ92" s="214"/>
      <c r="HVA92" s="214"/>
      <c r="HVB92" s="214"/>
      <c r="HVC92" s="212"/>
      <c r="HVD92" s="213"/>
      <c r="HVE92" s="213"/>
      <c r="HVF92" s="214"/>
      <c r="HVG92" s="214"/>
      <c r="HVH92" s="216"/>
      <c r="HVI92" s="216"/>
      <c r="HVJ92" s="216"/>
      <c r="HVK92" s="216"/>
      <c r="HVL92" s="216"/>
      <c r="HVM92" s="216"/>
      <c r="HVN92" s="216"/>
      <c r="HVO92" s="216"/>
      <c r="HVP92" s="216"/>
      <c r="HVQ92" s="216"/>
      <c r="HVR92" s="216"/>
      <c r="HVS92" s="216"/>
      <c r="HVT92" s="216"/>
      <c r="HVU92" s="214"/>
      <c r="HVV92" s="214"/>
      <c r="HVW92" s="214"/>
      <c r="HVX92" s="214"/>
      <c r="HVY92" s="214"/>
      <c r="HVZ92" s="212"/>
      <c r="HWA92" s="213"/>
      <c r="HWB92" s="213"/>
      <c r="HWC92" s="214"/>
      <c r="HWD92" s="214"/>
      <c r="HWE92" s="216"/>
      <c r="HWF92" s="216"/>
      <c r="HWG92" s="216"/>
      <c r="HWH92" s="216"/>
      <c r="HWI92" s="216"/>
      <c r="HWJ92" s="216"/>
      <c r="HWK92" s="216"/>
      <c r="HWL92" s="216"/>
      <c r="HWM92" s="216"/>
      <c r="HWN92" s="216"/>
      <c r="HWO92" s="216"/>
      <c r="HWP92" s="216"/>
      <c r="HWQ92" s="216"/>
      <c r="HWR92" s="214"/>
      <c r="HWS92" s="214"/>
      <c r="HWT92" s="214"/>
      <c r="HWU92" s="214"/>
      <c r="HWV92" s="214"/>
      <c r="HWW92" s="212"/>
      <c r="HWX92" s="213"/>
      <c r="HWY92" s="213"/>
      <c r="HWZ92" s="214"/>
      <c r="HXA92" s="214"/>
      <c r="HXB92" s="216"/>
      <c r="HXC92" s="216"/>
      <c r="HXD92" s="216"/>
      <c r="HXE92" s="216"/>
      <c r="HXF92" s="216"/>
      <c r="HXG92" s="216"/>
      <c r="HXH92" s="216"/>
      <c r="HXI92" s="216"/>
      <c r="HXJ92" s="216"/>
      <c r="HXK92" s="216"/>
      <c r="HXL92" s="216"/>
      <c r="HXM92" s="216"/>
      <c r="HXN92" s="216"/>
      <c r="HXO92" s="214"/>
      <c r="HXP92" s="214"/>
      <c r="HXQ92" s="214"/>
      <c r="HXR92" s="214"/>
      <c r="HXS92" s="214"/>
      <c r="HXT92" s="212"/>
      <c r="HXU92" s="213"/>
      <c r="HXV92" s="213"/>
      <c r="HXW92" s="214"/>
      <c r="HXX92" s="214"/>
      <c r="HXY92" s="216"/>
      <c r="HXZ92" s="216"/>
      <c r="HYA92" s="216"/>
      <c r="HYB92" s="216"/>
      <c r="HYC92" s="216"/>
      <c r="HYD92" s="216"/>
      <c r="HYE92" s="216"/>
      <c r="HYF92" s="216"/>
      <c r="HYG92" s="216"/>
      <c r="HYH92" s="216"/>
      <c r="HYI92" s="216"/>
      <c r="HYJ92" s="216"/>
      <c r="HYK92" s="216"/>
      <c r="HYL92" s="214"/>
      <c r="HYM92" s="214"/>
      <c r="HYN92" s="214"/>
      <c r="HYO92" s="214"/>
      <c r="HYP92" s="214"/>
      <c r="HYQ92" s="212"/>
      <c r="HYR92" s="213"/>
      <c r="HYS92" s="213"/>
      <c r="HYT92" s="214"/>
      <c r="HYU92" s="214"/>
      <c r="HYV92" s="216"/>
      <c r="HYW92" s="216"/>
      <c r="HYX92" s="216"/>
      <c r="HYY92" s="216"/>
      <c r="HYZ92" s="216"/>
      <c r="HZA92" s="216"/>
      <c r="HZB92" s="216"/>
      <c r="HZC92" s="216"/>
      <c r="HZD92" s="216"/>
      <c r="HZE92" s="216"/>
      <c r="HZF92" s="216"/>
      <c r="HZG92" s="216"/>
      <c r="HZH92" s="216"/>
      <c r="HZI92" s="214"/>
      <c r="HZJ92" s="214"/>
      <c r="HZK92" s="214"/>
      <c r="HZL92" s="214"/>
      <c r="HZM92" s="214"/>
      <c r="HZN92" s="212"/>
      <c r="HZO92" s="213"/>
      <c r="HZP92" s="213"/>
      <c r="HZQ92" s="214"/>
      <c r="HZR92" s="214"/>
      <c r="HZS92" s="216"/>
      <c r="HZT92" s="216"/>
      <c r="HZU92" s="216"/>
      <c r="HZV92" s="216"/>
      <c r="HZW92" s="216"/>
      <c r="HZX92" s="216"/>
      <c r="HZY92" s="216"/>
      <c r="HZZ92" s="216"/>
      <c r="IAA92" s="216"/>
      <c r="IAB92" s="216"/>
      <c r="IAC92" s="216"/>
      <c r="IAD92" s="216"/>
      <c r="IAE92" s="216"/>
      <c r="IAF92" s="214"/>
      <c r="IAG92" s="214"/>
      <c r="IAH92" s="214"/>
      <c r="IAI92" s="214"/>
      <c r="IAJ92" s="214"/>
      <c r="IAK92" s="212"/>
      <c r="IAL92" s="213"/>
      <c r="IAM92" s="213"/>
      <c r="IAN92" s="214"/>
      <c r="IAO92" s="214"/>
      <c r="IAP92" s="216"/>
      <c r="IAQ92" s="216"/>
      <c r="IAR92" s="216"/>
      <c r="IAS92" s="216"/>
      <c r="IAT92" s="216"/>
      <c r="IAU92" s="216"/>
      <c r="IAV92" s="216"/>
      <c r="IAW92" s="216"/>
      <c r="IAX92" s="216"/>
      <c r="IAY92" s="216"/>
      <c r="IAZ92" s="216"/>
      <c r="IBA92" s="216"/>
      <c r="IBB92" s="216"/>
      <c r="IBC92" s="214"/>
      <c r="IBD92" s="214"/>
      <c r="IBE92" s="214"/>
      <c r="IBF92" s="214"/>
      <c r="IBG92" s="214"/>
      <c r="IBH92" s="212"/>
      <c r="IBI92" s="213"/>
      <c r="IBJ92" s="213"/>
      <c r="IBK92" s="214"/>
      <c r="IBL92" s="214"/>
      <c r="IBM92" s="216"/>
      <c r="IBN92" s="216"/>
      <c r="IBO92" s="216"/>
      <c r="IBP92" s="216"/>
      <c r="IBQ92" s="216"/>
      <c r="IBR92" s="216"/>
      <c r="IBS92" s="216"/>
      <c r="IBT92" s="216"/>
      <c r="IBU92" s="216"/>
      <c r="IBV92" s="216"/>
      <c r="IBW92" s="216"/>
      <c r="IBX92" s="216"/>
      <c r="IBY92" s="216"/>
      <c r="IBZ92" s="214"/>
      <c r="ICA92" s="214"/>
      <c r="ICB92" s="214"/>
      <c r="ICC92" s="214"/>
      <c r="ICD92" s="214"/>
      <c r="ICE92" s="212"/>
      <c r="ICF92" s="213"/>
      <c r="ICG92" s="213"/>
      <c r="ICH92" s="214"/>
      <c r="ICI92" s="214"/>
      <c r="ICJ92" s="216"/>
      <c r="ICK92" s="216"/>
      <c r="ICL92" s="216"/>
      <c r="ICM92" s="216"/>
      <c r="ICN92" s="216"/>
      <c r="ICO92" s="216"/>
      <c r="ICP92" s="216"/>
      <c r="ICQ92" s="216"/>
      <c r="ICR92" s="216"/>
      <c r="ICS92" s="216"/>
      <c r="ICT92" s="216"/>
      <c r="ICU92" s="216"/>
      <c r="ICV92" s="216"/>
      <c r="ICW92" s="214"/>
      <c r="ICX92" s="214"/>
      <c r="ICY92" s="214"/>
      <c r="ICZ92" s="214"/>
      <c r="IDA92" s="214"/>
      <c r="IDB92" s="212"/>
      <c r="IDC92" s="213"/>
      <c r="IDD92" s="213"/>
      <c r="IDE92" s="214"/>
      <c r="IDF92" s="214"/>
      <c r="IDG92" s="216"/>
      <c r="IDH92" s="216"/>
      <c r="IDI92" s="216"/>
      <c r="IDJ92" s="216"/>
      <c r="IDK92" s="216"/>
      <c r="IDL92" s="216"/>
      <c r="IDM92" s="216"/>
      <c r="IDN92" s="216"/>
      <c r="IDO92" s="216"/>
      <c r="IDP92" s="216"/>
      <c r="IDQ92" s="216"/>
      <c r="IDR92" s="216"/>
      <c r="IDS92" s="216"/>
      <c r="IDT92" s="214"/>
      <c r="IDU92" s="214"/>
      <c r="IDV92" s="214"/>
      <c r="IDW92" s="214"/>
      <c r="IDX92" s="214"/>
      <c r="IDY92" s="212"/>
      <c r="IDZ92" s="213"/>
      <c r="IEA92" s="213"/>
      <c r="IEB92" s="214"/>
      <c r="IEC92" s="214"/>
      <c r="IED92" s="216"/>
      <c r="IEE92" s="216"/>
      <c r="IEF92" s="216"/>
      <c r="IEG92" s="216"/>
      <c r="IEH92" s="216"/>
      <c r="IEI92" s="216"/>
      <c r="IEJ92" s="216"/>
      <c r="IEK92" s="216"/>
      <c r="IEL92" s="216"/>
      <c r="IEM92" s="216"/>
      <c r="IEN92" s="216"/>
      <c r="IEO92" s="216"/>
      <c r="IEP92" s="216"/>
      <c r="IEQ92" s="214"/>
      <c r="IER92" s="214"/>
      <c r="IES92" s="214"/>
      <c r="IET92" s="214"/>
      <c r="IEU92" s="214"/>
      <c r="IEV92" s="212"/>
      <c r="IEW92" s="213"/>
      <c r="IEX92" s="213"/>
      <c r="IEY92" s="214"/>
      <c r="IEZ92" s="214"/>
      <c r="IFA92" s="216"/>
      <c r="IFB92" s="216"/>
      <c r="IFC92" s="216"/>
      <c r="IFD92" s="216"/>
      <c r="IFE92" s="216"/>
      <c r="IFF92" s="216"/>
      <c r="IFG92" s="216"/>
      <c r="IFH92" s="216"/>
      <c r="IFI92" s="216"/>
      <c r="IFJ92" s="216"/>
      <c r="IFK92" s="216"/>
      <c r="IFL92" s="216"/>
      <c r="IFM92" s="216"/>
      <c r="IFN92" s="214"/>
      <c r="IFO92" s="214"/>
      <c r="IFP92" s="214"/>
      <c r="IFQ92" s="214"/>
      <c r="IFR92" s="214"/>
      <c r="IFS92" s="212"/>
      <c r="IFT92" s="213"/>
      <c r="IFU92" s="213"/>
      <c r="IFV92" s="214"/>
      <c r="IFW92" s="214"/>
      <c r="IFX92" s="216"/>
      <c r="IFY92" s="216"/>
      <c r="IFZ92" s="216"/>
      <c r="IGA92" s="216"/>
      <c r="IGB92" s="216"/>
      <c r="IGC92" s="216"/>
      <c r="IGD92" s="216"/>
      <c r="IGE92" s="216"/>
      <c r="IGF92" s="216"/>
      <c r="IGG92" s="216"/>
      <c r="IGH92" s="216"/>
      <c r="IGI92" s="216"/>
      <c r="IGJ92" s="216"/>
      <c r="IGK92" s="214"/>
      <c r="IGL92" s="214"/>
      <c r="IGM92" s="214"/>
      <c r="IGN92" s="214"/>
      <c r="IGO92" s="214"/>
      <c r="IGP92" s="212"/>
      <c r="IGQ92" s="213"/>
      <c r="IGR92" s="213"/>
      <c r="IGS92" s="214"/>
      <c r="IGT92" s="214"/>
      <c r="IGU92" s="216"/>
      <c r="IGV92" s="216"/>
      <c r="IGW92" s="216"/>
      <c r="IGX92" s="216"/>
      <c r="IGY92" s="216"/>
      <c r="IGZ92" s="216"/>
      <c r="IHA92" s="216"/>
      <c r="IHB92" s="216"/>
      <c r="IHC92" s="216"/>
      <c r="IHD92" s="216"/>
      <c r="IHE92" s="216"/>
      <c r="IHF92" s="216"/>
      <c r="IHG92" s="216"/>
      <c r="IHH92" s="214"/>
      <c r="IHI92" s="214"/>
      <c r="IHJ92" s="214"/>
      <c r="IHK92" s="214"/>
      <c r="IHL92" s="214"/>
      <c r="IHM92" s="212"/>
      <c r="IHN92" s="213"/>
      <c r="IHO92" s="213"/>
      <c r="IHP92" s="214"/>
      <c r="IHQ92" s="214"/>
      <c r="IHR92" s="216"/>
      <c r="IHS92" s="216"/>
      <c r="IHT92" s="216"/>
      <c r="IHU92" s="216"/>
      <c r="IHV92" s="216"/>
      <c r="IHW92" s="216"/>
      <c r="IHX92" s="216"/>
      <c r="IHY92" s="216"/>
      <c r="IHZ92" s="216"/>
      <c r="IIA92" s="216"/>
      <c r="IIB92" s="216"/>
      <c r="IIC92" s="216"/>
      <c r="IID92" s="216"/>
      <c r="IIE92" s="214"/>
      <c r="IIF92" s="214"/>
      <c r="IIG92" s="214"/>
      <c r="IIH92" s="214"/>
      <c r="III92" s="214"/>
      <c r="IIJ92" s="212"/>
      <c r="IIK92" s="213"/>
      <c r="IIL92" s="213"/>
      <c r="IIM92" s="214"/>
      <c r="IIN92" s="214"/>
      <c r="IIO92" s="216"/>
      <c r="IIP92" s="216"/>
      <c r="IIQ92" s="216"/>
      <c r="IIR92" s="216"/>
      <c r="IIS92" s="216"/>
      <c r="IIT92" s="216"/>
      <c r="IIU92" s="216"/>
      <c r="IIV92" s="216"/>
      <c r="IIW92" s="216"/>
      <c r="IIX92" s="216"/>
      <c r="IIY92" s="216"/>
      <c r="IIZ92" s="216"/>
      <c r="IJA92" s="216"/>
      <c r="IJB92" s="214"/>
      <c r="IJC92" s="214"/>
      <c r="IJD92" s="214"/>
      <c r="IJE92" s="214"/>
      <c r="IJF92" s="214"/>
      <c r="IJG92" s="212"/>
      <c r="IJH92" s="213"/>
      <c r="IJI92" s="213"/>
      <c r="IJJ92" s="214"/>
      <c r="IJK92" s="214"/>
      <c r="IJL92" s="216"/>
      <c r="IJM92" s="216"/>
      <c r="IJN92" s="216"/>
      <c r="IJO92" s="216"/>
      <c r="IJP92" s="216"/>
      <c r="IJQ92" s="216"/>
      <c r="IJR92" s="216"/>
      <c r="IJS92" s="216"/>
      <c r="IJT92" s="216"/>
      <c r="IJU92" s="216"/>
      <c r="IJV92" s="216"/>
      <c r="IJW92" s="216"/>
      <c r="IJX92" s="216"/>
      <c r="IJY92" s="214"/>
      <c r="IJZ92" s="214"/>
      <c r="IKA92" s="214"/>
      <c r="IKB92" s="214"/>
      <c r="IKC92" s="214"/>
      <c r="IKD92" s="212"/>
      <c r="IKE92" s="213"/>
      <c r="IKF92" s="213"/>
      <c r="IKG92" s="214"/>
      <c r="IKH92" s="214"/>
      <c r="IKI92" s="216"/>
      <c r="IKJ92" s="216"/>
      <c r="IKK92" s="216"/>
      <c r="IKL92" s="216"/>
      <c r="IKM92" s="216"/>
      <c r="IKN92" s="216"/>
      <c r="IKO92" s="216"/>
      <c r="IKP92" s="216"/>
      <c r="IKQ92" s="216"/>
      <c r="IKR92" s="216"/>
      <c r="IKS92" s="216"/>
      <c r="IKT92" s="216"/>
      <c r="IKU92" s="216"/>
      <c r="IKV92" s="214"/>
      <c r="IKW92" s="214"/>
      <c r="IKX92" s="214"/>
      <c r="IKY92" s="214"/>
      <c r="IKZ92" s="214"/>
      <c r="ILA92" s="212"/>
      <c r="ILB92" s="213"/>
      <c r="ILC92" s="213"/>
      <c r="ILD92" s="214"/>
      <c r="ILE92" s="214"/>
      <c r="ILF92" s="216"/>
      <c r="ILG92" s="216"/>
      <c r="ILH92" s="216"/>
      <c r="ILI92" s="216"/>
      <c r="ILJ92" s="216"/>
      <c r="ILK92" s="216"/>
      <c r="ILL92" s="216"/>
      <c r="ILM92" s="216"/>
      <c r="ILN92" s="216"/>
      <c r="ILO92" s="216"/>
      <c r="ILP92" s="216"/>
      <c r="ILQ92" s="216"/>
      <c r="ILR92" s="216"/>
      <c r="ILS92" s="214"/>
      <c r="ILT92" s="214"/>
      <c r="ILU92" s="214"/>
      <c r="ILV92" s="214"/>
      <c r="ILW92" s="214"/>
      <c r="ILX92" s="212"/>
      <c r="ILY92" s="213"/>
      <c r="ILZ92" s="213"/>
      <c r="IMA92" s="214"/>
      <c r="IMB92" s="214"/>
      <c r="IMC92" s="216"/>
      <c r="IMD92" s="216"/>
      <c r="IME92" s="216"/>
      <c r="IMF92" s="216"/>
      <c r="IMG92" s="216"/>
      <c r="IMH92" s="216"/>
      <c r="IMI92" s="216"/>
      <c r="IMJ92" s="216"/>
      <c r="IMK92" s="216"/>
      <c r="IML92" s="216"/>
      <c r="IMM92" s="216"/>
      <c r="IMN92" s="216"/>
      <c r="IMO92" s="216"/>
      <c r="IMP92" s="214"/>
      <c r="IMQ92" s="214"/>
      <c r="IMR92" s="214"/>
      <c r="IMS92" s="214"/>
      <c r="IMT92" s="214"/>
      <c r="IMU92" s="212"/>
      <c r="IMV92" s="213"/>
      <c r="IMW92" s="213"/>
      <c r="IMX92" s="214"/>
      <c r="IMY92" s="214"/>
      <c r="IMZ92" s="216"/>
      <c r="INA92" s="216"/>
      <c r="INB92" s="216"/>
      <c r="INC92" s="216"/>
      <c r="IND92" s="216"/>
      <c r="INE92" s="216"/>
      <c r="INF92" s="216"/>
      <c r="ING92" s="216"/>
      <c r="INH92" s="216"/>
      <c r="INI92" s="216"/>
      <c r="INJ92" s="216"/>
      <c r="INK92" s="216"/>
      <c r="INL92" s="216"/>
      <c r="INM92" s="214"/>
      <c r="INN92" s="214"/>
      <c r="INO92" s="214"/>
      <c r="INP92" s="214"/>
      <c r="INQ92" s="214"/>
      <c r="INR92" s="212"/>
      <c r="INS92" s="213"/>
      <c r="INT92" s="213"/>
      <c r="INU92" s="214"/>
      <c r="INV92" s="214"/>
      <c r="INW92" s="216"/>
      <c r="INX92" s="216"/>
      <c r="INY92" s="216"/>
      <c r="INZ92" s="216"/>
      <c r="IOA92" s="216"/>
      <c r="IOB92" s="216"/>
      <c r="IOC92" s="216"/>
      <c r="IOD92" s="216"/>
      <c r="IOE92" s="216"/>
      <c r="IOF92" s="216"/>
      <c r="IOG92" s="216"/>
      <c r="IOH92" s="216"/>
      <c r="IOI92" s="216"/>
      <c r="IOJ92" s="214"/>
      <c r="IOK92" s="214"/>
      <c r="IOL92" s="214"/>
      <c r="IOM92" s="214"/>
      <c r="ION92" s="214"/>
      <c r="IOO92" s="212"/>
      <c r="IOP92" s="213"/>
      <c r="IOQ92" s="213"/>
      <c r="IOR92" s="214"/>
      <c r="IOS92" s="214"/>
      <c r="IOT92" s="216"/>
      <c r="IOU92" s="216"/>
      <c r="IOV92" s="216"/>
      <c r="IOW92" s="216"/>
      <c r="IOX92" s="216"/>
      <c r="IOY92" s="216"/>
      <c r="IOZ92" s="216"/>
      <c r="IPA92" s="216"/>
      <c r="IPB92" s="216"/>
      <c r="IPC92" s="216"/>
      <c r="IPD92" s="216"/>
      <c r="IPE92" s="216"/>
      <c r="IPF92" s="216"/>
      <c r="IPG92" s="214"/>
      <c r="IPH92" s="214"/>
      <c r="IPI92" s="214"/>
      <c r="IPJ92" s="214"/>
      <c r="IPK92" s="214"/>
      <c r="IPL92" s="212"/>
      <c r="IPM92" s="213"/>
      <c r="IPN92" s="213"/>
      <c r="IPO92" s="214"/>
      <c r="IPP92" s="214"/>
      <c r="IPQ92" s="216"/>
      <c r="IPR92" s="216"/>
      <c r="IPS92" s="216"/>
      <c r="IPT92" s="216"/>
      <c r="IPU92" s="216"/>
      <c r="IPV92" s="216"/>
      <c r="IPW92" s="216"/>
      <c r="IPX92" s="216"/>
      <c r="IPY92" s="216"/>
      <c r="IPZ92" s="216"/>
      <c r="IQA92" s="216"/>
      <c r="IQB92" s="216"/>
      <c r="IQC92" s="216"/>
      <c r="IQD92" s="214"/>
      <c r="IQE92" s="214"/>
      <c r="IQF92" s="214"/>
      <c r="IQG92" s="214"/>
      <c r="IQH92" s="214"/>
      <c r="IQI92" s="212"/>
      <c r="IQJ92" s="213"/>
      <c r="IQK92" s="213"/>
      <c r="IQL92" s="214"/>
      <c r="IQM92" s="214"/>
      <c r="IQN92" s="216"/>
      <c r="IQO92" s="216"/>
      <c r="IQP92" s="216"/>
      <c r="IQQ92" s="216"/>
      <c r="IQR92" s="216"/>
      <c r="IQS92" s="216"/>
      <c r="IQT92" s="216"/>
      <c r="IQU92" s="216"/>
      <c r="IQV92" s="216"/>
      <c r="IQW92" s="216"/>
      <c r="IQX92" s="216"/>
      <c r="IQY92" s="216"/>
      <c r="IQZ92" s="216"/>
      <c r="IRA92" s="214"/>
      <c r="IRB92" s="214"/>
      <c r="IRC92" s="214"/>
      <c r="IRD92" s="214"/>
      <c r="IRE92" s="214"/>
      <c r="IRF92" s="212"/>
      <c r="IRG92" s="213"/>
      <c r="IRH92" s="213"/>
      <c r="IRI92" s="214"/>
      <c r="IRJ92" s="214"/>
      <c r="IRK92" s="216"/>
      <c r="IRL92" s="216"/>
      <c r="IRM92" s="216"/>
      <c r="IRN92" s="216"/>
      <c r="IRO92" s="216"/>
      <c r="IRP92" s="216"/>
      <c r="IRQ92" s="216"/>
      <c r="IRR92" s="216"/>
      <c r="IRS92" s="216"/>
      <c r="IRT92" s="216"/>
      <c r="IRU92" s="216"/>
      <c r="IRV92" s="216"/>
      <c r="IRW92" s="216"/>
      <c r="IRX92" s="214"/>
      <c r="IRY92" s="214"/>
      <c r="IRZ92" s="214"/>
      <c r="ISA92" s="214"/>
      <c r="ISB92" s="214"/>
      <c r="ISC92" s="212"/>
      <c r="ISD92" s="213"/>
      <c r="ISE92" s="213"/>
      <c r="ISF92" s="214"/>
      <c r="ISG92" s="214"/>
      <c r="ISH92" s="216"/>
      <c r="ISI92" s="216"/>
      <c r="ISJ92" s="216"/>
      <c r="ISK92" s="216"/>
      <c r="ISL92" s="216"/>
      <c r="ISM92" s="216"/>
      <c r="ISN92" s="216"/>
      <c r="ISO92" s="216"/>
      <c r="ISP92" s="216"/>
      <c r="ISQ92" s="216"/>
      <c r="ISR92" s="216"/>
      <c r="ISS92" s="216"/>
      <c r="IST92" s="216"/>
      <c r="ISU92" s="214"/>
      <c r="ISV92" s="214"/>
      <c r="ISW92" s="214"/>
      <c r="ISX92" s="214"/>
      <c r="ISY92" s="214"/>
      <c r="ISZ92" s="212"/>
      <c r="ITA92" s="213"/>
      <c r="ITB92" s="213"/>
      <c r="ITC92" s="214"/>
      <c r="ITD92" s="214"/>
      <c r="ITE92" s="216"/>
      <c r="ITF92" s="216"/>
      <c r="ITG92" s="216"/>
      <c r="ITH92" s="216"/>
      <c r="ITI92" s="216"/>
      <c r="ITJ92" s="216"/>
      <c r="ITK92" s="216"/>
      <c r="ITL92" s="216"/>
      <c r="ITM92" s="216"/>
      <c r="ITN92" s="216"/>
      <c r="ITO92" s="216"/>
      <c r="ITP92" s="216"/>
      <c r="ITQ92" s="216"/>
      <c r="ITR92" s="214"/>
      <c r="ITS92" s="214"/>
      <c r="ITT92" s="214"/>
      <c r="ITU92" s="214"/>
      <c r="ITV92" s="214"/>
      <c r="ITW92" s="212"/>
      <c r="ITX92" s="213"/>
      <c r="ITY92" s="213"/>
      <c r="ITZ92" s="214"/>
      <c r="IUA92" s="214"/>
      <c r="IUB92" s="216"/>
      <c r="IUC92" s="216"/>
      <c r="IUD92" s="216"/>
      <c r="IUE92" s="216"/>
      <c r="IUF92" s="216"/>
      <c r="IUG92" s="216"/>
      <c r="IUH92" s="216"/>
      <c r="IUI92" s="216"/>
      <c r="IUJ92" s="216"/>
      <c r="IUK92" s="216"/>
      <c r="IUL92" s="216"/>
      <c r="IUM92" s="216"/>
      <c r="IUN92" s="216"/>
      <c r="IUO92" s="214"/>
      <c r="IUP92" s="214"/>
      <c r="IUQ92" s="214"/>
      <c r="IUR92" s="214"/>
      <c r="IUS92" s="214"/>
      <c r="IUT92" s="212"/>
      <c r="IUU92" s="213"/>
      <c r="IUV92" s="213"/>
      <c r="IUW92" s="214"/>
      <c r="IUX92" s="214"/>
      <c r="IUY92" s="216"/>
      <c r="IUZ92" s="216"/>
      <c r="IVA92" s="216"/>
      <c r="IVB92" s="216"/>
      <c r="IVC92" s="216"/>
      <c r="IVD92" s="216"/>
      <c r="IVE92" s="216"/>
      <c r="IVF92" s="216"/>
      <c r="IVG92" s="216"/>
      <c r="IVH92" s="216"/>
      <c r="IVI92" s="216"/>
      <c r="IVJ92" s="216"/>
      <c r="IVK92" s="216"/>
      <c r="IVL92" s="214"/>
      <c r="IVM92" s="214"/>
      <c r="IVN92" s="214"/>
      <c r="IVO92" s="214"/>
      <c r="IVP92" s="214"/>
      <c r="IVQ92" s="212"/>
      <c r="IVR92" s="213"/>
      <c r="IVS92" s="213"/>
      <c r="IVT92" s="214"/>
      <c r="IVU92" s="214"/>
      <c r="IVV92" s="216"/>
      <c r="IVW92" s="216"/>
      <c r="IVX92" s="216"/>
      <c r="IVY92" s="216"/>
      <c r="IVZ92" s="216"/>
      <c r="IWA92" s="216"/>
      <c r="IWB92" s="216"/>
      <c r="IWC92" s="216"/>
      <c r="IWD92" s="216"/>
      <c r="IWE92" s="216"/>
      <c r="IWF92" s="216"/>
      <c r="IWG92" s="216"/>
      <c r="IWH92" s="216"/>
      <c r="IWI92" s="214"/>
      <c r="IWJ92" s="214"/>
      <c r="IWK92" s="214"/>
      <c r="IWL92" s="214"/>
      <c r="IWM92" s="214"/>
      <c r="IWN92" s="212"/>
      <c r="IWO92" s="213"/>
      <c r="IWP92" s="213"/>
      <c r="IWQ92" s="214"/>
      <c r="IWR92" s="214"/>
      <c r="IWS92" s="216"/>
      <c r="IWT92" s="216"/>
      <c r="IWU92" s="216"/>
      <c r="IWV92" s="216"/>
      <c r="IWW92" s="216"/>
      <c r="IWX92" s="216"/>
      <c r="IWY92" s="216"/>
      <c r="IWZ92" s="216"/>
      <c r="IXA92" s="216"/>
      <c r="IXB92" s="216"/>
      <c r="IXC92" s="216"/>
      <c r="IXD92" s="216"/>
      <c r="IXE92" s="216"/>
      <c r="IXF92" s="214"/>
      <c r="IXG92" s="214"/>
      <c r="IXH92" s="214"/>
      <c r="IXI92" s="214"/>
      <c r="IXJ92" s="214"/>
      <c r="IXK92" s="212"/>
      <c r="IXL92" s="213"/>
      <c r="IXM92" s="213"/>
      <c r="IXN92" s="214"/>
      <c r="IXO92" s="214"/>
      <c r="IXP92" s="216"/>
      <c r="IXQ92" s="216"/>
      <c r="IXR92" s="216"/>
      <c r="IXS92" s="216"/>
      <c r="IXT92" s="216"/>
      <c r="IXU92" s="216"/>
      <c r="IXV92" s="216"/>
      <c r="IXW92" s="216"/>
      <c r="IXX92" s="216"/>
      <c r="IXY92" s="216"/>
      <c r="IXZ92" s="216"/>
      <c r="IYA92" s="216"/>
      <c r="IYB92" s="216"/>
      <c r="IYC92" s="214"/>
      <c r="IYD92" s="214"/>
      <c r="IYE92" s="214"/>
      <c r="IYF92" s="214"/>
      <c r="IYG92" s="214"/>
      <c r="IYH92" s="212"/>
      <c r="IYI92" s="213"/>
      <c r="IYJ92" s="213"/>
      <c r="IYK92" s="214"/>
      <c r="IYL92" s="214"/>
      <c r="IYM92" s="216"/>
      <c r="IYN92" s="216"/>
      <c r="IYO92" s="216"/>
      <c r="IYP92" s="216"/>
      <c r="IYQ92" s="216"/>
      <c r="IYR92" s="216"/>
      <c r="IYS92" s="216"/>
      <c r="IYT92" s="216"/>
      <c r="IYU92" s="216"/>
      <c r="IYV92" s="216"/>
      <c r="IYW92" s="216"/>
      <c r="IYX92" s="216"/>
      <c r="IYY92" s="216"/>
      <c r="IYZ92" s="214"/>
      <c r="IZA92" s="214"/>
      <c r="IZB92" s="214"/>
      <c r="IZC92" s="214"/>
      <c r="IZD92" s="214"/>
      <c r="IZE92" s="212"/>
      <c r="IZF92" s="213"/>
      <c r="IZG92" s="213"/>
      <c r="IZH92" s="214"/>
      <c r="IZI92" s="214"/>
      <c r="IZJ92" s="216"/>
      <c r="IZK92" s="216"/>
      <c r="IZL92" s="216"/>
      <c r="IZM92" s="216"/>
      <c r="IZN92" s="216"/>
      <c r="IZO92" s="216"/>
      <c r="IZP92" s="216"/>
      <c r="IZQ92" s="216"/>
      <c r="IZR92" s="216"/>
      <c r="IZS92" s="216"/>
      <c r="IZT92" s="216"/>
      <c r="IZU92" s="216"/>
      <c r="IZV92" s="216"/>
      <c r="IZW92" s="214"/>
      <c r="IZX92" s="214"/>
      <c r="IZY92" s="214"/>
      <c r="IZZ92" s="214"/>
      <c r="JAA92" s="214"/>
      <c r="JAB92" s="212"/>
      <c r="JAC92" s="213"/>
      <c r="JAD92" s="213"/>
      <c r="JAE92" s="214"/>
      <c r="JAF92" s="214"/>
      <c r="JAG92" s="216"/>
      <c r="JAH92" s="216"/>
      <c r="JAI92" s="216"/>
      <c r="JAJ92" s="216"/>
      <c r="JAK92" s="216"/>
      <c r="JAL92" s="216"/>
      <c r="JAM92" s="216"/>
      <c r="JAN92" s="216"/>
      <c r="JAO92" s="216"/>
      <c r="JAP92" s="216"/>
      <c r="JAQ92" s="216"/>
      <c r="JAR92" s="216"/>
      <c r="JAS92" s="216"/>
      <c r="JAT92" s="214"/>
      <c r="JAU92" s="214"/>
      <c r="JAV92" s="214"/>
      <c r="JAW92" s="214"/>
      <c r="JAX92" s="214"/>
      <c r="JAY92" s="212"/>
      <c r="JAZ92" s="213"/>
      <c r="JBA92" s="213"/>
      <c r="JBB92" s="214"/>
      <c r="JBC92" s="214"/>
      <c r="JBD92" s="216"/>
      <c r="JBE92" s="216"/>
      <c r="JBF92" s="216"/>
      <c r="JBG92" s="216"/>
      <c r="JBH92" s="216"/>
      <c r="JBI92" s="216"/>
      <c r="JBJ92" s="216"/>
      <c r="JBK92" s="216"/>
      <c r="JBL92" s="216"/>
      <c r="JBM92" s="216"/>
      <c r="JBN92" s="216"/>
      <c r="JBO92" s="216"/>
      <c r="JBP92" s="216"/>
      <c r="JBQ92" s="214"/>
      <c r="JBR92" s="214"/>
      <c r="JBS92" s="214"/>
      <c r="JBT92" s="214"/>
      <c r="JBU92" s="214"/>
      <c r="JBV92" s="212"/>
      <c r="JBW92" s="213"/>
      <c r="JBX92" s="213"/>
      <c r="JBY92" s="214"/>
      <c r="JBZ92" s="214"/>
      <c r="JCA92" s="216"/>
      <c r="JCB92" s="216"/>
      <c r="JCC92" s="216"/>
      <c r="JCD92" s="216"/>
      <c r="JCE92" s="216"/>
      <c r="JCF92" s="216"/>
      <c r="JCG92" s="216"/>
      <c r="JCH92" s="216"/>
      <c r="JCI92" s="216"/>
      <c r="JCJ92" s="216"/>
      <c r="JCK92" s="216"/>
      <c r="JCL92" s="216"/>
      <c r="JCM92" s="216"/>
      <c r="JCN92" s="214"/>
      <c r="JCO92" s="214"/>
      <c r="JCP92" s="214"/>
      <c r="JCQ92" s="214"/>
      <c r="JCR92" s="214"/>
      <c r="JCS92" s="212"/>
      <c r="JCT92" s="213"/>
      <c r="JCU92" s="213"/>
      <c r="JCV92" s="214"/>
      <c r="JCW92" s="214"/>
      <c r="JCX92" s="216"/>
      <c r="JCY92" s="216"/>
      <c r="JCZ92" s="216"/>
      <c r="JDA92" s="216"/>
      <c r="JDB92" s="216"/>
      <c r="JDC92" s="216"/>
      <c r="JDD92" s="216"/>
      <c r="JDE92" s="216"/>
      <c r="JDF92" s="216"/>
      <c r="JDG92" s="216"/>
      <c r="JDH92" s="216"/>
      <c r="JDI92" s="216"/>
      <c r="JDJ92" s="216"/>
      <c r="JDK92" s="214"/>
      <c r="JDL92" s="214"/>
      <c r="JDM92" s="214"/>
      <c r="JDN92" s="214"/>
      <c r="JDO92" s="214"/>
      <c r="JDP92" s="212"/>
      <c r="JDQ92" s="213"/>
      <c r="JDR92" s="213"/>
      <c r="JDS92" s="214"/>
      <c r="JDT92" s="214"/>
      <c r="JDU92" s="216"/>
      <c r="JDV92" s="216"/>
      <c r="JDW92" s="216"/>
      <c r="JDX92" s="216"/>
      <c r="JDY92" s="216"/>
      <c r="JDZ92" s="216"/>
      <c r="JEA92" s="216"/>
      <c r="JEB92" s="216"/>
      <c r="JEC92" s="216"/>
      <c r="JED92" s="216"/>
      <c r="JEE92" s="216"/>
      <c r="JEF92" s="216"/>
      <c r="JEG92" s="216"/>
      <c r="JEH92" s="214"/>
      <c r="JEI92" s="214"/>
      <c r="JEJ92" s="214"/>
      <c r="JEK92" s="214"/>
      <c r="JEL92" s="214"/>
      <c r="JEM92" s="212"/>
      <c r="JEN92" s="213"/>
      <c r="JEO92" s="213"/>
      <c r="JEP92" s="214"/>
      <c r="JEQ92" s="214"/>
      <c r="JER92" s="216"/>
      <c r="JES92" s="216"/>
      <c r="JET92" s="216"/>
      <c r="JEU92" s="216"/>
      <c r="JEV92" s="216"/>
      <c r="JEW92" s="216"/>
      <c r="JEX92" s="216"/>
      <c r="JEY92" s="216"/>
      <c r="JEZ92" s="216"/>
      <c r="JFA92" s="216"/>
      <c r="JFB92" s="216"/>
      <c r="JFC92" s="216"/>
      <c r="JFD92" s="216"/>
      <c r="JFE92" s="214"/>
      <c r="JFF92" s="214"/>
      <c r="JFG92" s="214"/>
      <c r="JFH92" s="214"/>
      <c r="JFI92" s="214"/>
      <c r="JFJ92" s="212"/>
      <c r="JFK92" s="213"/>
      <c r="JFL92" s="213"/>
      <c r="JFM92" s="214"/>
      <c r="JFN92" s="214"/>
      <c r="JFO92" s="216"/>
      <c r="JFP92" s="216"/>
      <c r="JFQ92" s="216"/>
      <c r="JFR92" s="216"/>
      <c r="JFS92" s="216"/>
      <c r="JFT92" s="216"/>
      <c r="JFU92" s="216"/>
      <c r="JFV92" s="216"/>
      <c r="JFW92" s="216"/>
      <c r="JFX92" s="216"/>
      <c r="JFY92" s="216"/>
      <c r="JFZ92" s="216"/>
      <c r="JGA92" s="216"/>
      <c r="JGB92" s="214"/>
      <c r="JGC92" s="214"/>
      <c r="JGD92" s="214"/>
      <c r="JGE92" s="214"/>
      <c r="JGF92" s="214"/>
      <c r="JGG92" s="212"/>
      <c r="JGH92" s="213"/>
      <c r="JGI92" s="213"/>
      <c r="JGJ92" s="214"/>
      <c r="JGK92" s="214"/>
      <c r="JGL92" s="216"/>
      <c r="JGM92" s="216"/>
      <c r="JGN92" s="216"/>
      <c r="JGO92" s="216"/>
      <c r="JGP92" s="216"/>
      <c r="JGQ92" s="216"/>
      <c r="JGR92" s="216"/>
      <c r="JGS92" s="216"/>
      <c r="JGT92" s="216"/>
      <c r="JGU92" s="216"/>
      <c r="JGV92" s="216"/>
      <c r="JGW92" s="216"/>
      <c r="JGX92" s="216"/>
      <c r="JGY92" s="214"/>
      <c r="JGZ92" s="214"/>
      <c r="JHA92" s="214"/>
      <c r="JHB92" s="214"/>
      <c r="JHC92" s="214"/>
      <c r="JHD92" s="212"/>
      <c r="JHE92" s="213"/>
      <c r="JHF92" s="213"/>
      <c r="JHG92" s="214"/>
      <c r="JHH92" s="214"/>
      <c r="JHI92" s="216"/>
      <c r="JHJ92" s="216"/>
      <c r="JHK92" s="216"/>
      <c r="JHL92" s="216"/>
      <c r="JHM92" s="216"/>
      <c r="JHN92" s="216"/>
      <c r="JHO92" s="216"/>
      <c r="JHP92" s="216"/>
      <c r="JHQ92" s="216"/>
      <c r="JHR92" s="216"/>
      <c r="JHS92" s="216"/>
      <c r="JHT92" s="216"/>
      <c r="JHU92" s="216"/>
      <c r="JHV92" s="214"/>
      <c r="JHW92" s="214"/>
      <c r="JHX92" s="214"/>
      <c r="JHY92" s="214"/>
      <c r="JHZ92" s="214"/>
      <c r="JIA92" s="212"/>
      <c r="JIB92" s="213"/>
      <c r="JIC92" s="213"/>
      <c r="JID92" s="214"/>
      <c r="JIE92" s="214"/>
      <c r="JIF92" s="216"/>
      <c r="JIG92" s="216"/>
      <c r="JIH92" s="216"/>
      <c r="JII92" s="216"/>
      <c r="JIJ92" s="216"/>
      <c r="JIK92" s="216"/>
      <c r="JIL92" s="216"/>
      <c r="JIM92" s="216"/>
      <c r="JIN92" s="216"/>
      <c r="JIO92" s="216"/>
      <c r="JIP92" s="216"/>
      <c r="JIQ92" s="216"/>
      <c r="JIR92" s="216"/>
      <c r="JIS92" s="214"/>
      <c r="JIT92" s="214"/>
      <c r="JIU92" s="214"/>
      <c r="JIV92" s="214"/>
      <c r="JIW92" s="214"/>
      <c r="JIX92" s="212"/>
      <c r="JIY92" s="213"/>
      <c r="JIZ92" s="213"/>
      <c r="JJA92" s="214"/>
      <c r="JJB92" s="214"/>
      <c r="JJC92" s="216"/>
      <c r="JJD92" s="216"/>
      <c r="JJE92" s="216"/>
      <c r="JJF92" s="216"/>
      <c r="JJG92" s="216"/>
      <c r="JJH92" s="216"/>
      <c r="JJI92" s="216"/>
      <c r="JJJ92" s="216"/>
      <c r="JJK92" s="216"/>
      <c r="JJL92" s="216"/>
      <c r="JJM92" s="216"/>
      <c r="JJN92" s="216"/>
      <c r="JJO92" s="216"/>
      <c r="JJP92" s="214"/>
      <c r="JJQ92" s="214"/>
      <c r="JJR92" s="214"/>
      <c r="JJS92" s="214"/>
      <c r="JJT92" s="214"/>
      <c r="JJU92" s="212"/>
      <c r="JJV92" s="213"/>
      <c r="JJW92" s="213"/>
      <c r="JJX92" s="214"/>
      <c r="JJY92" s="214"/>
      <c r="JJZ92" s="216"/>
      <c r="JKA92" s="216"/>
      <c r="JKB92" s="216"/>
      <c r="JKC92" s="216"/>
      <c r="JKD92" s="216"/>
      <c r="JKE92" s="216"/>
      <c r="JKF92" s="216"/>
      <c r="JKG92" s="216"/>
      <c r="JKH92" s="216"/>
      <c r="JKI92" s="216"/>
      <c r="JKJ92" s="216"/>
      <c r="JKK92" s="216"/>
      <c r="JKL92" s="216"/>
      <c r="JKM92" s="214"/>
      <c r="JKN92" s="214"/>
      <c r="JKO92" s="214"/>
      <c r="JKP92" s="214"/>
      <c r="JKQ92" s="214"/>
      <c r="JKR92" s="212"/>
      <c r="JKS92" s="213"/>
      <c r="JKT92" s="213"/>
      <c r="JKU92" s="214"/>
      <c r="JKV92" s="214"/>
      <c r="JKW92" s="216"/>
      <c r="JKX92" s="216"/>
      <c r="JKY92" s="216"/>
      <c r="JKZ92" s="216"/>
      <c r="JLA92" s="216"/>
      <c r="JLB92" s="216"/>
      <c r="JLC92" s="216"/>
      <c r="JLD92" s="216"/>
      <c r="JLE92" s="216"/>
      <c r="JLF92" s="216"/>
      <c r="JLG92" s="216"/>
      <c r="JLH92" s="216"/>
      <c r="JLI92" s="216"/>
      <c r="JLJ92" s="214"/>
      <c r="JLK92" s="214"/>
      <c r="JLL92" s="214"/>
      <c r="JLM92" s="214"/>
      <c r="JLN92" s="214"/>
      <c r="JLO92" s="212"/>
      <c r="JLP92" s="213"/>
      <c r="JLQ92" s="213"/>
      <c r="JLR92" s="214"/>
      <c r="JLS92" s="214"/>
      <c r="JLT92" s="216"/>
      <c r="JLU92" s="216"/>
      <c r="JLV92" s="216"/>
      <c r="JLW92" s="216"/>
      <c r="JLX92" s="216"/>
      <c r="JLY92" s="216"/>
      <c r="JLZ92" s="216"/>
      <c r="JMA92" s="216"/>
      <c r="JMB92" s="216"/>
      <c r="JMC92" s="216"/>
      <c r="JMD92" s="216"/>
      <c r="JME92" s="216"/>
      <c r="JMF92" s="216"/>
      <c r="JMG92" s="214"/>
      <c r="JMH92" s="214"/>
      <c r="JMI92" s="214"/>
      <c r="JMJ92" s="214"/>
      <c r="JMK92" s="214"/>
      <c r="JML92" s="212"/>
      <c r="JMM92" s="213"/>
      <c r="JMN92" s="213"/>
      <c r="JMO92" s="214"/>
      <c r="JMP92" s="214"/>
      <c r="JMQ92" s="216"/>
      <c r="JMR92" s="216"/>
      <c r="JMS92" s="216"/>
      <c r="JMT92" s="216"/>
      <c r="JMU92" s="216"/>
      <c r="JMV92" s="216"/>
      <c r="JMW92" s="216"/>
      <c r="JMX92" s="216"/>
      <c r="JMY92" s="216"/>
      <c r="JMZ92" s="216"/>
      <c r="JNA92" s="216"/>
      <c r="JNB92" s="216"/>
      <c r="JNC92" s="216"/>
      <c r="JND92" s="214"/>
      <c r="JNE92" s="214"/>
      <c r="JNF92" s="214"/>
      <c r="JNG92" s="214"/>
      <c r="JNH92" s="214"/>
      <c r="JNI92" s="212"/>
      <c r="JNJ92" s="213"/>
      <c r="JNK92" s="213"/>
      <c r="JNL92" s="214"/>
      <c r="JNM92" s="214"/>
      <c r="JNN92" s="216"/>
      <c r="JNO92" s="216"/>
      <c r="JNP92" s="216"/>
      <c r="JNQ92" s="216"/>
      <c r="JNR92" s="216"/>
      <c r="JNS92" s="216"/>
      <c r="JNT92" s="216"/>
      <c r="JNU92" s="216"/>
      <c r="JNV92" s="216"/>
      <c r="JNW92" s="216"/>
      <c r="JNX92" s="216"/>
      <c r="JNY92" s="216"/>
      <c r="JNZ92" s="216"/>
      <c r="JOA92" s="214"/>
      <c r="JOB92" s="214"/>
      <c r="JOC92" s="214"/>
      <c r="JOD92" s="214"/>
      <c r="JOE92" s="214"/>
      <c r="JOF92" s="212"/>
      <c r="JOG92" s="213"/>
      <c r="JOH92" s="213"/>
      <c r="JOI92" s="214"/>
      <c r="JOJ92" s="214"/>
      <c r="JOK92" s="216"/>
      <c r="JOL92" s="216"/>
      <c r="JOM92" s="216"/>
      <c r="JON92" s="216"/>
      <c r="JOO92" s="216"/>
      <c r="JOP92" s="216"/>
      <c r="JOQ92" s="216"/>
      <c r="JOR92" s="216"/>
      <c r="JOS92" s="216"/>
      <c r="JOT92" s="216"/>
      <c r="JOU92" s="216"/>
      <c r="JOV92" s="216"/>
      <c r="JOW92" s="216"/>
      <c r="JOX92" s="214"/>
      <c r="JOY92" s="214"/>
      <c r="JOZ92" s="214"/>
      <c r="JPA92" s="214"/>
      <c r="JPB92" s="214"/>
      <c r="JPC92" s="212"/>
      <c r="JPD92" s="213"/>
      <c r="JPE92" s="213"/>
      <c r="JPF92" s="214"/>
      <c r="JPG92" s="214"/>
      <c r="JPH92" s="216"/>
      <c r="JPI92" s="216"/>
      <c r="JPJ92" s="216"/>
      <c r="JPK92" s="216"/>
      <c r="JPL92" s="216"/>
      <c r="JPM92" s="216"/>
      <c r="JPN92" s="216"/>
      <c r="JPO92" s="216"/>
      <c r="JPP92" s="216"/>
      <c r="JPQ92" s="216"/>
      <c r="JPR92" s="216"/>
      <c r="JPS92" s="216"/>
      <c r="JPT92" s="216"/>
      <c r="JPU92" s="214"/>
      <c r="JPV92" s="214"/>
      <c r="JPW92" s="214"/>
      <c r="JPX92" s="214"/>
      <c r="JPY92" s="214"/>
      <c r="JPZ92" s="212"/>
      <c r="JQA92" s="213"/>
      <c r="JQB92" s="213"/>
      <c r="JQC92" s="214"/>
      <c r="JQD92" s="214"/>
      <c r="JQE92" s="216"/>
      <c r="JQF92" s="216"/>
      <c r="JQG92" s="216"/>
      <c r="JQH92" s="216"/>
      <c r="JQI92" s="216"/>
      <c r="JQJ92" s="216"/>
      <c r="JQK92" s="216"/>
      <c r="JQL92" s="216"/>
      <c r="JQM92" s="216"/>
      <c r="JQN92" s="216"/>
      <c r="JQO92" s="216"/>
      <c r="JQP92" s="216"/>
      <c r="JQQ92" s="216"/>
      <c r="JQR92" s="214"/>
      <c r="JQS92" s="214"/>
      <c r="JQT92" s="214"/>
      <c r="JQU92" s="214"/>
      <c r="JQV92" s="214"/>
      <c r="JQW92" s="212"/>
      <c r="JQX92" s="213"/>
      <c r="JQY92" s="213"/>
      <c r="JQZ92" s="214"/>
      <c r="JRA92" s="214"/>
      <c r="JRB92" s="216"/>
      <c r="JRC92" s="216"/>
      <c r="JRD92" s="216"/>
      <c r="JRE92" s="216"/>
      <c r="JRF92" s="216"/>
      <c r="JRG92" s="216"/>
      <c r="JRH92" s="216"/>
      <c r="JRI92" s="216"/>
      <c r="JRJ92" s="216"/>
      <c r="JRK92" s="216"/>
      <c r="JRL92" s="216"/>
      <c r="JRM92" s="216"/>
      <c r="JRN92" s="216"/>
      <c r="JRO92" s="214"/>
      <c r="JRP92" s="214"/>
      <c r="JRQ92" s="214"/>
      <c r="JRR92" s="214"/>
      <c r="JRS92" s="214"/>
      <c r="JRT92" s="212"/>
      <c r="JRU92" s="213"/>
      <c r="JRV92" s="213"/>
      <c r="JRW92" s="214"/>
      <c r="JRX92" s="214"/>
      <c r="JRY92" s="216"/>
      <c r="JRZ92" s="216"/>
      <c r="JSA92" s="216"/>
      <c r="JSB92" s="216"/>
      <c r="JSC92" s="216"/>
      <c r="JSD92" s="216"/>
      <c r="JSE92" s="216"/>
      <c r="JSF92" s="216"/>
      <c r="JSG92" s="216"/>
      <c r="JSH92" s="216"/>
      <c r="JSI92" s="216"/>
      <c r="JSJ92" s="216"/>
      <c r="JSK92" s="216"/>
      <c r="JSL92" s="214"/>
      <c r="JSM92" s="214"/>
      <c r="JSN92" s="214"/>
      <c r="JSO92" s="214"/>
      <c r="JSP92" s="214"/>
      <c r="JSQ92" s="212"/>
      <c r="JSR92" s="213"/>
      <c r="JSS92" s="213"/>
      <c r="JST92" s="214"/>
      <c r="JSU92" s="214"/>
      <c r="JSV92" s="216"/>
      <c r="JSW92" s="216"/>
      <c r="JSX92" s="216"/>
      <c r="JSY92" s="216"/>
      <c r="JSZ92" s="216"/>
      <c r="JTA92" s="216"/>
      <c r="JTB92" s="216"/>
      <c r="JTC92" s="216"/>
      <c r="JTD92" s="216"/>
      <c r="JTE92" s="216"/>
      <c r="JTF92" s="216"/>
      <c r="JTG92" s="216"/>
      <c r="JTH92" s="216"/>
      <c r="JTI92" s="214"/>
      <c r="JTJ92" s="214"/>
      <c r="JTK92" s="214"/>
      <c r="JTL92" s="214"/>
      <c r="JTM92" s="214"/>
      <c r="JTN92" s="212"/>
      <c r="JTO92" s="213"/>
      <c r="JTP92" s="213"/>
      <c r="JTQ92" s="214"/>
      <c r="JTR92" s="214"/>
      <c r="JTS92" s="216"/>
      <c r="JTT92" s="216"/>
      <c r="JTU92" s="216"/>
      <c r="JTV92" s="216"/>
      <c r="JTW92" s="216"/>
      <c r="JTX92" s="216"/>
      <c r="JTY92" s="216"/>
      <c r="JTZ92" s="216"/>
      <c r="JUA92" s="216"/>
      <c r="JUB92" s="216"/>
      <c r="JUC92" s="216"/>
      <c r="JUD92" s="216"/>
      <c r="JUE92" s="216"/>
      <c r="JUF92" s="214"/>
      <c r="JUG92" s="214"/>
      <c r="JUH92" s="214"/>
      <c r="JUI92" s="214"/>
      <c r="JUJ92" s="214"/>
      <c r="JUK92" s="212"/>
      <c r="JUL92" s="213"/>
      <c r="JUM92" s="213"/>
      <c r="JUN92" s="214"/>
      <c r="JUO92" s="214"/>
      <c r="JUP92" s="216"/>
      <c r="JUQ92" s="216"/>
      <c r="JUR92" s="216"/>
      <c r="JUS92" s="216"/>
      <c r="JUT92" s="216"/>
      <c r="JUU92" s="216"/>
      <c r="JUV92" s="216"/>
      <c r="JUW92" s="216"/>
      <c r="JUX92" s="216"/>
      <c r="JUY92" s="216"/>
      <c r="JUZ92" s="216"/>
      <c r="JVA92" s="216"/>
      <c r="JVB92" s="216"/>
      <c r="JVC92" s="214"/>
      <c r="JVD92" s="214"/>
      <c r="JVE92" s="214"/>
      <c r="JVF92" s="214"/>
      <c r="JVG92" s="214"/>
      <c r="JVH92" s="212"/>
      <c r="JVI92" s="213"/>
      <c r="JVJ92" s="213"/>
      <c r="JVK92" s="214"/>
      <c r="JVL92" s="214"/>
      <c r="JVM92" s="216"/>
      <c r="JVN92" s="216"/>
      <c r="JVO92" s="216"/>
      <c r="JVP92" s="216"/>
      <c r="JVQ92" s="216"/>
      <c r="JVR92" s="216"/>
      <c r="JVS92" s="216"/>
      <c r="JVT92" s="216"/>
      <c r="JVU92" s="216"/>
      <c r="JVV92" s="216"/>
      <c r="JVW92" s="216"/>
      <c r="JVX92" s="216"/>
      <c r="JVY92" s="216"/>
      <c r="JVZ92" s="214"/>
      <c r="JWA92" s="214"/>
      <c r="JWB92" s="214"/>
      <c r="JWC92" s="214"/>
      <c r="JWD92" s="214"/>
      <c r="JWE92" s="212"/>
      <c r="JWF92" s="213"/>
      <c r="JWG92" s="213"/>
      <c r="JWH92" s="214"/>
      <c r="JWI92" s="214"/>
      <c r="JWJ92" s="216"/>
      <c r="JWK92" s="216"/>
      <c r="JWL92" s="216"/>
      <c r="JWM92" s="216"/>
      <c r="JWN92" s="216"/>
      <c r="JWO92" s="216"/>
      <c r="JWP92" s="216"/>
      <c r="JWQ92" s="216"/>
      <c r="JWR92" s="216"/>
      <c r="JWS92" s="216"/>
      <c r="JWT92" s="216"/>
      <c r="JWU92" s="216"/>
      <c r="JWV92" s="216"/>
      <c r="JWW92" s="214"/>
      <c r="JWX92" s="214"/>
      <c r="JWY92" s="214"/>
      <c r="JWZ92" s="214"/>
      <c r="JXA92" s="214"/>
      <c r="JXB92" s="212"/>
      <c r="JXC92" s="213"/>
      <c r="JXD92" s="213"/>
      <c r="JXE92" s="214"/>
      <c r="JXF92" s="214"/>
      <c r="JXG92" s="216"/>
      <c r="JXH92" s="216"/>
      <c r="JXI92" s="216"/>
      <c r="JXJ92" s="216"/>
      <c r="JXK92" s="216"/>
      <c r="JXL92" s="216"/>
      <c r="JXM92" s="216"/>
      <c r="JXN92" s="216"/>
      <c r="JXO92" s="216"/>
      <c r="JXP92" s="216"/>
      <c r="JXQ92" s="216"/>
      <c r="JXR92" s="216"/>
      <c r="JXS92" s="216"/>
      <c r="JXT92" s="214"/>
      <c r="JXU92" s="214"/>
      <c r="JXV92" s="214"/>
      <c r="JXW92" s="214"/>
      <c r="JXX92" s="214"/>
      <c r="JXY92" s="212"/>
      <c r="JXZ92" s="213"/>
      <c r="JYA92" s="213"/>
      <c r="JYB92" s="214"/>
      <c r="JYC92" s="214"/>
      <c r="JYD92" s="216"/>
      <c r="JYE92" s="216"/>
      <c r="JYF92" s="216"/>
      <c r="JYG92" s="216"/>
      <c r="JYH92" s="216"/>
      <c r="JYI92" s="216"/>
      <c r="JYJ92" s="216"/>
      <c r="JYK92" s="216"/>
      <c r="JYL92" s="216"/>
      <c r="JYM92" s="216"/>
      <c r="JYN92" s="216"/>
      <c r="JYO92" s="216"/>
      <c r="JYP92" s="216"/>
      <c r="JYQ92" s="214"/>
      <c r="JYR92" s="214"/>
      <c r="JYS92" s="214"/>
      <c r="JYT92" s="214"/>
      <c r="JYU92" s="214"/>
      <c r="JYV92" s="212"/>
      <c r="JYW92" s="213"/>
      <c r="JYX92" s="213"/>
      <c r="JYY92" s="214"/>
      <c r="JYZ92" s="214"/>
      <c r="JZA92" s="216"/>
      <c r="JZB92" s="216"/>
      <c r="JZC92" s="216"/>
      <c r="JZD92" s="216"/>
      <c r="JZE92" s="216"/>
      <c r="JZF92" s="216"/>
      <c r="JZG92" s="216"/>
      <c r="JZH92" s="216"/>
      <c r="JZI92" s="216"/>
      <c r="JZJ92" s="216"/>
      <c r="JZK92" s="216"/>
      <c r="JZL92" s="216"/>
      <c r="JZM92" s="216"/>
      <c r="JZN92" s="214"/>
      <c r="JZO92" s="214"/>
      <c r="JZP92" s="214"/>
      <c r="JZQ92" s="214"/>
      <c r="JZR92" s="214"/>
      <c r="JZS92" s="212"/>
      <c r="JZT92" s="213"/>
      <c r="JZU92" s="213"/>
      <c r="JZV92" s="214"/>
      <c r="JZW92" s="214"/>
      <c r="JZX92" s="216"/>
      <c r="JZY92" s="216"/>
      <c r="JZZ92" s="216"/>
      <c r="KAA92" s="216"/>
      <c r="KAB92" s="216"/>
      <c r="KAC92" s="216"/>
      <c r="KAD92" s="216"/>
      <c r="KAE92" s="216"/>
      <c r="KAF92" s="216"/>
      <c r="KAG92" s="216"/>
      <c r="KAH92" s="216"/>
      <c r="KAI92" s="216"/>
      <c r="KAJ92" s="216"/>
      <c r="KAK92" s="214"/>
      <c r="KAL92" s="214"/>
      <c r="KAM92" s="214"/>
      <c r="KAN92" s="214"/>
      <c r="KAO92" s="214"/>
      <c r="KAP92" s="212"/>
      <c r="KAQ92" s="213"/>
      <c r="KAR92" s="213"/>
      <c r="KAS92" s="214"/>
      <c r="KAT92" s="214"/>
      <c r="KAU92" s="216"/>
      <c r="KAV92" s="216"/>
      <c r="KAW92" s="216"/>
      <c r="KAX92" s="216"/>
      <c r="KAY92" s="216"/>
      <c r="KAZ92" s="216"/>
      <c r="KBA92" s="216"/>
      <c r="KBB92" s="216"/>
      <c r="KBC92" s="216"/>
      <c r="KBD92" s="216"/>
      <c r="KBE92" s="216"/>
      <c r="KBF92" s="216"/>
      <c r="KBG92" s="216"/>
      <c r="KBH92" s="214"/>
      <c r="KBI92" s="214"/>
      <c r="KBJ92" s="214"/>
      <c r="KBK92" s="214"/>
      <c r="KBL92" s="214"/>
      <c r="KBM92" s="212"/>
      <c r="KBN92" s="213"/>
      <c r="KBO92" s="213"/>
      <c r="KBP92" s="214"/>
      <c r="KBQ92" s="214"/>
      <c r="KBR92" s="216"/>
      <c r="KBS92" s="216"/>
      <c r="KBT92" s="216"/>
      <c r="KBU92" s="216"/>
      <c r="KBV92" s="216"/>
      <c r="KBW92" s="216"/>
      <c r="KBX92" s="216"/>
      <c r="KBY92" s="216"/>
      <c r="KBZ92" s="216"/>
      <c r="KCA92" s="216"/>
      <c r="KCB92" s="216"/>
      <c r="KCC92" s="216"/>
      <c r="KCD92" s="216"/>
      <c r="KCE92" s="214"/>
      <c r="KCF92" s="214"/>
      <c r="KCG92" s="214"/>
      <c r="KCH92" s="214"/>
      <c r="KCI92" s="214"/>
      <c r="KCJ92" s="212"/>
      <c r="KCK92" s="213"/>
      <c r="KCL92" s="213"/>
      <c r="KCM92" s="214"/>
      <c r="KCN92" s="214"/>
      <c r="KCO92" s="216"/>
      <c r="KCP92" s="216"/>
      <c r="KCQ92" s="216"/>
      <c r="KCR92" s="216"/>
      <c r="KCS92" s="216"/>
      <c r="KCT92" s="216"/>
      <c r="KCU92" s="216"/>
      <c r="KCV92" s="216"/>
      <c r="KCW92" s="216"/>
      <c r="KCX92" s="216"/>
      <c r="KCY92" s="216"/>
      <c r="KCZ92" s="216"/>
      <c r="KDA92" s="216"/>
      <c r="KDB92" s="214"/>
      <c r="KDC92" s="214"/>
      <c r="KDD92" s="214"/>
      <c r="KDE92" s="214"/>
      <c r="KDF92" s="214"/>
      <c r="KDG92" s="212"/>
      <c r="KDH92" s="213"/>
      <c r="KDI92" s="213"/>
      <c r="KDJ92" s="214"/>
      <c r="KDK92" s="214"/>
      <c r="KDL92" s="216"/>
      <c r="KDM92" s="216"/>
      <c r="KDN92" s="216"/>
      <c r="KDO92" s="216"/>
      <c r="KDP92" s="216"/>
      <c r="KDQ92" s="216"/>
      <c r="KDR92" s="216"/>
      <c r="KDS92" s="216"/>
      <c r="KDT92" s="216"/>
      <c r="KDU92" s="216"/>
      <c r="KDV92" s="216"/>
      <c r="KDW92" s="216"/>
      <c r="KDX92" s="216"/>
      <c r="KDY92" s="214"/>
      <c r="KDZ92" s="214"/>
      <c r="KEA92" s="214"/>
      <c r="KEB92" s="214"/>
      <c r="KEC92" s="214"/>
      <c r="KED92" s="212"/>
      <c r="KEE92" s="213"/>
      <c r="KEF92" s="213"/>
      <c r="KEG92" s="214"/>
      <c r="KEH92" s="214"/>
      <c r="KEI92" s="216"/>
      <c r="KEJ92" s="216"/>
      <c r="KEK92" s="216"/>
      <c r="KEL92" s="216"/>
      <c r="KEM92" s="216"/>
      <c r="KEN92" s="216"/>
      <c r="KEO92" s="216"/>
      <c r="KEP92" s="216"/>
      <c r="KEQ92" s="216"/>
      <c r="KER92" s="216"/>
      <c r="KES92" s="216"/>
      <c r="KET92" s="216"/>
      <c r="KEU92" s="216"/>
      <c r="KEV92" s="214"/>
      <c r="KEW92" s="214"/>
      <c r="KEX92" s="214"/>
      <c r="KEY92" s="214"/>
      <c r="KEZ92" s="214"/>
      <c r="KFA92" s="212"/>
      <c r="KFB92" s="213"/>
      <c r="KFC92" s="213"/>
      <c r="KFD92" s="214"/>
      <c r="KFE92" s="214"/>
      <c r="KFF92" s="216"/>
      <c r="KFG92" s="216"/>
      <c r="KFH92" s="216"/>
      <c r="KFI92" s="216"/>
      <c r="KFJ92" s="216"/>
      <c r="KFK92" s="216"/>
      <c r="KFL92" s="216"/>
      <c r="KFM92" s="216"/>
      <c r="KFN92" s="216"/>
      <c r="KFO92" s="216"/>
      <c r="KFP92" s="216"/>
      <c r="KFQ92" s="216"/>
      <c r="KFR92" s="216"/>
      <c r="KFS92" s="214"/>
      <c r="KFT92" s="214"/>
      <c r="KFU92" s="214"/>
      <c r="KFV92" s="214"/>
      <c r="KFW92" s="214"/>
      <c r="KFX92" s="212"/>
      <c r="KFY92" s="213"/>
      <c r="KFZ92" s="213"/>
      <c r="KGA92" s="214"/>
      <c r="KGB92" s="214"/>
      <c r="KGC92" s="216"/>
      <c r="KGD92" s="216"/>
      <c r="KGE92" s="216"/>
      <c r="KGF92" s="216"/>
      <c r="KGG92" s="216"/>
      <c r="KGH92" s="216"/>
      <c r="KGI92" s="216"/>
      <c r="KGJ92" s="216"/>
      <c r="KGK92" s="216"/>
      <c r="KGL92" s="216"/>
      <c r="KGM92" s="216"/>
      <c r="KGN92" s="216"/>
      <c r="KGO92" s="216"/>
      <c r="KGP92" s="214"/>
      <c r="KGQ92" s="214"/>
      <c r="KGR92" s="214"/>
      <c r="KGS92" s="214"/>
      <c r="KGT92" s="214"/>
      <c r="KGU92" s="212"/>
      <c r="KGV92" s="213"/>
      <c r="KGW92" s="213"/>
      <c r="KGX92" s="214"/>
      <c r="KGY92" s="214"/>
      <c r="KGZ92" s="216"/>
      <c r="KHA92" s="216"/>
      <c r="KHB92" s="216"/>
      <c r="KHC92" s="216"/>
      <c r="KHD92" s="216"/>
      <c r="KHE92" s="216"/>
      <c r="KHF92" s="216"/>
      <c r="KHG92" s="216"/>
      <c r="KHH92" s="216"/>
      <c r="KHI92" s="216"/>
      <c r="KHJ92" s="216"/>
      <c r="KHK92" s="216"/>
      <c r="KHL92" s="216"/>
      <c r="KHM92" s="214"/>
      <c r="KHN92" s="214"/>
      <c r="KHO92" s="214"/>
      <c r="KHP92" s="214"/>
      <c r="KHQ92" s="214"/>
      <c r="KHR92" s="212"/>
      <c r="KHS92" s="213"/>
      <c r="KHT92" s="213"/>
      <c r="KHU92" s="214"/>
      <c r="KHV92" s="214"/>
      <c r="KHW92" s="216"/>
      <c r="KHX92" s="216"/>
      <c r="KHY92" s="216"/>
      <c r="KHZ92" s="216"/>
      <c r="KIA92" s="216"/>
      <c r="KIB92" s="216"/>
      <c r="KIC92" s="216"/>
      <c r="KID92" s="216"/>
      <c r="KIE92" s="216"/>
      <c r="KIF92" s="216"/>
      <c r="KIG92" s="216"/>
      <c r="KIH92" s="216"/>
      <c r="KII92" s="216"/>
      <c r="KIJ92" s="214"/>
      <c r="KIK92" s="214"/>
      <c r="KIL92" s="214"/>
      <c r="KIM92" s="214"/>
      <c r="KIN92" s="214"/>
      <c r="KIO92" s="212"/>
      <c r="KIP92" s="213"/>
      <c r="KIQ92" s="213"/>
      <c r="KIR92" s="214"/>
      <c r="KIS92" s="214"/>
      <c r="KIT92" s="216"/>
      <c r="KIU92" s="216"/>
      <c r="KIV92" s="216"/>
      <c r="KIW92" s="216"/>
      <c r="KIX92" s="216"/>
      <c r="KIY92" s="216"/>
      <c r="KIZ92" s="216"/>
      <c r="KJA92" s="216"/>
      <c r="KJB92" s="216"/>
      <c r="KJC92" s="216"/>
      <c r="KJD92" s="216"/>
      <c r="KJE92" s="216"/>
      <c r="KJF92" s="216"/>
      <c r="KJG92" s="214"/>
      <c r="KJH92" s="214"/>
      <c r="KJI92" s="214"/>
      <c r="KJJ92" s="214"/>
      <c r="KJK92" s="214"/>
      <c r="KJL92" s="212"/>
      <c r="KJM92" s="213"/>
      <c r="KJN92" s="213"/>
      <c r="KJO92" s="214"/>
      <c r="KJP92" s="214"/>
      <c r="KJQ92" s="216"/>
      <c r="KJR92" s="216"/>
      <c r="KJS92" s="216"/>
      <c r="KJT92" s="216"/>
      <c r="KJU92" s="216"/>
      <c r="KJV92" s="216"/>
      <c r="KJW92" s="216"/>
      <c r="KJX92" s="216"/>
      <c r="KJY92" s="216"/>
      <c r="KJZ92" s="216"/>
      <c r="KKA92" s="216"/>
      <c r="KKB92" s="216"/>
      <c r="KKC92" s="216"/>
      <c r="KKD92" s="214"/>
      <c r="KKE92" s="214"/>
      <c r="KKF92" s="214"/>
      <c r="KKG92" s="214"/>
      <c r="KKH92" s="214"/>
      <c r="KKI92" s="212"/>
      <c r="KKJ92" s="213"/>
      <c r="KKK92" s="213"/>
      <c r="KKL92" s="214"/>
      <c r="KKM92" s="214"/>
      <c r="KKN92" s="216"/>
      <c r="KKO92" s="216"/>
      <c r="KKP92" s="216"/>
      <c r="KKQ92" s="216"/>
      <c r="KKR92" s="216"/>
      <c r="KKS92" s="216"/>
      <c r="KKT92" s="216"/>
      <c r="KKU92" s="216"/>
      <c r="KKV92" s="216"/>
      <c r="KKW92" s="216"/>
      <c r="KKX92" s="216"/>
      <c r="KKY92" s="216"/>
      <c r="KKZ92" s="216"/>
      <c r="KLA92" s="214"/>
      <c r="KLB92" s="214"/>
      <c r="KLC92" s="214"/>
      <c r="KLD92" s="214"/>
      <c r="KLE92" s="214"/>
      <c r="KLF92" s="212"/>
      <c r="KLG92" s="213"/>
      <c r="KLH92" s="213"/>
      <c r="KLI92" s="214"/>
      <c r="KLJ92" s="214"/>
      <c r="KLK92" s="216"/>
      <c r="KLL92" s="216"/>
      <c r="KLM92" s="216"/>
      <c r="KLN92" s="216"/>
      <c r="KLO92" s="216"/>
      <c r="KLP92" s="216"/>
      <c r="KLQ92" s="216"/>
      <c r="KLR92" s="216"/>
      <c r="KLS92" s="216"/>
      <c r="KLT92" s="216"/>
      <c r="KLU92" s="216"/>
      <c r="KLV92" s="216"/>
      <c r="KLW92" s="216"/>
      <c r="KLX92" s="214"/>
      <c r="KLY92" s="214"/>
      <c r="KLZ92" s="214"/>
      <c r="KMA92" s="214"/>
      <c r="KMB92" s="214"/>
      <c r="KMC92" s="212"/>
      <c r="KMD92" s="213"/>
      <c r="KME92" s="213"/>
      <c r="KMF92" s="214"/>
      <c r="KMG92" s="214"/>
      <c r="KMH92" s="216"/>
      <c r="KMI92" s="216"/>
      <c r="KMJ92" s="216"/>
      <c r="KMK92" s="216"/>
      <c r="KML92" s="216"/>
      <c r="KMM92" s="216"/>
      <c r="KMN92" s="216"/>
      <c r="KMO92" s="216"/>
      <c r="KMP92" s="216"/>
      <c r="KMQ92" s="216"/>
      <c r="KMR92" s="216"/>
      <c r="KMS92" s="216"/>
      <c r="KMT92" s="216"/>
      <c r="KMU92" s="214"/>
      <c r="KMV92" s="214"/>
      <c r="KMW92" s="214"/>
      <c r="KMX92" s="214"/>
      <c r="KMY92" s="214"/>
      <c r="KMZ92" s="212"/>
      <c r="KNA92" s="213"/>
      <c r="KNB92" s="213"/>
      <c r="KNC92" s="214"/>
      <c r="KND92" s="214"/>
      <c r="KNE92" s="216"/>
      <c r="KNF92" s="216"/>
      <c r="KNG92" s="216"/>
      <c r="KNH92" s="216"/>
      <c r="KNI92" s="216"/>
      <c r="KNJ92" s="216"/>
      <c r="KNK92" s="216"/>
      <c r="KNL92" s="216"/>
      <c r="KNM92" s="216"/>
      <c r="KNN92" s="216"/>
      <c r="KNO92" s="216"/>
      <c r="KNP92" s="216"/>
      <c r="KNQ92" s="216"/>
      <c r="KNR92" s="214"/>
      <c r="KNS92" s="214"/>
      <c r="KNT92" s="214"/>
      <c r="KNU92" s="214"/>
      <c r="KNV92" s="214"/>
      <c r="KNW92" s="212"/>
      <c r="KNX92" s="213"/>
      <c r="KNY92" s="213"/>
      <c r="KNZ92" s="214"/>
      <c r="KOA92" s="214"/>
      <c r="KOB92" s="216"/>
      <c r="KOC92" s="216"/>
      <c r="KOD92" s="216"/>
      <c r="KOE92" s="216"/>
      <c r="KOF92" s="216"/>
      <c r="KOG92" s="216"/>
      <c r="KOH92" s="216"/>
      <c r="KOI92" s="216"/>
      <c r="KOJ92" s="216"/>
      <c r="KOK92" s="216"/>
      <c r="KOL92" s="216"/>
      <c r="KOM92" s="216"/>
      <c r="KON92" s="216"/>
      <c r="KOO92" s="214"/>
      <c r="KOP92" s="214"/>
      <c r="KOQ92" s="214"/>
      <c r="KOR92" s="214"/>
      <c r="KOS92" s="214"/>
      <c r="KOT92" s="212"/>
      <c r="KOU92" s="213"/>
      <c r="KOV92" s="213"/>
      <c r="KOW92" s="214"/>
      <c r="KOX92" s="214"/>
      <c r="KOY92" s="216"/>
      <c r="KOZ92" s="216"/>
      <c r="KPA92" s="216"/>
      <c r="KPB92" s="216"/>
      <c r="KPC92" s="216"/>
      <c r="KPD92" s="216"/>
      <c r="KPE92" s="216"/>
      <c r="KPF92" s="216"/>
      <c r="KPG92" s="216"/>
      <c r="KPH92" s="216"/>
      <c r="KPI92" s="216"/>
      <c r="KPJ92" s="216"/>
      <c r="KPK92" s="216"/>
      <c r="KPL92" s="214"/>
      <c r="KPM92" s="214"/>
      <c r="KPN92" s="214"/>
      <c r="KPO92" s="214"/>
      <c r="KPP92" s="214"/>
      <c r="KPQ92" s="212"/>
      <c r="KPR92" s="213"/>
      <c r="KPS92" s="213"/>
      <c r="KPT92" s="214"/>
      <c r="KPU92" s="214"/>
      <c r="KPV92" s="216"/>
      <c r="KPW92" s="216"/>
      <c r="KPX92" s="216"/>
      <c r="KPY92" s="216"/>
      <c r="KPZ92" s="216"/>
      <c r="KQA92" s="216"/>
      <c r="KQB92" s="216"/>
      <c r="KQC92" s="216"/>
      <c r="KQD92" s="216"/>
      <c r="KQE92" s="216"/>
      <c r="KQF92" s="216"/>
      <c r="KQG92" s="216"/>
      <c r="KQH92" s="216"/>
      <c r="KQI92" s="214"/>
      <c r="KQJ92" s="214"/>
      <c r="KQK92" s="214"/>
      <c r="KQL92" s="214"/>
      <c r="KQM92" s="214"/>
      <c r="KQN92" s="212"/>
      <c r="KQO92" s="213"/>
      <c r="KQP92" s="213"/>
      <c r="KQQ92" s="214"/>
      <c r="KQR92" s="214"/>
      <c r="KQS92" s="216"/>
      <c r="KQT92" s="216"/>
      <c r="KQU92" s="216"/>
      <c r="KQV92" s="216"/>
      <c r="KQW92" s="216"/>
      <c r="KQX92" s="216"/>
      <c r="KQY92" s="216"/>
      <c r="KQZ92" s="216"/>
      <c r="KRA92" s="216"/>
      <c r="KRB92" s="216"/>
      <c r="KRC92" s="216"/>
      <c r="KRD92" s="216"/>
      <c r="KRE92" s="216"/>
      <c r="KRF92" s="214"/>
      <c r="KRG92" s="214"/>
      <c r="KRH92" s="214"/>
      <c r="KRI92" s="214"/>
      <c r="KRJ92" s="214"/>
      <c r="KRK92" s="212"/>
      <c r="KRL92" s="213"/>
      <c r="KRM92" s="213"/>
      <c r="KRN92" s="214"/>
      <c r="KRO92" s="214"/>
      <c r="KRP92" s="216"/>
      <c r="KRQ92" s="216"/>
      <c r="KRR92" s="216"/>
      <c r="KRS92" s="216"/>
      <c r="KRT92" s="216"/>
      <c r="KRU92" s="216"/>
      <c r="KRV92" s="216"/>
      <c r="KRW92" s="216"/>
      <c r="KRX92" s="216"/>
      <c r="KRY92" s="216"/>
      <c r="KRZ92" s="216"/>
      <c r="KSA92" s="216"/>
      <c r="KSB92" s="216"/>
      <c r="KSC92" s="214"/>
      <c r="KSD92" s="214"/>
      <c r="KSE92" s="214"/>
      <c r="KSF92" s="214"/>
      <c r="KSG92" s="214"/>
      <c r="KSH92" s="212"/>
      <c r="KSI92" s="213"/>
      <c r="KSJ92" s="213"/>
      <c r="KSK92" s="214"/>
      <c r="KSL92" s="214"/>
      <c r="KSM92" s="216"/>
      <c r="KSN92" s="216"/>
      <c r="KSO92" s="216"/>
      <c r="KSP92" s="216"/>
      <c r="KSQ92" s="216"/>
      <c r="KSR92" s="216"/>
      <c r="KSS92" s="216"/>
      <c r="KST92" s="216"/>
      <c r="KSU92" s="216"/>
      <c r="KSV92" s="216"/>
      <c r="KSW92" s="216"/>
      <c r="KSX92" s="216"/>
      <c r="KSY92" s="216"/>
      <c r="KSZ92" s="214"/>
      <c r="KTA92" s="214"/>
      <c r="KTB92" s="214"/>
      <c r="KTC92" s="214"/>
      <c r="KTD92" s="214"/>
      <c r="KTE92" s="212"/>
      <c r="KTF92" s="213"/>
      <c r="KTG92" s="213"/>
      <c r="KTH92" s="214"/>
      <c r="KTI92" s="214"/>
      <c r="KTJ92" s="216"/>
      <c r="KTK92" s="216"/>
      <c r="KTL92" s="216"/>
      <c r="KTM92" s="216"/>
      <c r="KTN92" s="216"/>
      <c r="KTO92" s="216"/>
      <c r="KTP92" s="216"/>
      <c r="KTQ92" s="216"/>
      <c r="KTR92" s="216"/>
      <c r="KTS92" s="216"/>
      <c r="KTT92" s="216"/>
      <c r="KTU92" s="216"/>
      <c r="KTV92" s="216"/>
      <c r="KTW92" s="214"/>
      <c r="KTX92" s="214"/>
      <c r="KTY92" s="214"/>
      <c r="KTZ92" s="214"/>
      <c r="KUA92" s="214"/>
      <c r="KUB92" s="212"/>
      <c r="KUC92" s="213"/>
      <c r="KUD92" s="213"/>
      <c r="KUE92" s="214"/>
      <c r="KUF92" s="214"/>
      <c r="KUG92" s="216"/>
      <c r="KUH92" s="216"/>
      <c r="KUI92" s="216"/>
      <c r="KUJ92" s="216"/>
      <c r="KUK92" s="216"/>
      <c r="KUL92" s="216"/>
      <c r="KUM92" s="216"/>
      <c r="KUN92" s="216"/>
      <c r="KUO92" s="216"/>
      <c r="KUP92" s="216"/>
      <c r="KUQ92" s="216"/>
      <c r="KUR92" s="216"/>
      <c r="KUS92" s="216"/>
      <c r="KUT92" s="214"/>
      <c r="KUU92" s="214"/>
      <c r="KUV92" s="214"/>
      <c r="KUW92" s="214"/>
      <c r="KUX92" s="214"/>
      <c r="KUY92" s="212"/>
      <c r="KUZ92" s="213"/>
      <c r="KVA92" s="213"/>
      <c r="KVB92" s="214"/>
      <c r="KVC92" s="214"/>
      <c r="KVD92" s="216"/>
      <c r="KVE92" s="216"/>
      <c r="KVF92" s="216"/>
      <c r="KVG92" s="216"/>
      <c r="KVH92" s="216"/>
      <c r="KVI92" s="216"/>
      <c r="KVJ92" s="216"/>
      <c r="KVK92" s="216"/>
      <c r="KVL92" s="216"/>
      <c r="KVM92" s="216"/>
      <c r="KVN92" s="216"/>
      <c r="KVO92" s="216"/>
      <c r="KVP92" s="216"/>
      <c r="KVQ92" s="214"/>
      <c r="KVR92" s="214"/>
      <c r="KVS92" s="214"/>
      <c r="KVT92" s="214"/>
      <c r="KVU92" s="214"/>
      <c r="KVV92" s="212"/>
      <c r="KVW92" s="213"/>
      <c r="KVX92" s="213"/>
      <c r="KVY92" s="214"/>
      <c r="KVZ92" s="214"/>
      <c r="KWA92" s="216"/>
      <c r="KWB92" s="216"/>
      <c r="KWC92" s="216"/>
      <c r="KWD92" s="216"/>
      <c r="KWE92" s="216"/>
      <c r="KWF92" s="216"/>
      <c r="KWG92" s="216"/>
      <c r="KWH92" s="216"/>
      <c r="KWI92" s="216"/>
      <c r="KWJ92" s="216"/>
      <c r="KWK92" s="216"/>
      <c r="KWL92" s="216"/>
      <c r="KWM92" s="216"/>
      <c r="KWN92" s="214"/>
      <c r="KWO92" s="214"/>
      <c r="KWP92" s="214"/>
      <c r="KWQ92" s="214"/>
      <c r="KWR92" s="214"/>
      <c r="KWS92" s="212"/>
      <c r="KWT92" s="213"/>
      <c r="KWU92" s="213"/>
      <c r="KWV92" s="214"/>
      <c r="KWW92" s="214"/>
      <c r="KWX92" s="216"/>
      <c r="KWY92" s="216"/>
      <c r="KWZ92" s="216"/>
      <c r="KXA92" s="216"/>
      <c r="KXB92" s="216"/>
      <c r="KXC92" s="216"/>
      <c r="KXD92" s="216"/>
      <c r="KXE92" s="216"/>
      <c r="KXF92" s="216"/>
      <c r="KXG92" s="216"/>
      <c r="KXH92" s="216"/>
      <c r="KXI92" s="216"/>
      <c r="KXJ92" s="216"/>
      <c r="KXK92" s="214"/>
      <c r="KXL92" s="214"/>
      <c r="KXM92" s="214"/>
      <c r="KXN92" s="214"/>
      <c r="KXO92" s="214"/>
      <c r="KXP92" s="212"/>
      <c r="KXQ92" s="213"/>
      <c r="KXR92" s="213"/>
      <c r="KXS92" s="214"/>
      <c r="KXT92" s="214"/>
      <c r="KXU92" s="216"/>
      <c r="KXV92" s="216"/>
      <c r="KXW92" s="216"/>
      <c r="KXX92" s="216"/>
      <c r="KXY92" s="216"/>
      <c r="KXZ92" s="216"/>
      <c r="KYA92" s="216"/>
      <c r="KYB92" s="216"/>
      <c r="KYC92" s="216"/>
      <c r="KYD92" s="216"/>
      <c r="KYE92" s="216"/>
      <c r="KYF92" s="216"/>
      <c r="KYG92" s="216"/>
      <c r="KYH92" s="214"/>
      <c r="KYI92" s="214"/>
      <c r="KYJ92" s="214"/>
      <c r="KYK92" s="214"/>
      <c r="KYL92" s="214"/>
      <c r="KYM92" s="212"/>
      <c r="KYN92" s="213"/>
      <c r="KYO92" s="213"/>
      <c r="KYP92" s="214"/>
      <c r="KYQ92" s="214"/>
      <c r="KYR92" s="216"/>
      <c r="KYS92" s="216"/>
      <c r="KYT92" s="216"/>
      <c r="KYU92" s="216"/>
      <c r="KYV92" s="216"/>
      <c r="KYW92" s="216"/>
      <c r="KYX92" s="216"/>
      <c r="KYY92" s="216"/>
      <c r="KYZ92" s="216"/>
      <c r="KZA92" s="216"/>
      <c r="KZB92" s="216"/>
      <c r="KZC92" s="216"/>
      <c r="KZD92" s="216"/>
      <c r="KZE92" s="214"/>
      <c r="KZF92" s="214"/>
      <c r="KZG92" s="214"/>
      <c r="KZH92" s="214"/>
      <c r="KZI92" s="214"/>
      <c r="KZJ92" s="212"/>
      <c r="KZK92" s="213"/>
      <c r="KZL92" s="213"/>
      <c r="KZM92" s="214"/>
      <c r="KZN92" s="214"/>
      <c r="KZO92" s="216"/>
      <c r="KZP92" s="216"/>
      <c r="KZQ92" s="216"/>
      <c r="KZR92" s="216"/>
      <c r="KZS92" s="216"/>
      <c r="KZT92" s="216"/>
      <c r="KZU92" s="216"/>
      <c r="KZV92" s="216"/>
      <c r="KZW92" s="216"/>
      <c r="KZX92" s="216"/>
      <c r="KZY92" s="216"/>
      <c r="KZZ92" s="216"/>
      <c r="LAA92" s="216"/>
      <c r="LAB92" s="214"/>
      <c r="LAC92" s="214"/>
      <c r="LAD92" s="214"/>
      <c r="LAE92" s="214"/>
      <c r="LAF92" s="214"/>
      <c r="LAG92" s="212"/>
      <c r="LAH92" s="213"/>
      <c r="LAI92" s="213"/>
      <c r="LAJ92" s="214"/>
      <c r="LAK92" s="214"/>
      <c r="LAL92" s="216"/>
      <c r="LAM92" s="216"/>
      <c r="LAN92" s="216"/>
      <c r="LAO92" s="216"/>
      <c r="LAP92" s="216"/>
      <c r="LAQ92" s="216"/>
      <c r="LAR92" s="216"/>
      <c r="LAS92" s="216"/>
      <c r="LAT92" s="216"/>
      <c r="LAU92" s="216"/>
      <c r="LAV92" s="216"/>
      <c r="LAW92" s="216"/>
      <c r="LAX92" s="216"/>
      <c r="LAY92" s="214"/>
      <c r="LAZ92" s="214"/>
      <c r="LBA92" s="214"/>
      <c r="LBB92" s="214"/>
      <c r="LBC92" s="214"/>
      <c r="LBD92" s="212"/>
      <c r="LBE92" s="213"/>
      <c r="LBF92" s="213"/>
      <c r="LBG92" s="214"/>
      <c r="LBH92" s="214"/>
      <c r="LBI92" s="216"/>
      <c r="LBJ92" s="216"/>
      <c r="LBK92" s="216"/>
      <c r="LBL92" s="216"/>
      <c r="LBM92" s="216"/>
      <c r="LBN92" s="216"/>
      <c r="LBO92" s="216"/>
      <c r="LBP92" s="216"/>
      <c r="LBQ92" s="216"/>
      <c r="LBR92" s="216"/>
      <c r="LBS92" s="216"/>
      <c r="LBT92" s="216"/>
      <c r="LBU92" s="216"/>
      <c r="LBV92" s="214"/>
      <c r="LBW92" s="214"/>
      <c r="LBX92" s="214"/>
      <c r="LBY92" s="214"/>
      <c r="LBZ92" s="214"/>
      <c r="LCA92" s="212"/>
      <c r="LCB92" s="213"/>
      <c r="LCC92" s="213"/>
      <c r="LCD92" s="214"/>
      <c r="LCE92" s="214"/>
      <c r="LCF92" s="216"/>
      <c r="LCG92" s="216"/>
      <c r="LCH92" s="216"/>
      <c r="LCI92" s="216"/>
      <c r="LCJ92" s="216"/>
      <c r="LCK92" s="216"/>
      <c r="LCL92" s="216"/>
      <c r="LCM92" s="216"/>
      <c r="LCN92" s="216"/>
      <c r="LCO92" s="216"/>
      <c r="LCP92" s="216"/>
      <c r="LCQ92" s="216"/>
      <c r="LCR92" s="216"/>
      <c r="LCS92" s="214"/>
      <c r="LCT92" s="214"/>
      <c r="LCU92" s="214"/>
      <c r="LCV92" s="214"/>
      <c r="LCW92" s="214"/>
      <c r="LCX92" s="212"/>
      <c r="LCY92" s="213"/>
      <c r="LCZ92" s="213"/>
      <c r="LDA92" s="214"/>
      <c r="LDB92" s="214"/>
      <c r="LDC92" s="216"/>
      <c r="LDD92" s="216"/>
      <c r="LDE92" s="216"/>
      <c r="LDF92" s="216"/>
      <c r="LDG92" s="216"/>
      <c r="LDH92" s="216"/>
      <c r="LDI92" s="216"/>
      <c r="LDJ92" s="216"/>
      <c r="LDK92" s="216"/>
      <c r="LDL92" s="216"/>
      <c r="LDM92" s="216"/>
      <c r="LDN92" s="216"/>
      <c r="LDO92" s="216"/>
      <c r="LDP92" s="214"/>
      <c r="LDQ92" s="214"/>
      <c r="LDR92" s="214"/>
      <c r="LDS92" s="214"/>
      <c r="LDT92" s="214"/>
      <c r="LDU92" s="212"/>
      <c r="LDV92" s="213"/>
      <c r="LDW92" s="213"/>
      <c r="LDX92" s="214"/>
      <c r="LDY92" s="214"/>
      <c r="LDZ92" s="216"/>
      <c r="LEA92" s="216"/>
      <c r="LEB92" s="216"/>
      <c r="LEC92" s="216"/>
      <c r="LED92" s="216"/>
      <c r="LEE92" s="216"/>
      <c r="LEF92" s="216"/>
      <c r="LEG92" s="216"/>
      <c r="LEH92" s="216"/>
      <c r="LEI92" s="216"/>
      <c r="LEJ92" s="216"/>
      <c r="LEK92" s="216"/>
      <c r="LEL92" s="216"/>
      <c r="LEM92" s="214"/>
      <c r="LEN92" s="214"/>
      <c r="LEO92" s="214"/>
      <c r="LEP92" s="214"/>
      <c r="LEQ92" s="214"/>
      <c r="LER92" s="212"/>
      <c r="LES92" s="213"/>
      <c r="LET92" s="213"/>
      <c r="LEU92" s="214"/>
      <c r="LEV92" s="214"/>
      <c r="LEW92" s="216"/>
      <c r="LEX92" s="216"/>
      <c r="LEY92" s="216"/>
      <c r="LEZ92" s="216"/>
      <c r="LFA92" s="216"/>
      <c r="LFB92" s="216"/>
      <c r="LFC92" s="216"/>
      <c r="LFD92" s="216"/>
      <c r="LFE92" s="216"/>
      <c r="LFF92" s="216"/>
      <c r="LFG92" s="216"/>
      <c r="LFH92" s="216"/>
      <c r="LFI92" s="216"/>
      <c r="LFJ92" s="214"/>
      <c r="LFK92" s="214"/>
      <c r="LFL92" s="214"/>
      <c r="LFM92" s="214"/>
      <c r="LFN92" s="214"/>
      <c r="LFO92" s="212"/>
      <c r="LFP92" s="213"/>
      <c r="LFQ92" s="213"/>
      <c r="LFR92" s="214"/>
      <c r="LFS92" s="214"/>
      <c r="LFT92" s="216"/>
      <c r="LFU92" s="216"/>
      <c r="LFV92" s="216"/>
      <c r="LFW92" s="216"/>
      <c r="LFX92" s="216"/>
      <c r="LFY92" s="216"/>
      <c r="LFZ92" s="216"/>
      <c r="LGA92" s="216"/>
      <c r="LGB92" s="216"/>
      <c r="LGC92" s="216"/>
      <c r="LGD92" s="216"/>
      <c r="LGE92" s="216"/>
      <c r="LGF92" s="216"/>
      <c r="LGG92" s="214"/>
      <c r="LGH92" s="214"/>
      <c r="LGI92" s="214"/>
      <c r="LGJ92" s="214"/>
      <c r="LGK92" s="214"/>
      <c r="LGL92" s="212"/>
      <c r="LGM92" s="213"/>
      <c r="LGN92" s="213"/>
      <c r="LGO92" s="214"/>
      <c r="LGP92" s="214"/>
      <c r="LGQ92" s="216"/>
      <c r="LGR92" s="216"/>
      <c r="LGS92" s="216"/>
      <c r="LGT92" s="216"/>
      <c r="LGU92" s="216"/>
      <c r="LGV92" s="216"/>
      <c r="LGW92" s="216"/>
      <c r="LGX92" s="216"/>
      <c r="LGY92" s="216"/>
      <c r="LGZ92" s="216"/>
      <c r="LHA92" s="216"/>
      <c r="LHB92" s="216"/>
      <c r="LHC92" s="216"/>
      <c r="LHD92" s="214"/>
      <c r="LHE92" s="214"/>
      <c r="LHF92" s="214"/>
      <c r="LHG92" s="214"/>
      <c r="LHH92" s="214"/>
      <c r="LHI92" s="212"/>
      <c r="LHJ92" s="213"/>
      <c r="LHK92" s="213"/>
      <c r="LHL92" s="214"/>
      <c r="LHM92" s="214"/>
      <c r="LHN92" s="216"/>
      <c r="LHO92" s="216"/>
      <c r="LHP92" s="216"/>
      <c r="LHQ92" s="216"/>
      <c r="LHR92" s="216"/>
      <c r="LHS92" s="216"/>
      <c r="LHT92" s="216"/>
      <c r="LHU92" s="216"/>
      <c r="LHV92" s="216"/>
      <c r="LHW92" s="216"/>
      <c r="LHX92" s="216"/>
      <c r="LHY92" s="216"/>
      <c r="LHZ92" s="216"/>
      <c r="LIA92" s="214"/>
      <c r="LIB92" s="214"/>
      <c r="LIC92" s="214"/>
      <c r="LID92" s="214"/>
      <c r="LIE92" s="214"/>
      <c r="LIF92" s="212"/>
      <c r="LIG92" s="213"/>
      <c r="LIH92" s="213"/>
      <c r="LII92" s="214"/>
      <c r="LIJ92" s="214"/>
      <c r="LIK92" s="216"/>
      <c r="LIL92" s="216"/>
      <c r="LIM92" s="216"/>
      <c r="LIN92" s="216"/>
      <c r="LIO92" s="216"/>
      <c r="LIP92" s="216"/>
      <c r="LIQ92" s="216"/>
      <c r="LIR92" s="216"/>
      <c r="LIS92" s="216"/>
      <c r="LIT92" s="216"/>
      <c r="LIU92" s="216"/>
      <c r="LIV92" s="216"/>
      <c r="LIW92" s="216"/>
      <c r="LIX92" s="214"/>
      <c r="LIY92" s="214"/>
      <c r="LIZ92" s="214"/>
      <c r="LJA92" s="214"/>
      <c r="LJB92" s="214"/>
      <c r="LJC92" s="212"/>
      <c r="LJD92" s="213"/>
      <c r="LJE92" s="213"/>
      <c r="LJF92" s="214"/>
      <c r="LJG92" s="214"/>
      <c r="LJH92" s="216"/>
      <c r="LJI92" s="216"/>
      <c r="LJJ92" s="216"/>
      <c r="LJK92" s="216"/>
      <c r="LJL92" s="216"/>
      <c r="LJM92" s="216"/>
      <c r="LJN92" s="216"/>
      <c r="LJO92" s="216"/>
      <c r="LJP92" s="216"/>
      <c r="LJQ92" s="216"/>
      <c r="LJR92" s="216"/>
      <c r="LJS92" s="216"/>
      <c r="LJT92" s="216"/>
      <c r="LJU92" s="214"/>
      <c r="LJV92" s="214"/>
      <c r="LJW92" s="214"/>
      <c r="LJX92" s="214"/>
      <c r="LJY92" s="214"/>
      <c r="LJZ92" s="212"/>
      <c r="LKA92" s="213"/>
      <c r="LKB92" s="213"/>
      <c r="LKC92" s="214"/>
      <c r="LKD92" s="214"/>
      <c r="LKE92" s="216"/>
      <c r="LKF92" s="216"/>
      <c r="LKG92" s="216"/>
      <c r="LKH92" s="216"/>
      <c r="LKI92" s="216"/>
      <c r="LKJ92" s="216"/>
      <c r="LKK92" s="216"/>
      <c r="LKL92" s="216"/>
      <c r="LKM92" s="216"/>
      <c r="LKN92" s="216"/>
      <c r="LKO92" s="216"/>
      <c r="LKP92" s="216"/>
      <c r="LKQ92" s="216"/>
      <c r="LKR92" s="214"/>
      <c r="LKS92" s="214"/>
      <c r="LKT92" s="214"/>
      <c r="LKU92" s="214"/>
      <c r="LKV92" s="214"/>
      <c r="LKW92" s="212"/>
      <c r="LKX92" s="213"/>
      <c r="LKY92" s="213"/>
      <c r="LKZ92" s="214"/>
      <c r="LLA92" s="214"/>
      <c r="LLB92" s="216"/>
      <c r="LLC92" s="216"/>
      <c r="LLD92" s="216"/>
      <c r="LLE92" s="216"/>
      <c r="LLF92" s="216"/>
      <c r="LLG92" s="216"/>
      <c r="LLH92" s="216"/>
      <c r="LLI92" s="216"/>
      <c r="LLJ92" s="216"/>
      <c r="LLK92" s="216"/>
      <c r="LLL92" s="216"/>
      <c r="LLM92" s="216"/>
      <c r="LLN92" s="216"/>
      <c r="LLO92" s="214"/>
      <c r="LLP92" s="214"/>
      <c r="LLQ92" s="214"/>
      <c r="LLR92" s="214"/>
      <c r="LLS92" s="214"/>
      <c r="LLT92" s="212"/>
      <c r="LLU92" s="213"/>
      <c r="LLV92" s="213"/>
      <c r="LLW92" s="214"/>
      <c r="LLX92" s="214"/>
      <c r="LLY92" s="216"/>
      <c r="LLZ92" s="216"/>
      <c r="LMA92" s="216"/>
      <c r="LMB92" s="216"/>
      <c r="LMC92" s="216"/>
      <c r="LMD92" s="216"/>
      <c r="LME92" s="216"/>
      <c r="LMF92" s="216"/>
      <c r="LMG92" s="216"/>
      <c r="LMH92" s="216"/>
      <c r="LMI92" s="216"/>
      <c r="LMJ92" s="216"/>
      <c r="LMK92" s="216"/>
      <c r="LML92" s="214"/>
      <c r="LMM92" s="214"/>
      <c r="LMN92" s="214"/>
      <c r="LMO92" s="214"/>
      <c r="LMP92" s="214"/>
      <c r="LMQ92" s="212"/>
      <c r="LMR92" s="213"/>
      <c r="LMS92" s="213"/>
      <c r="LMT92" s="214"/>
      <c r="LMU92" s="214"/>
      <c r="LMV92" s="216"/>
      <c r="LMW92" s="216"/>
      <c r="LMX92" s="216"/>
      <c r="LMY92" s="216"/>
      <c r="LMZ92" s="216"/>
      <c r="LNA92" s="216"/>
      <c r="LNB92" s="216"/>
      <c r="LNC92" s="216"/>
      <c r="LND92" s="216"/>
      <c r="LNE92" s="216"/>
      <c r="LNF92" s="216"/>
      <c r="LNG92" s="216"/>
      <c r="LNH92" s="216"/>
      <c r="LNI92" s="214"/>
      <c r="LNJ92" s="214"/>
      <c r="LNK92" s="214"/>
      <c r="LNL92" s="214"/>
      <c r="LNM92" s="214"/>
      <c r="LNN92" s="212"/>
      <c r="LNO92" s="213"/>
      <c r="LNP92" s="213"/>
      <c r="LNQ92" s="214"/>
      <c r="LNR92" s="214"/>
      <c r="LNS92" s="216"/>
      <c r="LNT92" s="216"/>
      <c r="LNU92" s="216"/>
      <c r="LNV92" s="216"/>
      <c r="LNW92" s="216"/>
      <c r="LNX92" s="216"/>
      <c r="LNY92" s="216"/>
      <c r="LNZ92" s="216"/>
      <c r="LOA92" s="216"/>
      <c r="LOB92" s="216"/>
      <c r="LOC92" s="216"/>
      <c r="LOD92" s="216"/>
      <c r="LOE92" s="216"/>
      <c r="LOF92" s="214"/>
      <c r="LOG92" s="214"/>
      <c r="LOH92" s="214"/>
      <c r="LOI92" s="214"/>
      <c r="LOJ92" s="214"/>
      <c r="LOK92" s="212"/>
      <c r="LOL92" s="213"/>
      <c r="LOM92" s="213"/>
      <c r="LON92" s="214"/>
      <c r="LOO92" s="214"/>
      <c r="LOP92" s="216"/>
      <c r="LOQ92" s="216"/>
      <c r="LOR92" s="216"/>
      <c r="LOS92" s="216"/>
      <c r="LOT92" s="216"/>
      <c r="LOU92" s="216"/>
      <c r="LOV92" s="216"/>
      <c r="LOW92" s="216"/>
      <c r="LOX92" s="216"/>
      <c r="LOY92" s="216"/>
      <c r="LOZ92" s="216"/>
      <c r="LPA92" s="216"/>
      <c r="LPB92" s="216"/>
      <c r="LPC92" s="214"/>
      <c r="LPD92" s="214"/>
      <c r="LPE92" s="214"/>
      <c r="LPF92" s="214"/>
      <c r="LPG92" s="214"/>
      <c r="LPH92" s="212"/>
      <c r="LPI92" s="213"/>
      <c r="LPJ92" s="213"/>
      <c r="LPK92" s="214"/>
      <c r="LPL92" s="214"/>
      <c r="LPM92" s="216"/>
      <c r="LPN92" s="216"/>
      <c r="LPO92" s="216"/>
      <c r="LPP92" s="216"/>
      <c r="LPQ92" s="216"/>
      <c r="LPR92" s="216"/>
      <c r="LPS92" s="216"/>
      <c r="LPT92" s="216"/>
      <c r="LPU92" s="216"/>
      <c r="LPV92" s="216"/>
      <c r="LPW92" s="216"/>
      <c r="LPX92" s="216"/>
      <c r="LPY92" s="216"/>
      <c r="LPZ92" s="214"/>
      <c r="LQA92" s="214"/>
      <c r="LQB92" s="214"/>
      <c r="LQC92" s="214"/>
      <c r="LQD92" s="214"/>
      <c r="LQE92" s="212"/>
      <c r="LQF92" s="213"/>
      <c r="LQG92" s="213"/>
      <c r="LQH92" s="214"/>
      <c r="LQI92" s="214"/>
      <c r="LQJ92" s="216"/>
      <c r="LQK92" s="216"/>
      <c r="LQL92" s="216"/>
      <c r="LQM92" s="216"/>
      <c r="LQN92" s="216"/>
      <c r="LQO92" s="216"/>
      <c r="LQP92" s="216"/>
      <c r="LQQ92" s="216"/>
      <c r="LQR92" s="216"/>
      <c r="LQS92" s="216"/>
      <c r="LQT92" s="216"/>
      <c r="LQU92" s="216"/>
      <c r="LQV92" s="216"/>
      <c r="LQW92" s="214"/>
      <c r="LQX92" s="214"/>
      <c r="LQY92" s="214"/>
      <c r="LQZ92" s="214"/>
      <c r="LRA92" s="214"/>
      <c r="LRB92" s="212"/>
      <c r="LRC92" s="213"/>
      <c r="LRD92" s="213"/>
      <c r="LRE92" s="214"/>
      <c r="LRF92" s="214"/>
      <c r="LRG92" s="216"/>
      <c r="LRH92" s="216"/>
      <c r="LRI92" s="216"/>
      <c r="LRJ92" s="216"/>
      <c r="LRK92" s="216"/>
      <c r="LRL92" s="216"/>
      <c r="LRM92" s="216"/>
      <c r="LRN92" s="216"/>
      <c r="LRO92" s="216"/>
      <c r="LRP92" s="216"/>
      <c r="LRQ92" s="216"/>
      <c r="LRR92" s="216"/>
      <c r="LRS92" s="216"/>
      <c r="LRT92" s="214"/>
      <c r="LRU92" s="214"/>
      <c r="LRV92" s="214"/>
      <c r="LRW92" s="214"/>
      <c r="LRX92" s="214"/>
      <c r="LRY92" s="212"/>
      <c r="LRZ92" s="213"/>
      <c r="LSA92" s="213"/>
      <c r="LSB92" s="214"/>
      <c r="LSC92" s="214"/>
      <c r="LSD92" s="216"/>
      <c r="LSE92" s="216"/>
      <c r="LSF92" s="216"/>
      <c r="LSG92" s="216"/>
      <c r="LSH92" s="216"/>
      <c r="LSI92" s="216"/>
      <c r="LSJ92" s="216"/>
      <c r="LSK92" s="216"/>
      <c r="LSL92" s="216"/>
      <c r="LSM92" s="216"/>
      <c r="LSN92" s="216"/>
      <c r="LSO92" s="216"/>
      <c r="LSP92" s="216"/>
      <c r="LSQ92" s="214"/>
      <c r="LSR92" s="214"/>
      <c r="LSS92" s="214"/>
      <c r="LST92" s="214"/>
      <c r="LSU92" s="214"/>
      <c r="LSV92" s="212"/>
      <c r="LSW92" s="213"/>
      <c r="LSX92" s="213"/>
      <c r="LSY92" s="214"/>
      <c r="LSZ92" s="214"/>
      <c r="LTA92" s="216"/>
      <c r="LTB92" s="216"/>
      <c r="LTC92" s="216"/>
      <c r="LTD92" s="216"/>
      <c r="LTE92" s="216"/>
      <c r="LTF92" s="216"/>
      <c r="LTG92" s="216"/>
      <c r="LTH92" s="216"/>
      <c r="LTI92" s="216"/>
      <c r="LTJ92" s="216"/>
      <c r="LTK92" s="216"/>
      <c r="LTL92" s="216"/>
      <c r="LTM92" s="216"/>
      <c r="LTN92" s="214"/>
      <c r="LTO92" s="214"/>
      <c r="LTP92" s="214"/>
      <c r="LTQ92" s="214"/>
      <c r="LTR92" s="214"/>
      <c r="LTS92" s="212"/>
      <c r="LTT92" s="213"/>
      <c r="LTU92" s="213"/>
      <c r="LTV92" s="214"/>
      <c r="LTW92" s="214"/>
      <c r="LTX92" s="216"/>
      <c r="LTY92" s="216"/>
      <c r="LTZ92" s="216"/>
      <c r="LUA92" s="216"/>
      <c r="LUB92" s="216"/>
      <c r="LUC92" s="216"/>
      <c r="LUD92" s="216"/>
      <c r="LUE92" s="216"/>
      <c r="LUF92" s="216"/>
      <c r="LUG92" s="216"/>
      <c r="LUH92" s="216"/>
      <c r="LUI92" s="216"/>
      <c r="LUJ92" s="216"/>
      <c r="LUK92" s="214"/>
      <c r="LUL92" s="214"/>
      <c r="LUM92" s="214"/>
      <c r="LUN92" s="214"/>
      <c r="LUO92" s="214"/>
      <c r="LUP92" s="212"/>
      <c r="LUQ92" s="213"/>
      <c r="LUR92" s="213"/>
      <c r="LUS92" s="214"/>
      <c r="LUT92" s="214"/>
      <c r="LUU92" s="216"/>
      <c r="LUV92" s="216"/>
      <c r="LUW92" s="216"/>
      <c r="LUX92" s="216"/>
      <c r="LUY92" s="216"/>
      <c r="LUZ92" s="216"/>
      <c r="LVA92" s="216"/>
      <c r="LVB92" s="216"/>
      <c r="LVC92" s="216"/>
      <c r="LVD92" s="216"/>
      <c r="LVE92" s="216"/>
      <c r="LVF92" s="216"/>
      <c r="LVG92" s="216"/>
      <c r="LVH92" s="214"/>
      <c r="LVI92" s="214"/>
      <c r="LVJ92" s="214"/>
      <c r="LVK92" s="214"/>
      <c r="LVL92" s="214"/>
      <c r="LVM92" s="212"/>
      <c r="LVN92" s="213"/>
      <c r="LVO92" s="213"/>
      <c r="LVP92" s="214"/>
      <c r="LVQ92" s="214"/>
      <c r="LVR92" s="216"/>
      <c r="LVS92" s="216"/>
      <c r="LVT92" s="216"/>
      <c r="LVU92" s="216"/>
      <c r="LVV92" s="216"/>
      <c r="LVW92" s="216"/>
      <c r="LVX92" s="216"/>
      <c r="LVY92" s="216"/>
      <c r="LVZ92" s="216"/>
      <c r="LWA92" s="216"/>
      <c r="LWB92" s="216"/>
      <c r="LWC92" s="216"/>
      <c r="LWD92" s="216"/>
      <c r="LWE92" s="214"/>
      <c r="LWF92" s="214"/>
      <c r="LWG92" s="214"/>
      <c r="LWH92" s="214"/>
      <c r="LWI92" s="214"/>
      <c r="LWJ92" s="212"/>
      <c r="LWK92" s="213"/>
      <c r="LWL92" s="213"/>
      <c r="LWM92" s="214"/>
      <c r="LWN92" s="214"/>
      <c r="LWO92" s="216"/>
      <c r="LWP92" s="216"/>
      <c r="LWQ92" s="216"/>
      <c r="LWR92" s="216"/>
      <c r="LWS92" s="216"/>
      <c r="LWT92" s="216"/>
      <c r="LWU92" s="216"/>
      <c r="LWV92" s="216"/>
      <c r="LWW92" s="216"/>
      <c r="LWX92" s="216"/>
      <c r="LWY92" s="216"/>
      <c r="LWZ92" s="216"/>
      <c r="LXA92" s="216"/>
      <c r="LXB92" s="214"/>
      <c r="LXC92" s="214"/>
      <c r="LXD92" s="214"/>
      <c r="LXE92" s="214"/>
      <c r="LXF92" s="214"/>
      <c r="LXG92" s="212"/>
      <c r="LXH92" s="213"/>
      <c r="LXI92" s="213"/>
      <c r="LXJ92" s="214"/>
      <c r="LXK92" s="214"/>
      <c r="LXL92" s="216"/>
      <c r="LXM92" s="216"/>
      <c r="LXN92" s="216"/>
      <c r="LXO92" s="216"/>
      <c r="LXP92" s="216"/>
      <c r="LXQ92" s="216"/>
      <c r="LXR92" s="216"/>
      <c r="LXS92" s="216"/>
      <c r="LXT92" s="216"/>
      <c r="LXU92" s="216"/>
      <c r="LXV92" s="216"/>
      <c r="LXW92" s="216"/>
      <c r="LXX92" s="216"/>
      <c r="LXY92" s="214"/>
      <c r="LXZ92" s="214"/>
      <c r="LYA92" s="214"/>
      <c r="LYB92" s="214"/>
      <c r="LYC92" s="214"/>
      <c r="LYD92" s="212"/>
      <c r="LYE92" s="213"/>
      <c r="LYF92" s="213"/>
      <c r="LYG92" s="214"/>
      <c r="LYH92" s="214"/>
      <c r="LYI92" s="216"/>
      <c r="LYJ92" s="216"/>
      <c r="LYK92" s="216"/>
      <c r="LYL92" s="216"/>
      <c r="LYM92" s="216"/>
      <c r="LYN92" s="216"/>
      <c r="LYO92" s="216"/>
      <c r="LYP92" s="216"/>
      <c r="LYQ92" s="216"/>
      <c r="LYR92" s="216"/>
      <c r="LYS92" s="216"/>
      <c r="LYT92" s="216"/>
      <c r="LYU92" s="216"/>
      <c r="LYV92" s="214"/>
      <c r="LYW92" s="214"/>
      <c r="LYX92" s="214"/>
      <c r="LYY92" s="214"/>
      <c r="LYZ92" s="214"/>
      <c r="LZA92" s="212"/>
      <c r="LZB92" s="213"/>
      <c r="LZC92" s="213"/>
      <c r="LZD92" s="214"/>
      <c r="LZE92" s="214"/>
      <c r="LZF92" s="216"/>
      <c r="LZG92" s="216"/>
      <c r="LZH92" s="216"/>
      <c r="LZI92" s="216"/>
      <c r="LZJ92" s="216"/>
      <c r="LZK92" s="216"/>
      <c r="LZL92" s="216"/>
      <c r="LZM92" s="216"/>
      <c r="LZN92" s="216"/>
      <c r="LZO92" s="216"/>
      <c r="LZP92" s="216"/>
      <c r="LZQ92" s="216"/>
      <c r="LZR92" s="216"/>
      <c r="LZS92" s="214"/>
      <c r="LZT92" s="214"/>
      <c r="LZU92" s="214"/>
      <c r="LZV92" s="214"/>
      <c r="LZW92" s="214"/>
      <c r="LZX92" s="212"/>
      <c r="LZY92" s="213"/>
      <c r="LZZ92" s="213"/>
      <c r="MAA92" s="214"/>
      <c r="MAB92" s="214"/>
      <c r="MAC92" s="216"/>
      <c r="MAD92" s="216"/>
      <c r="MAE92" s="216"/>
      <c r="MAF92" s="216"/>
      <c r="MAG92" s="216"/>
      <c r="MAH92" s="216"/>
      <c r="MAI92" s="216"/>
      <c r="MAJ92" s="216"/>
      <c r="MAK92" s="216"/>
      <c r="MAL92" s="216"/>
      <c r="MAM92" s="216"/>
      <c r="MAN92" s="216"/>
      <c r="MAO92" s="216"/>
      <c r="MAP92" s="214"/>
      <c r="MAQ92" s="214"/>
      <c r="MAR92" s="214"/>
      <c r="MAS92" s="214"/>
      <c r="MAT92" s="214"/>
      <c r="MAU92" s="212"/>
      <c r="MAV92" s="213"/>
      <c r="MAW92" s="213"/>
      <c r="MAX92" s="214"/>
      <c r="MAY92" s="214"/>
      <c r="MAZ92" s="216"/>
      <c r="MBA92" s="216"/>
      <c r="MBB92" s="216"/>
      <c r="MBC92" s="216"/>
      <c r="MBD92" s="216"/>
      <c r="MBE92" s="216"/>
      <c r="MBF92" s="216"/>
      <c r="MBG92" s="216"/>
      <c r="MBH92" s="216"/>
      <c r="MBI92" s="216"/>
      <c r="MBJ92" s="216"/>
      <c r="MBK92" s="216"/>
      <c r="MBL92" s="216"/>
      <c r="MBM92" s="214"/>
      <c r="MBN92" s="214"/>
      <c r="MBO92" s="214"/>
      <c r="MBP92" s="214"/>
      <c r="MBQ92" s="214"/>
      <c r="MBR92" s="212"/>
      <c r="MBS92" s="213"/>
      <c r="MBT92" s="213"/>
      <c r="MBU92" s="214"/>
      <c r="MBV92" s="214"/>
      <c r="MBW92" s="216"/>
      <c r="MBX92" s="216"/>
      <c r="MBY92" s="216"/>
      <c r="MBZ92" s="216"/>
      <c r="MCA92" s="216"/>
      <c r="MCB92" s="216"/>
      <c r="MCC92" s="216"/>
      <c r="MCD92" s="216"/>
      <c r="MCE92" s="216"/>
      <c r="MCF92" s="216"/>
      <c r="MCG92" s="216"/>
      <c r="MCH92" s="216"/>
      <c r="MCI92" s="216"/>
      <c r="MCJ92" s="214"/>
      <c r="MCK92" s="214"/>
      <c r="MCL92" s="214"/>
      <c r="MCM92" s="214"/>
      <c r="MCN92" s="214"/>
      <c r="MCO92" s="212"/>
      <c r="MCP92" s="213"/>
      <c r="MCQ92" s="213"/>
      <c r="MCR92" s="214"/>
      <c r="MCS92" s="214"/>
      <c r="MCT92" s="216"/>
      <c r="MCU92" s="216"/>
      <c r="MCV92" s="216"/>
      <c r="MCW92" s="216"/>
      <c r="MCX92" s="216"/>
      <c r="MCY92" s="216"/>
      <c r="MCZ92" s="216"/>
      <c r="MDA92" s="216"/>
      <c r="MDB92" s="216"/>
      <c r="MDC92" s="216"/>
      <c r="MDD92" s="216"/>
      <c r="MDE92" s="216"/>
      <c r="MDF92" s="216"/>
      <c r="MDG92" s="214"/>
      <c r="MDH92" s="214"/>
      <c r="MDI92" s="214"/>
      <c r="MDJ92" s="214"/>
      <c r="MDK92" s="214"/>
      <c r="MDL92" s="212"/>
      <c r="MDM92" s="213"/>
      <c r="MDN92" s="213"/>
      <c r="MDO92" s="214"/>
      <c r="MDP92" s="214"/>
      <c r="MDQ92" s="216"/>
      <c r="MDR92" s="216"/>
      <c r="MDS92" s="216"/>
      <c r="MDT92" s="216"/>
      <c r="MDU92" s="216"/>
      <c r="MDV92" s="216"/>
      <c r="MDW92" s="216"/>
      <c r="MDX92" s="216"/>
      <c r="MDY92" s="216"/>
      <c r="MDZ92" s="216"/>
      <c r="MEA92" s="216"/>
      <c r="MEB92" s="216"/>
      <c r="MEC92" s="216"/>
      <c r="MED92" s="214"/>
      <c r="MEE92" s="214"/>
      <c r="MEF92" s="214"/>
      <c r="MEG92" s="214"/>
      <c r="MEH92" s="214"/>
      <c r="MEI92" s="212"/>
      <c r="MEJ92" s="213"/>
      <c r="MEK92" s="213"/>
      <c r="MEL92" s="214"/>
      <c r="MEM92" s="214"/>
      <c r="MEN92" s="216"/>
      <c r="MEO92" s="216"/>
      <c r="MEP92" s="216"/>
      <c r="MEQ92" s="216"/>
      <c r="MER92" s="216"/>
      <c r="MES92" s="216"/>
      <c r="MET92" s="216"/>
      <c r="MEU92" s="216"/>
      <c r="MEV92" s="216"/>
      <c r="MEW92" s="216"/>
      <c r="MEX92" s="216"/>
      <c r="MEY92" s="216"/>
      <c r="MEZ92" s="216"/>
      <c r="MFA92" s="214"/>
      <c r="MFB92" s="214"/>
      <c r="MFC92" s="214"/>
      <c r="MFD92" s="214"/>
      <c r="MFE92" s="214"/>
      <c r="MFF92" s="212"/>
      <c r="MFG92" s="213"/>
      <c r="MFH92" s="213"/>
      <c r="MFI92" s="214"/>
      <c r="MFJ92" s="214"/>
      <c r="MFK92" s="216"/>
      <c r="MFL92" s="216"/>
      <c r="MFM92" s="216"/>
      <c r="MFN92" s="216"/>
      <c r="MFO92" s="216"/>
      <c r="MFP92" s="216"/>
      <c r="MFQ92" s="216"/>
      <c r="MFR92" s="216"/>
      <c r="MFS92" s="216"/>
      <c r="MFT92" s="216"/>
      <c r="MFU92" s="216"/>
      <c r="MFV92" s="216"/>
      <c r="MFW92" s="216"/>
      <c r="MFX92" s="214"/>
      <c r="MFY92" s="214"/>
      <c r="MFZ92" s="214"/>
      <c r="MGA92" s="214"/>
      <c r="MGB92" s="214"/>
      <c r="MGC92" s="212"/>
      <c r="MGD92" s="213"/>
      <c r="MGE92" s="213"/>
      <c r="MGF92" s="214"/>
      <c r="MGG92" s="214"/>
      <c r="MGH92" s="216"/>
      <c r="MGI92" s="216"/>
      <c r="MGJ92" s="216"/>
      <c r="MGK92" s="216"/>
      <c r="MGL92" s="216"/>
      <c r="MGM92" s="216"/>
      <c r="MGN92" s="216"/>
      <c r="MGO92" s="216"/>
      <c r="MGP92" s="216"/>
      <c r="MGQ92" s="216"/>
      <c r="MGR92" s="216"/>
      <c r="MGS92" s="216"/>
      <c r="MGT92" s="216"/>
      <c r="MGU92" s="214"/>
      <c r="MGV92" s="214"/>
      <c r="MGW92" s="214"/>
      <c r="MGX92" s="214"/>
      <c r="MGY92" s="214"/>
      <c r="MGZ92" s="212"/>
      <c r="MHA92" s="213"/>
      <c r="MHB92" s="213"/>
      <c r="MHC92" s="214"/>
      <c r="MHD92" s="214"/>
      <c r="MHE92" s="216"/>
      <c r="MHF92" s="216"/>
      <c r="MHG92" s="216"/>
      <c r="MHH92" s="216"/>
      <c r="MHI92" s="216"/>
      <c r="MHJ92" s="216"/>
      <c r="MHK92" s="216"/>
      <c r="MHL92" s="216"/>
      <c r="MHM92" s="216"/>
      <c r="MHN92" s="216"/>
      <c r="MHO92" s="216"/>
      <c r="MHP92" s="216"/>
      <c r="MHQ92" s="216"/>
      <c r="MHR92" s="214"/>
      <c r="MHS92" s="214"/>
      <c r="MHT92" s="214"/>
      <c r="MHU92" s="214"/>
      <c r="MHV92" s="214"/>
      <c r="MHW92" s="212"/>
      <c r="MHX92" s="213"/>
      <c r="MHY92" s="213"/>
      <c r="MHZ92" s="214"/>
      <c r="MIA92" s="214"/>
      <c r="MIB92" s="216"/>
      <c r="MIC92" s="216"/>
      <c r="MID92" s="216"/>
      <c r="MIE92" s="216"/>
      <c r="MIF92" s="216"/>
      <c r="MIG92" s="216"/>
      <c r="MIH92" s="216"/>
      <c r="MII92" s="216"/>
      <c r="MIJ92" s="216"/>
      <c r="MIK92" s="216"/>
      <c r="MIL92" s="216"/>
      <c r="MIM92" s="216"/>
      <c r="MIN92" s="216"/>
      <c r="MIO92" s="214"/>
      <c r="MIP92" s="214"/>
      <c r="MIQ92" s="214"/>
      <c r="MIR92" s="214"/>
      <c r="MIS92" s="214"/>
      <c r="MIT92" s="212"/>
      <c r="MIU92" s="213"/>
      <c r="MIV92" s="213"/>
      <c r="MIW92" s="214"/>
      <c r="MIX92" s="214"/>
      <c r="MIY92" s="216"/>
      <c r="MIZ92" s="216"/>
      <c r="MJA92" s="216"/>
      <c r="MJB92" s="216"/>
      <c r="MJC92" s="216"/>
      <c r="MJD92" s="216"/>
      <c r="MJE92" s="216"/>
      <c r="MJF92" s="216"/>
      <c r="MJG92" s="216"/>
      <c r="MJH92" s="216"/>
      <c r="MJI92" s="216"/>
      <c r="MJJ92" s="216"/>
      <c r="MJK92" s="216"/>
      <c r="MJL92" s="214"/>
      <c r="MJM92" s="214"/>
      <c r="MJN92" s="214"/>
      <c r="MJO92" s="214"/>
      <c r="MJP92" s="214"/>
      <c r="MJQ92" s="212"/>
      <c r="MJR92" s="213"/>
      <c r="MJS92" s="213"/>
      <c r="MJT92" s="214"/>
      <c r="MJU92" s="214"/>
      <c r="MJV92" s="216"/>
      <c r="MJW92" s="216"/>
      <c r="MJX92" s="216"/>
      <c r="MJY92" s="216"/>
      <c r="MJZ92" s="216"/>
      <c r="MKA92" s="216"/>
      <c r="MKB92" s="216"/>
      <c r="MKC92" s="216"/>
      <c r="MKD92" s="216"/>
      <c r="MKE92" s="216"/>
      <c r="MKF92" s="216"/>
      <c r="MKG92" s="216"/>
      <c r="MKH92" s="216"/>
      <c r="MKI92" s="214"/>
      <c r="MKJ92" s="214"/>
      <c r="MKK92" s="214"/>
      <c r="MKL92" s="214"/>
      <c r="MKM92" s="214"/>
      <c r="MKN92" s="212"/>
      <c r="MKO92" s="213"/>
      <c r="MKP92" s="213"/>
      <c r="MKQ92" s="214"/>
      <c r="MKR92" s="214"/>
      <c r="MKS92" s="216"/>
      <c r="MKT92" s="216"/>
      <c r="MKU92" s="216"/>
      <c r="MKV92" s="216"/>
      <c r="MKW92" s="216"/>
      <c r="MKX92" s="216"/>
      <c r="MKY92" s="216"/>
      <c r="MKZ92" s="216"/>
      <c r="MLA92" s="216"/>
      <c r="MLB92" s="216"/>
      <c r="MLC92" s="216"/>
      <c r="MLD92" s="216"/>
      <c r="MLE92" s="216"/>
      <c r="MLF92" s="214"/>
      <c r="MLG92" s="214"/>
      <c r="MLH92" s="214"/>
      <c r="MLI92" s="214"/>
      <c r="MLJ92" s="214"/>
      <c r="MLK92" s="212"/>
      <c r="MLL92" s="213"/>
      <c r="MLM92" s="213"/>
      <c r="MLN92" s="214"/>
      <c r="MLO92" s="214"/>
      <c r="MLP92" s="216"/>
      <c r="MLQ92" s="216"/>
      <c r="MLR92" s="216"/>
      <c r="MLS92" s="216"/>
      <c r="MLT92" s="216"/>
      <c r="MLU92" s="216"/>
      <c r="MLV92" s="216"/>
      <c r="MLW92" s="216"/>
      <c r="MLX92" s="216"/>
      <c r="MLY92" s="216"/>
      <c r="MLZ92" s="216"/>
      <c r="MMA92" s="216"/>
      <c r="MMB92" s="216"/>
      <c r="MMC92" s="214"/>
      <c r="MMD92" s="214"/>
      <c r="MME92" s="214"/>
      <c r="MMF92" s="214"/>
      <c r="MMG92" s="214"/>
      <c r="MMH92" s="212"/>
      <c r="MMI92" s="213"/>
      <c r="MMJ92" s="213"/>
      <c r="MMK92" s="214"/>
      <c r="MML92" s="214"/>
      <c r="MMM92" s="216"/>
      <c r="MMN92" s="216"/>
      <c r="MMO92" s="216"/>
      <c r="MMP92" s="216"/>
      <c r="MMQ92" s="216"/>
      <c r="MMR92" s="216"/>
      <c r="MMS92" s="216"/>
      <c r="MMT92" s="216"/>
      <c r="MMU92" s="216"/>
      <c r="MMV92" s="216"/>
      <c r="MMW92" s="216"/>
      <c r="MMX92" s="216"/>
      <c r="MMY92" s="216"/>
      <c r="MMZ92" s="214"/>
      <c r="MNA92" s="214"/>
      <c r="MNB92" s="214"/>
      <c r="MNC92" s="214"/>
      <c r="MND92" s="214"/>
      <c r="MNE92" s="212"/>
      <c r="MNF92" s="213"/>
      <c r="MNG92" s="213"/>
      <c r="MNH92" s="214"/>
      <c r="MNI92" s="214"/>
      <c r="MNJ92" s="216"/>
      <c r="MNK92" s="216"/>
      <c r="MNL92" s="216"/>
      <c r="MNM92" s="216"/>
      <c r="MNN92" s="216"/>
      <c r="MNO92" s="216"/>
      <c r="MNP92" s="216"/>
      <c r="MNQ92" s="216"/>
      <c r="MNR92" s="216"/>
      <c r="MNS92" s="216"/>
      <c r="MNT92" s="216"/>
      <c r="MNU92" s="216"/>
      <c r="MNV92" s="216"/>
      <c r="MNW92" s="214"/>
      <c r="MNX92" s="214"/>
      <c r="MNY92" s="214"/>
      <c r="MNZ92" s="214"/>
      <c r="MOA92" s="214"/>
      <c r="MOB92" s="212"/>
      <c r="MOC92" s="213"/>
      <c r="MOD92" s="213"/>
      <c r="MOE92" s="214"/>
      <c r="MOF92" s="214"/>
      <c r="MOG92" s="216"/>
      <c r="MOH92" s="216"/>
      <c r="MOI92" s="216"/>
      <c r="MOJ92" s="216"/>
      <c r="MOK92" s="216"/>
      <c r="MOL92" s="216"/>
      <c r="MOM92" s="216"/>
      <c r="MON92" s="216"/>
      <c r="MOO92" s="216"/>
      <c r="MOP92" s="216"/>
      <c r="MOQ92" s="216"/>
      <c r="MOR92" s="216"/>
      <c r="MOS92" s="216"/>
      <c r="MOT92" s="214"/>
      <c r="MOU92" s="214"/>
      <c r="MOV92" s="214"/>
      <c r="MOW92" s="214"/>
      <c r="MOX92" s="214"/>
      <c r="MOY92" s="212"/>
      <c r="MOZ92" s="213"/>
      <c r="MPA92" s="213"/>
      <c r="MPB92" s="214"/>
      <c r="MPC92" s="214"/>
      <c r="MPD92" s="216"/>
      <c r="MPE92" s="216"/>
      <c r="MPF92" s="216"/>
      <c r="MPG92" s="216"/>
      <c r="MPH92" s="216"/>
      <c r="MPI92" s="216"/>
      <c r="MPJ92" s="216"/>
      <c r="MPK92" s="216"/>
      <c r="MPL92" s="216"/>
      <c r="MPM92" s="216"/>
      <c r="MPN92" s="216"/>
      <c r="MPO92" s="216"/>
      <c r="MPP92" s="216"/>
      <c r="MPQ92" s="214"/>
      <c r="MPR92" s="214"/>
      <c r="MPS92" s="214"/>
      <c r="MPT92" s="214"/>
      <c r="MPU92" s="214"/>
      <c r="MPV92" s="212"/>
      <c r="MPW92" s="213"/>
      <c r="MPX92" s="213"/>
      <c r="MPY92" s="214"/>
      <c r="MPZ92" s="214"/>
      <c r="MQA92" s="216"/>
      <c r="MQB92" s="216"/>
      <c r="MQC92" s="216"/>
      <c r="MQD92" s="216"/>
      <c r="MQE92" s="216"/>
      <c r="MQF92" s="216"/>
      <c r="MQG92" s="216"/>
      <c r="MQH92" s="216"/>
      <c r="MQI92" s="216"/>
      <c r="MQJ92" s="216"/>
      <c r="MQK92" s="216"/>
      <c r="MQL92" s="216"/>
      <c r="MQM92" s="216"/>
      <c r="MQN92" s="214"/>
      <c r="MQO92" s="214"/>
      <c r="MQP92" s="214"/>
      <c r="MQQ92" s="214"/>
      <c r="MQR92" s="214"/>
      <c r="MQS92" s="212"/>
      <c r="MQT92" s="213"/>
      <c r="MQU92" s="213"/>
      <c r="MQV92" s="214"/>
      <c r="MQW92" s="214"/>
      <c r="MQX92" s="216"/>
      <c r="MQY92" s="216"/>
      <c r="MQZ92" s="216"/>
      <c r="MRA92" s="216"/>
      <c r="MRB92" s="216"/>
      <c r="MRC92" s="216"/>
      <c r="MRD92" s="216"/>
      <c r="MRE92" s="216"/>
      <c r="MRF92" s="216"/>
      <c r="MRG92" s="216"/>
      <c r="MRH92" s="216"/>
      <c r="MRI92" s="216"/>
      <c r="MRJ92" s="216"/>
      <c r="MRK92" s="214"/>
      <c r="MRL92" s="214"/>
      <c r="MRM92" s="214"/>
      <c r="MRN92" s="214"/>
      <c r="MRO92" s="214"/>
      <c r="MRP92" s="212"/>
      <c r="MRQ92" s="213"/>
      <c r="MRR92" s="213"/>
      <c r="MRS92" s="214"/>
      <c r="MRT92" s="214"/>
      <c r="MRU92" s="216"/>
      <c r="MRV92" s="216"/>
      <c r="MRW92" s="216"/>
      <c r="MRX92" s="216"/>
      <c r="MRY92" s="216"/>
      <c r="MRZ92" s="216"/>
      <c r="MSA92" s="216"/>
      <c r="MSB92" s="216"/>
      <c r="MSC92" s="216"/>
      <c r="MSD92" s="216"/>
      <c r="MSE92" s="216"/>
      <c r="MSF92" s="216"/>
      <c r="MSG92" s="216"/>
      <c r="MSH92" s="214"/>
      <c r="MSI92" s="214"/>
      <c r="MSJ92" s="214"/>
      <c r="MSK92" s="214"/>
      <c r="MSL92" s="214"/>
      <c r="MSM92" s="212"/>
      <c r="MSN92" s="213"/>
      <c r="MSO92" s="213"/>
      <c r="MSP92" s="214"/>
      <c r="MSQ92" s="214"/>
      <c r="MSR92" s="216"/>
      <c r="MSS92" s="216"/>
      <c r="MST92" s="216"/>
      <c r="MSU92" s="216"/>
      <c r="MSV92" s="216"/>
      <c r="MSW92" s="216"/>
      <c r="MSX92" s="216"/>
      <c r="MSY92" s="216"/>
      <c r="MSZ92" s="216"/>
      <c r="MTA92" s="216"/>
      <c r="MTB92" s="216"/>
      <c r="MTC92" s="216"/>
      <c r="MTD92" s="216"/>
      <c r="MTE92" s="214"/>
      <c r="MTF92" s="214"/>
      <c r="MTG92" s="214"/>
      <c r="MTH92" s="214"/>
      <c r="MTI92" s="214"/>
      <c r="MTJ92" s="212"/>
      <c r="MTK92" s="213"/>
      <c r="MTL92" s="213"/>
      <c r="MTM92" s="214"/>
      <c r="MTN92" s="214"/>
      <c r="MTO92" s="216"/>
      <c r="MTP92" s="216"/>
      <c r="MTQ92" s="216"/>
      <c r="MTR92" s="216"/>
      <c r="MTS92" s="216"/>
      <c r="MTT92" s="216"/>
      <c r="MTU92" s="216"/>
      <c r="MTV92" s="216"/>
      <c r="MTW92" s="216"/>
      <c r="MTX92" s="216"/>
      <c r="MTY92" s="216"/>
      <c r="MTZ92" s="216"/>
      <c r="MUA92" s="216"/>
      <c r="MUB92" s="214"/>
      <c r="MUC92" s="214"/>
      <c r="MUD92" s="214"/>
      <c r="MUE92" s="214"/>
      <c r="MUF92" s="214"/>
      <c r="MUG92" s="212"/>
      <c r="MUH92" s="213"/>
      <c r="MUI92" s="213"/>
      <c r="MUJ92" s="214"/>
      <c r="MUK92" s="214"/>
      <c r="MUL92" s="216"/>
      <c r="MUM92" s="216"/>
      <c r="MUN92" s="216"/>
      <c r="MUO92" s="216"/>
      <c r="MUP92" s="216"/>
      <c r="MUQ92" s="216"/>
      <c r="MUR92" s="216"/>
      <c r="MUS92" s="216"/>
      <c r="MUT92" s="216"/>
      <c r="MUU92" s="216"/>
      <c r="MUV92" s="216"/>
      <c r="MUW92" s="216"/>
      <c r="MUX92" s="216"/>
      <c r="MUY92" s="214"/>
      <c r="MUZ92" s="214"/>
      <c r="MVA92" s="214"/>
      <c r="MVB92" s="214"/>
      <c r="MVC92" s="214"/>
      <c r="MVD92" s="212"/>
      <c r="MVE92" s="213"/>
      <c r="MVF92" s="213"/>
      <c r="MVG92" s="214"/>
      <c r="MVH92" s="214"/>
      <c r="MVI92" s="216"/>
      <c r="MVJ92" s="216"/>
      <c r="MVK92" s="216"/>
      <c r="MVL92" s="216"/>
      <c r="MVM92" s="216"/>
      <c r="MVN92" s="216"/>
      <c r="MVO92" s="216"/>
      <c r="MVP92" s="216"/>
      <c r="MVQ92" s="216"/>
      <c r="MVR92" s="216"/>
      <c r="MVS92" s="216"/>
      <c r="MVT92" s="216"/>
      <c r="MVU92" s="216"/>
      <c r="MVV92" s="214"/>
      <c r="MVW92" s="214"/>
      <c r="MVX92" s="214"/>
      <c r="MVY92" s="214"/>
      <c r="MVZ92" s="214"/>
      <c r="MWA92" s="212"/>
      <c r="MWB92" s="213"/>
      <c r="MWC92" s="213"/>
      <c r="MWD92" s="214"/>
      <c r="MWE92" s="214"/>
      <c r="MWF92" s="216"/>
      <c r="MWG92" s="216"/>
      <c r="MWH92" s="216"/>
      <c r="MWI92" s="216"/>
      <c r="MWJ92" s="216"/>
      <c r="MWK92" s="216"/>
      <c r="MWL92" s="216"/>
      <c r="MWM92" s="216"/>
      <c r="MWN92" s="216"/>
      <c r="MWO92" s="216"/>
      <c r="MWP92" s="216"/>
      <c r="MWQ92" s="216"/>
      <c r="MWR92" s="216"/>
      <c r="MWS92" s="214"/>
      <c r="MWT92" s="214"/>
      <c r="MWU92" s="214"/>
      <c r="MWV92" s="214"/>
      <c r="MWW92" s="214"/>
      <c r="MWX92" s="212"/>
      <c r="MWY92" s="213"/>
      <c r="MWZ92" s="213"/>
      <c r="MXA92" s="214"/>
      <c r="MXB92" s="214"/>
      <c r="MXC92" s="216"/>
      <c r="MXD92" s="216"/>
      <c r="MXE92" s="216"/>
      <c r="MXF92" s="216"/>
      <c r="MXG92" s="216"/>
      <c r="MXH92" s="216"/>
      <c r="MXI92" s="216"/>
      <c r="MXJ92" s="216"/>
      <c r="MXK92" s="216"/>
      <c r="MXL92" s="216"/>
      <c r="MXM92" s="216"/>
      <c r="MXN92" s="216"/>
      <c r="MXO92" s="216"/>
      <c r="MXP92" s="214"/>
      <c r="MXQ92" s="214"/>
      <c r="MXR92" s="214"/>
      <c r="MXS92" s="214"/>
      <c r="MXT92" s="214"/>
      <c r="MXU92" s="212"/>
      <c r="MXV92" s="213"/>
      <c r="MXW92" s="213"/>
      <c r="MXX92" s="214"/>
      <c r="MXY92" s="214"/>
      <c r="MXZ92" s="216"/>
      <c r="MYA92" s="216"/>
      <c r="MYB92" s="216"/>
      <c r="MYC92" s="216"/>
      <c r="MYD92" s="216"/>
      <c r="MYE92" s="216"/>
      <c r="MYF92" s="216"/>
      <c r="MYG92" s="216"/>
      <c r="MYH92" s="216"/>
      <c r="MYI92" s="216"/>
      <c r="MYJ92" s="216"/>
      <c r="MYK92" s="216"/>
      <c r="MYL92" s="216"/>
      <c r="MYM92" s="214"/>
      <c r="MYN92" s="214"/>
      <c r="MYO92" s="214"/>
      <c r="MYP92" s="214"/>
      <c r="MYQ92" s="214"/>
      <c r="MYR92" s="212"/>
      <c r="MYS92" s="213"/>
      <c r="MYT92" s="213"/>
      <c r="MYU92" s="214"/>
      <c r="MYV92" s="214"/>
      <c r="MYW92" s="216"/>
      <c r="MYX92" s="216"/>
      <c r="MYY92" s="216"/>
      <c r="MYZ92" s="216"/>
      <c r="MZA92" s="216"/>
      <c r="MZB92" s="216"/>
      <c r="MZC92" s="216"/>
      <c r="MZD92" s="216"/>
      <c r="MZE92" s="216"/>
      <c r="MZF92" s="216"/>
      <c r="MZG92" s="216"/>
      <c r="MZH92" s="216"/>
      <c r="MZI92" s="216"/>
      <c r="MZJ92" s="214"/>
      <c r="MZK92" s="214"/>
      <c r="MZL92" s="214"/>
      <c r="MZM92" s="214"/>
      <c r="MZN92" s="214"/>
      <c r="MZO92" s="212"/>
      <c r="MZP92" s="213"/>
      <c r="MZQ92" s="213"/>
      <c r="MZR92" s="214"/>
      <c r="MZS92" s="214"/>
      <c r="MZT92" s="216"/>
      <c r="MZU92" s="216"/>
      <c r="MZV92" s="216"/>
      <c r="MZW92" s="216"/>
      <c r="MZX92" s="216"/>
      <c r="MZY92" s="216"/>
      <c r="MZZ92" s="216"/>
      <c r="NAA92" s="216"/>
      <c r="NAB92" s="216"/>
      <c r="NAC92" s="216"/>
      <c r="NAD92" s="216"/>
      <c r="NAE92" s="216"/>
      <c r="NAF92" s="216"/>
      <c r="NAG92" s="214"/>
      <c r="NAH92" s="214"/>
      <c r="NAI92" s="214"/>
      <c r="NAJ92" s="214"/>
      <c r="NAK92" s="214"/>
      <c r="NAL92" s="212"/>
      <c r="NAM92" s="213"/>
      <c r="NAN92" s="213"/>
      <c r="NAO92" s="214"/>
      <c r="NAP92" s="214"/>
      <c r="NAQ92" s="216"/>
      <c r="NAR92" s="216"/>
      <c r="NAS92" s="216"/>
      <c r="NAT92" s="216"/>
      <c r="NAU92" s="216"/>
      <c r="NAV92" s="216"/>
      <c r="NAW92" s="216"/>
      <c r="NAX92" s="216"/>
      <c r="NAY92" s="216"/>
      <c r="NAZ92" s="216"/>
      <c r="NBA92" s="216"/>
      <c r="NBB92" s="216"/>
      <c r="NBC92" s="216"/>
      <c r="NBD92" s="214"/>
      <c r="NBE92" s="214"/>
      <c r="NBF92" s="214"/>
      <c r="NBG92" s="214"/>
      <c r="NBH92" s="214"/>
      <c r="NBI92" s="212"/>
      <c r="NBJ92" s="213"/>
      <c r="NBK92" s="213"/>
      <c r="NBL92" s="214"/>
      <c r="NBM92" s="214"/>
      <c r="NBN92" s="216"/>
      <c r="NBO92" s="216"/>
      <c r="NBP92" s="216"/>
      <c r="NBQ92" s="216"/>
      <c r="NBR92" s="216"/>
      <c r="NBS92" s="216"/>
      <c r="NBT92" s="216"/>
      <c r="NBU92" s="216"/>
      <c r="NBV92" s="216"/>
      <c r="NBW92" s="216"/>
      <c r="NBX92" s="216"/>
      <c r="NBY92" s="216"/>
      <c r="NBZ92" s="216"/>
      <c r="NCA92" s="214"/>
      <c r="NCB92" s="214"/>
      <c r="NCC92" s="214"/>
      <c r="NCD92" s="214"/>
      <c r="NCE92" s="214"/>
      <c r="NCF92" s="212"/>
      <c r="NCG92" s="213"/>
      <c r="NCH92" s="213"/>
      <c r="NCI92" s="214"/>
      <c r="NCJ92" s="214"/>
      <c r="NCK92" s="216"/>
      <c r="NCL92" s="216"/>
      <c r="NCM92" s="216"/>
      <c r="NCN92" s="216"/>
      <c r="NCO92" s="216"/>
      <c r="NCP92" s="216"/>
      <c r="NCQ92" s="216"/>
      <c r="NCR92" s="216"/>
      <c r="NCS92" s="216"/>
      <c r="NCT92" s="216"/>
      <c r="NCU92" s="216"/>
      <c r="NCV92" s="216"/>
      <c r="NCW92" s="216"/>
      <c r="NCX92" s="214"/>
      <c r="NCY92" s="214"/>
      <c r="NCZ92" s="214"/>
      <c r="NDA92" s="214"/>
      <c r="NDB92" s="214"/>
      <c r="NDC92" s="212"/>
      <c r="NDD92" s="213"/>
      <c r="NDE92" s="213"/>
      <c r="NDF92" s="214"/>
      <c r="NDG92" s="214"/>
      <c r="NDH92" s="216"/>
      <c r="NDI92" s="216"/>
      <c r="NDJ92" s="216"/>
      <c r="NDK92" s="216"/>
      <c r="NDL92" s="216"/>
      <c r="NDM92" s="216"/>
      <c r="NDN92" s="216"/>
      <c r="NDO92" s="216"/>
      <c r="NDP92" s="216"/>
      <c r="NDQ92" s="216"/>
      <c r="NDR92" s="216"/>
      <c r="NDS92" s="216"/>
      <c r="NDT92" s="216"/>
      <c r="NDU92" s="214"/>
      <c r="NDV92" s="214"/>
      <c r="NDW92" s="214"/>
      <c r="NDX92" s="214"/>
      <c r="NDY92" s="214"/>
      <c r="NDZ92" s="212"/>
      <c r="NEA92" s="213"/>
      <c r="NEB92" s="213"/>
      <c r="NEC92" s="214"/>
      <c r="NED92" s="214"/>
      <c r="NEE92" s="216"/>
      <c r="NEF92" s="216"/>
      <c r="NEG92" s="216"/>
      <c r="NEH92" s="216"/>
      <c r="NEI92" s="216"/>
      <c r="NEJ92" s="216"/>
      <c r="NEK92" s="216"/>
      <c r="NEL92" s="216"/>
      <c r="NEM92" s="216"/>
      <c r="NEN92" s="216"/>
      <c r="NEO92" s="216"/>
      <c r="NEP92" s="216"/>
      <c r="NEQ92" s="216"/>
      <c r="NER92" s="214"/>
      <c r="NES92" s="214"/>
      <c r="NET92" s="214"/>
      <c r="NEU92" s="214"/>
      <c r="NEV92" s="214"/>
      <c r="NEW92" s="212"/>
      <c r="NEX92" s="213"/>
      <c r="NEY92" s="213"/>
      <c r="NEZ92" s="214"/>
      <c r="NFA92" s="214"/>
      <c r="NFB92" s="216"/>
      <c r="NFC92" s="216"/>
      <c r="NFD92" s="216"/>
      <c r="NFE92" s="216"/>
      <c r="NFF92" s="216"/>
      <c r="NFG92" s="216"/>
      <c r="NFH92" s="216"/>
      <c r="NFI92" s="216"/>
      <c r="NFJ92" s="216"/>
      <c r="NFK92" s="216"/>
      <c r="NFL92" s="216"/>
      <c r="NFM92" s="216"/>
      <c r="NFN92" s="216"/>
      <c r="NFO92" s="214"/>
      <c r="NFP92" s="214"/>
      <c r="NFQ92" s="214"/>
      <c r="NFR92" s="214"/>
      <c r="NFS92" s="214"/>
      <c r="NFT92" s="212"/>
      <c r="NFU92" s="213"/>
      <c r="NFV92" s="213"/>
      <c r="NFW92" s="214"/>
      <c r="NFX92" s="214"/>
      <c r="NFY92" s="216"/>
      <c r="NFZ92" s="216"/>
      <c r="NGA92" s="216"/>
      <c r="NGB92" s="216"/>
      <c r="NGC92" s="216"/>
      <c r="NGD92" s="216"/>
      <c r="NGE92" s="216"/>
      <c r="NGF92" s="216"/>
      <c r="NGG92" s="216"/>
      <c r="NGH92" s="216"/>
      <c r="NGI92" s="216"/>
      <c r="NGJ92" s="216"/>
      <c r="NGK92" s="216"/>
      <c r="NGL92" s="214"/>
      <c r="NGM92" s="214"/>
      <c r="NGN92" s="214"/>
      <c r="NGO92" s="214"/>
      <c r="NGP92" s="214"/>
      <c r="NGQ92" s="212"/>
      <c r="NGR92" s="213"/>
      <c r="NGS92" s="213"/>
      <c r="NGT92" s="214"/>
      <c r="NGU92" s="214"/>
      <c r="NGV92" s="216"/>
      <c r="NGW92" s="216"/>
      <c r="NGX92" s="216"/>
      <c r="NGY92" s="216"/>
      <c r="NGZ92" s="216"/>
      <c r="NHA92" s="216"/>
      <c r="NHB92" s="216"/>
      <c r="NHC92" s="216"/>
      <c r="NHD92" s="216"/>
      <c r="NHE92" s="216"/>
      <c r="NHF92" s="216"/>
      <c r="NHG92" s="216"/>
      <c r="NHH92" s="216"/>
      <c r="NHI92" s="214"/>
      <c r="NHJ92" s="214"/>
      <c r="NHK92" s="214"/>
      <c r="NHL92" s="214"/>
      <c r="NHM92" s="214"/>
      <c r="NHN92" s="212"/>
      <c r="NHO92" s="213"/>
      <c r="NHP92" s="213"/>
      <c r="NHQ92" s="214"/>
      <c r="NHR92" s="214"/>
      <c r="NHS92" s="216"/>
      <c r="NHT92" s="216"/>
      <c r="NHU92" s="216"/>
      <c r="NHV92" s="216"/>
      <c r="NHW92" s="216"/>
      <c r="NHX92" s="216"/>
      <c r="NHY92" s="216"/>
      <c r="NHZ92" s="216"/>
      <c r="NIA92" s="216"/>
      <c r="NIB92" s="216"/>
      <c r="NIC92" s="216"/>
      <c r="NID92" s="216"/>
      <c r="NIE92" s="216"/>
      <c r="NIF92" s="214"/>
      <c r="NIG92" s="214"/>
      <c r="NIH92" s="214"/>
      <c r="NII92" s="214"/>
      <c r="NIJ92" s="214"/>
      <c r="NIK92" s="212"/>
      <c r="NIL92" s="213"/>
      <c r="NIM92" s="213"/>
      <c r="NIN92" s="214"/>
      <c r="NIO92" s="214"/>
      <c r="NIP92" s="216"/>
      <c r="NIQ92" s="216"/>
      <c r="NIR92" s="216"/>
      <c r="NIS92" s="216"/>
      <c r="NIT92" s="216"/>
      <c r="NIU92" s="216"/>
      <c r="NIV92" s="216"/>
      <c r="NIW92" s="216"/>
      <c r="NIX92" s="216"/>
      <c r="NIY92" s="216"/>
      <c r="NIZ92" s="216"/>
      <c r="NJA92" s="216"/>
      <c r="NJB92" s="216"/>
      <c r="NJC92" s="214"/>
      <c r="NJD92" s="214"/>
      <c r="NJE92" s="214"/>
      <c r="NJF92" s="214"/>
      <c r="NJG92" s="214"/>
      <c r="NJH92" s="212"/>
      <c r="NJI92" s="213"/>
      <c r="NJJ92" s="213"/>
      <c r="NJK92" s="214"/>
      <c r="NJL92" s="214"/>
      <c r="NJM92" s="216"/>
      <c r="NJN92" s="216"/>
      <c r="NJO92" s="216"/>
      <c r="NJP92" s="216"/>
      <c r="NJQ92" s="216"/>
      <c r="NJR92" s="216"/>
      <c r="NJS92" s="216"/>
      <c r="NJT92" s="216"/>
      <c r="NJU92" s="216"/>
      <c r="NJV92" s="216"/>
      <c r="NJW92" s="216"/>
      <c r="NJX92" s="216"/>
      <c r="NJY92" s="216"/>
      <c r="NJZ92" s="214"/>
      <c r="NKA92" s="214"/>
      <c r="NKB92" s="214"/>
      <c r="NKC92" s="214"/>
      <c r="NKD92" s="214"/>
      <c r="NKE92" s="212"/>
      <c r="NKF92" s="213"/>
      <c r="NKG92" s="213"/>
      <c r="NKH92" s="214"/>
      <c r="NKI92" s="214"/>
      <c r="NKJ92" s="216"/>
      <c r="NKK92" s="216"/>
      <c r="NKL92" s="216"/>
      <c r="NKM92" s="216"/>
      <c r="NKN92" s="216"/>
      <c r="NKO92" s="216"/>
      <c r="NKP92" s="216"/>
      <c r="NKQ92" s="216"/>
      <c r="NKR92" s="216"/>
      <c r="NKS92" s="216"/>
      <c r="NKT92" s="216"/>
      <c r="NKU92" s="216"/>
      <c r="NKV92" s="216"/>
      <c r="NKW92" s="214"/>
      <c r="NKX92" s="214"/>
      <c r="NKY92" s="214"/>
      <c r="NKZ92" s="214"/>
      <c r="NLA92" s="214"/>
      <c r="NLB92" s="212"/>
      <c r="NLC92" s="213"/>
      <c r="NLD92" s="213"/>
      <c r="NLE92" s="214"/>
      <c r="NLF92" s="214"/>
      <c r="NLG92" s="216"/>
      <c r="NLH92" s="216"/>
      <c r="NLI92" s="216"/>
      <c r="NLJ92" s="216"/>
      <c r="NLK92" s="216"/>
      <c r="NLL92" s="216"/>
      <c r="NLM92" s="216"/>
      <c r="NLN92" s="216"/>
      <c r="NLO92" s="216"/>
      <c r="NLP92" s="216"/>
      <c r="NLQ92" s="216"/>
      <c r="NLR92" s="216"/>
      <c r="NLS92" s="216"/>
      <c r="NLT92" s="214"/>
      <c r="NLU92" s="214"/>
      <c r="NLV92" s="214"/>
      <c r="NLW92" s="214"/>
      <c r="NLX92" s="214"/>
      <c r="NLY92" s="212"/>
      <c r="NLZ92" s="213"/>
      <c r="NMA92" s="213"/>
      <c r="NMB92" s="214"/>
      <c r="NMC92" s="214"/>
      <c r="NMD92" s="216"/>
      <c r="NME92" s="216"/>
      <c r="NMF92" s="216"/>
      <c r="NMG92" s="216"/>
      <c r="NMH92" s="216"/>
      <c r="NMI92" s="216"/>
      <c r="NMJ92" s="216"/>
      <c r="NMK92" s="216"/>
      <c r="NML92" s="216"/>
      <c r="NMM92" s="216"/>
      <c r="NMN92" s="216"/>
      <c r="NMO92" s="216"/>
      <c r="NMP92" s="216"/>
      <c r="NMQ92" s="214"/>
      <c r="NMR92" s="214"/>
      <c r="NMS92" s="214"/>
      <c r="NMT92" s="214"/>
      <c r="NMU92" s="214"/>
      <c r="NMV92" s="212"/>
      <c r="NMW92" s="213"/>
      <c r="NMX92" s="213"/>
      <c r="NMY92" s="214"/>
      <c r="NMZ92" s="214"/>
      <c r="NNA92" s="216"/>
      <c r="NNB92" s="216"/>
      <c r="NNC92" s="216"/>
      <c r="NND92" s="216"/>
      <c r="NNE92" s="216"/>
      <c r="NNF92" s="216"/>
      <c r="NNG92" s="216"/>
      <c r="NNH92" s="216"/>
      <c r="NNI92" s="216"/>
      <c r="NNJ92" s="216"/>
      <c r="NNK92" s="216"/>
      <c r="NNL92" s="216"/>
      <c r="NNM92" s="216"/>
      <c r="NNN92" s="214"/>
      <c r="NNO92" s="214"/>
      <c r="NNP92" s="214"/>
      <c r="NNQ92" s="214"/>
      <c r="NNR92" s="214"/>
      <c r="NNS92" s="212"/>
      <c r="NNT92" s="213"/>
      <c r="NNU92" s="213"/>
      <c r="NNV92" s="214"/>
      <c r="NNW92" s="214"/>
      <c r="NNX92" s="216"/>
      <c r="NNY92" s="216"/>
      <c r="NNZ92" s="216"/>
      <c r="NOA92" s="216"/>
      <c r="NOB92" s="216"/>
      <c r="NOC92" s="216"/>
      <c r="NOD92" s="216"/>
      <c r="NOE92" s="216"/>
      <c r="NOF92" s="216"/>
      <c r="NOG92" s="216"/>
      <c r="NOH92" s="216"/>
      <c r="NOI92" s="216"/>
      <c r="NOJ92" s="216"/>
      <c r="NOK92" s="214"/>
      <c r="NOL92" s="214"/>
      <c r="NOM92" s="214"/>
      <c r="NON92" s="214"/>
      <c r="NOO92" s="214"/>
      <c r="NOP92" s="212"/>
      <c r="NOQ92" s="213"/>
      <c r="NOR92" s="213"/>
      <c r="NOS92" s="214"/>
      <c r="NOT92" s="214"/>
      <c r="NOU92" s="216"/>
      <c r="NOV92" s="216"/>
      <c r="NOW92" s="216"/>
      <c r="NOX92" s="216"/>
      <c r="NOY92" s="216"/>
      <c r="NOZ92" s="216"/>
      <c r="NPA92" s="216"/>
      <c r="NPB92" s="216"/>
      <c r="NPC92" s="216"/>
      <c r="NPD92" s="216"/>
      <c r="NPE92" s="216"/>
      <c r="NPF92" s="216"/>
      <c r="NPG92" s="216"/>
      <c r="NPH92" s="214"/>
      <c r="NPI92" s="214"/>
      <c r="NPJ92" s="214"/>
      <c r="NPK92" s="214"/>
      <c r="NPL92" s="214"/>
      <c r="NPM92" s="212"/>
      <c r="NPN92" s="213"/>
      <c r="NPO92" s="213"/>
      <c r="NPP92" s="214"/>
      <c r="NPQ92" s="214"/>
      <c r="NPR92" s="216"/>
      <c r="NPS92" s="216"/>
      <c r="NPT92" s="216"/>
      <c r="NPU92" s="216"/>
      <c r="NPV92" s="216"/>
      <c r="NPW92" s="216"/>
      <c r="NPX92" s="216"/>
      <c r="NPY92" s="216"/>
      <c r="NPZ92" s="216"/>
      <c r="NQA92" s="216"/>
      <c r="NQB92" s="216"/>
      <c r="NQC92" s="216"/>
      <c r="NQD92" s="216"/>
      <c r="NQE92" s="214"/>
      <c r="NQF92" s="214"/>
      <c r="NQG92" s="214"/>
      <c r="NQH92" s="214"/>
      <c r="NQI92" s="214"/>
      <c r="NQJ92" s="212"/>
      <c r="NQK92" s="213"/>
      <c r="NQL92" s="213"/>
      <c r="NQM92" s="214"/>
      <c r="NQN92" s="214"/>
      <c r="NQO92" s="216"/>
      <c r="NQP92" s="216"/>
      <c r="NQQ92" s="216"/>
      <c r="NQR92" s="216"/>
      <c r="NQS92" s="216"/>
      <c r="NQT92" s="216"/>
      <c r="NQU92" s="216"/>
      <c r="NQV92" s="216"/>
      <c r="NQW92" s="216"/>
      <c r="NQX92" s="216"/>
      <c r="NQY92" s="216"/>
      <c r="NQZ92" s="216"/>
      <c r="NRA92" s="216"/>
      <c r="NRB92" s="214"/>
      <c r="NRC92" s="214"/>
      <c r="NRD92" s="214"/>
      <c r="NRE92" s="214"/>
      <c r="NRF92" s="214"/>
      <c r="NRG92" s="212"/>
      <c r="NRH92" s="213"/>
      <c r="NRI92" s="213"/>
      <c r="NRJ92" s="214"/>
      <c r="NRK92" s="214"/>
      <c r="NRL92" s="216"/>
      <c r="NRM92" s="216"/>
      <c r="NRN92" s="216"/>
      <c r="NRO92" s="216"/>
      <c r="NRP92" s="216"/>
      <c r="NRQ92" s="216"/>
      <c r="NRR92" s="216"/>
      <c r="NRS92" s="216"/>
      <c r="NRT92" s="216"/>
      <c r="NRU92" s="216"/>
      <c r="NRV92" s="216"/>
      <c r="NRW92" s="216"/>
      <c r="NRX92" s="216"/>
      <c r="NRY92" s="214"/>
      <c r="NRZ92" s="214"/>
      <c r="NSA92" s="214"/>
      <c r="NSB92" s="214"/>
      <c r="NSC92" s="214"/>
      <c r="NSD92" s="212"/>
      <c r="NSE92" s="213"/>
      <c r="NSF92" s="213"/>
      <c r="NSG92" s="214"/>
      <c r="NSH92" s="214"/>
      <c r="NSI92" s="216"/>
      <c r="NSJ92" s="216"/>
      <c r="NSK92" s="216"/>
      <c r="NSL92" s="216"/>
      <c r="NSM92" s="216"/>
      <c r="NSN92" s="216"/>
      <c r="NSO92" s="216"/>
      <c r="NSP92" s="216"/>
      <c r="NSQ92" s="216"/>
      <c r="NSR92" s="216"/>
      <c r="NSS92" s="216"/>
      <c r="NST92" s="216"/>
      <c r="NSU92" s="216"/>
      <c r="NSV92" s="214"/>
      <c r="NSW92" s="214"/>
      <c r="NSX92" s="214"/>
      <c r="NSY92" s="214"/>
      <c r="NSZ92" s="214"/>
      <c r="NTA92" s="212"/>
      <c r="NTB92" s="213"/>
      <c r="NTC92" s="213"/>
      <c r="NTD92" s="214"/>
      <c r="NTE92" s="214"/>
      <c r="NTF92" s="216"/>
      <c r="NTG92" s="216"/>
      <c r="NTH92" s="216"/>
      <c r="NTI92" s="216"/>
      <c r="NTJ92" s="216"/>
      <c r="NTK92" s="216"/>
      <c r="NTL92" s="216"/>
      <c r="NTM92" s="216"/>
      <c r="NTN92" s="216"/>
      <c r="NTO92" s="216"/>
      <c r="NTP92" s="216"/>
      <c r="NTQ92" s="216"/>
      <c r="NTR92" s="216"/>
      <c r="NTS92" s="214"/>
      <c r="NTT92" s="214"/>
      <c r="NTU92" s="214"/>
      <c r="NTV92" s="214"/>
      <c r="NTW92" s="214"/>
      <c r="NTX92" s="212"/>
      <c r="NTY92" s="213"/>
      <c r="NTZ92" s="213"/>
      <c r="NUA92" s="214"/>
      <c r="NUB92" s="214"/>
      <c r="NUC92" s="216"/>
      <c r="NUD92" s="216"/>
      <c r="NUE92" s="216"/>
      <c r="NUF92" s="216"/>
      <c r="NUG92" s="216"/>
      <c r="NUH92" s="216"/>
      <c r="NUI92" s="216"/>
      <c r="NUJ92" s="216"/>
      <c r="NUK92" s="216"/>
      <c r="NUL92" s="216"/>
      <c r="NUM92" s="216"/>
      <c r="NUN92" s="216"/>
      <c r="NUO92" s="216"/>
      <c r="NUP92" s="214"/>
      <c r="NUQ92" s="214"/>
      <c r="NUR92" s="214"/>
      <c r="NUS92" s="214"/>
      <c r="NUT92" s="214"/>
      <c r="NUU92" s="212"/>
      <c r="NUV92" s="213"/>
      <c r="NUW92" s="213"/>
      <c r="NUX92" s="214"/>
      <c r="NUY92" s="214"/>
      <c r="NUZ92" s="216"/>
      <c r="NVA92" s="216"/>
      <c r="NVB92" s="216"/>
      <c r="NVC92" s="216"/>
      <c r="NVD92" s="216"/>
      <c r="NVE92" s="216"/>
      <c r="NVF92" s="216"/>
      <c r="NVG92" s="216"/>
      <c r="NVH92" s="216"/>
      <c r="NVI92" s="216"/>
      <c r="NVJ92" s="216"/>
      <c r="NVK92" s="216"/>
      <c r="NVL92" s="216"/>
      <c r="NVM92" s="214"/>
      <c r="NVN92" s="214"/>
      <c r="NVO92" s="214"/>
      <c r="NVP92" s="214"/>
      <c r="NVQ92" s="214"/>
      <c r="NVR92" s="212"/>
      <c r="NVS92" s="213"/>
      <c r="NVT92" s="213"/>
      <c r="NVU92" s="214"/>
      <c r="NVV92" s="214"/>
      <c r="NVW92" s="216"/>
      <c r="NVX92" s="216"/>
      <c r="NVY92" s="216"/>
      <c r="NVZ92" s="216"/>
      <c r="NWA92" s="216"/>
      <c r="NWB92" s="216"/>
      <c r="NWC92" s="216"/>
      <c r="NWD92" s="216"/>
      <c r="NWE92" s="216"/>
      <c r="NWF92" s="216"/>
      <c r="NWG92" s="216"/>
      <c r="NWH92" s="216"/>
      <c r="NWI92" s="216"/>
      <c r="NWJ92" s="214"/>
      <c r="NWK92" s="214"/>
      <c r="NWL92" s="214"/>
      <c r="NWM92" s="214"/>
      <c r="NWN92" s="214"/>
      <c r="NWO92" s="212"/>
      <c r="NWP92" s="213"/>
      <c r="NWQ92" s="213"/>
      <c r="NWR92" s="214"/>
      <c r="NWS92" s="214"/>
      <c r="NWT92" s="216"/>
      <c r="NWU92" s="216"/>
      <c r="NWV92" s="216"/>
      <c r="NWW92" s="216"/>
      <c r="NWX92" s="216"/>
      <c r="NWY92" s="216"/>
      <c r="NWZ92" s="216"/>
      <c r="NXA92" s="216"/>
      <c r="NXB92" s="216"/>
      <c r="NXC92" s="216"/>
      <c r="NXD92" s="216"/>
      <c r="NXE92" s="216"/>
      <c r="NXF92" s="216"/>
      <c r="NXG92" s="214"/>
      <c r="NXH92" s="214"/>
      <c r="NXI92" s="214"/>
      <c r="NXJ92" s="214"/>
      <c r="NXK92" s="214"/>
      <c r="NXL92" s="212"/>
      <c r="NXM92" s="213"/>
      <c r="NXN92" s="213"/>
      <c r="NXO92" s="214"/>
      <c r="NXP92" s="214"/>
      <c r="NXQ92" s="216"/>
      <c r="NXR92" s="216"/>
      <c r="NXS92" s="216"/>
      <c r="NXT92" s="216"/>
      <c r="NXU92" s="216"/>
      <c r="NXV92" s="216"/>
      <c r="NXW92" s="216"/>
      <c r="NXX92" s="216"/>
      <c r="NXY92" s="216"/>
      <c r="NXZ92" s="216"/>
      <c r="NYA92" s="216"/>
      <c r="NYB92" s="216"/>
      <c r="NYC92" s="216"/>
      <c r="NYD92" s="214"/>
      <c r="NYE92" s="214"/>
      <c r="NYF92" s="214"/>
      <c r="NYG92" s="214"/>
      <c r="NYH92" s="214"/>
      <c r="NYI92" s="212"/>
      <c r="NYJ92" s="213"/>
      <c r="NYK92" s="213"/>
      <c r="NYL92" s="214"/>
      <c r="NYM92" s="214"/>
      <c r="NYN92" s="216"/>
      <c r="NYO92" s="216"/>
      <c r="NYP92" s="216"/>
      <c r="NYQ92" s="216"/>
      <c r="NYR92" s="216"/>
      <c r="NYS92" s="216"/>
      <c r="NYT92" s="216"/>
      <c r="NYU92" s="216"/>
      <c r="NYV92" s="216"/>
      <c r="NYW92" s="216"/>
      <c r="NYX92" s="216"/>
      <c r="NYY92" s="216"/>
      <c r="NYZ92" s="216"/>
      <c r="NZA92" s="214"/>
      <c r="NZB92" s="214"/>
      <c r="NZC92" s="214"/>
      <c r="NZD92" s="214"/>
      <c r="NZE92" s="214"/>
      <c r="NZF92" s="212"/>
      <c r="NZG92" s="213"/>
      <c r="NZH92" s="213"/>
      <c r="NZI92" s="214"/>
      <c r="NZJ92" s="214"/>
      <c r="NZK92" s="216"/>
      <c r="NZL92" s="216"/>
      <c r="NZM92" s="216"/>
      <c r="NZN92" s="216"/>
      <c r="NZO92" s="216"/>
      <c r="NZP92" s="216"/>
      <c r="NZQ92" s="216"/>
      <c r="NZR92" s="216"/>
      <c r="NZS92" s="216"/>
      <c r="NZT92" s="216"/>
      <c r="NZU92" s="216"/>
      <c r="NZV92" s="216"/>
      <c r="NZW92" s="216"/>
      <c r="NZX92" s="214"/>
      <c r="NZY92" s="214"/>
      <c r="NZZ92" s="214"/>
      <c r="OAA92" s="214"/>
      <c r="OAB92" s="214"/>
      <c r="OAC92" s="212"/>
      <c r="OAD92" s="213"/>
      <c r="OAE92" s="213"/>
      <c r="OAF92" s="214"/>
      <c r="OAG92" s="214"/>
      <c r="OAH92" s="216"/>
      <c r="OAI92" s="216"/>
      <c r="OAJ92" s="216"/>
      <c r="OAK92" s="216"/>
      <c r="OAL92" s="216"/>
      <c r="OAM92" s="216"/>
      <c r="OAN92" s="216"/>
      <c r="OAO92" s="216"/>
      <c r="OAP92" s="216"/>
      <c r="OAQ92" s="216"/>
      <c r="OAR92" s="216"/>
      <c r="OAS92" s="216"/>
      <c r="OAT92" s="216"/>
      <c r="OAU92" s="214"/>
      <c r="OAV92" s="214"/>
      <c r="OAW92" s="214"/>
      <c r="OAX92" s="214"/>
      <c r="OAY92" s="214"/>
      <c r="OAZ92" s="212"/>
      <c r="OBA92" s="213"/>
      <c r="OBB92" s="213"/>
      <c r="OBC92" s="214"/>
      <c r="OBD92" s="214"/>
      <c r="OBE92" s="216"/>
      <c r="OBF92" s="216"/>
      <c r="OBG92" s="216"/>
      <c r="OBH92" s="216"/>
      <c r="OBI92" s="216"/>
      <c r="OBJ92" s="216"/>
      <c r="OBK92" s="216"/>
      <c r="OBL92" s="216"/>
      <c r="OBM92" s="216"/>
      <c r="OBN92" s="216"/>
      <c r="OBO92" s="216"/>
      <c r="OBP92" s="216"/>
      <c r="OBQ92" s="216"/>
      <c r="OBR92" s="214"/>
      <c r="OBS92" s="214"/>
      <c r="OBT92" s="214"/>
      <c r="OBU92" s="214"/>
      <c r="OBV92" s="214"/>
      <c r="OBW92" s="212"/>
      <c r="OBX92" s="213"/>
      <c r="OBY92" s="213"/>
      <c r="OBZ92" s="214"/>
      <c r="OCA92" s="214"/>
      <c r="OCB92" s="216"/>
      <c r="OCC92" s="216"/>
      <c r="OCD92" s="216"/>
      <c r="OCE92" s="216"/>
      <c r="OCF92" s="216"/>
      <c r="OCG92" s="216"/>
      <c r="OCH92" s="216"/>
      <c r="OCI92" s="216"/>
      <c r="OCJ92" s="216"/>
      <c r="OCK92" s="216"/>
      <c r="OCL92" s="216"/>
      <c r="OCM92" s="216"/>
      <c r="OCN92" s="216"/>
      <c r="OCO92" s="214"/>
      <c r="OCP92" s="214"/>
      <c r="OCQ92" s="214"/>
      <c r="OCR92" s="214"/>
      <c r="OCS92" s="214"/>
      <c r="OCT92" s="212"/>
      <c r="OCU92" s="213"/>
      <c r="OCV92" s="213"/>
      <c r="OCW92" s="214"/>
      <c r="OCX92" s="214"/>
      <c r="OCY92" s="216"/>
      <c r="OCZ92" s="216"/>
      <c r="ODA92" s="216"/>
      <c r="ODB92" s="216"/>
      <c r="ODC92" s="216"/>
      <c r="ODD92" s="216"/>
      <c r="ODE92" s="216"/>
      <c r="ODF92" s="216"/>
      <c r="ODG92" s="216"/>
      <c r="ODH92" s="216"/>
      <c r="ODI92" s="216"/>
      <c r="ODJ92" s="216"/>
      <c r="ODK92" s="216"/>
      <c r="ODL92" s="214"/>
      <c r="ODM92" s="214"/>
      <c r="ODN92" s="214"/>
      <c r="ODO92" s="214"/>
      <c r="ODP92" s="214"/>
      <c r="ODQ92" s="212"/>
      <c r="ODR92" s="213"/>
      <c r="ODS92" s="213"/>
      <c r="ODT92" s="214"/>
      <c r="ODU92" s="214"/>
      <c r="ODV92" s="216"/>
      <c r="ODW92" s="216"/>
      <c r="ODX92" s="216"/>
      <c r="ODY92" s="216"/>
      <c r="ODZ92" s="216"/>
      <c r="OEA92" s="216"/>
      <c r="OEB92" s="216"/>
      <c r="OEC92" s="216"/>
      <c r="OED92" s="216"/>
      <c r="OEE92" s="216"/>
      <c r="OEF92" s="216"/>
      <c r="OEG92" s="216"/>
      <c r="OEH92" s="216"/>
      <c r="OEI92" s="214"/>
      <c r="OEJ92" s="214"/>
      <c r="OEK92" s="214"/>
      <c r="OEL92" s="214"/>
      <c r="OEM92" s="214"/>
      <c r="OEN92" s="212"/>
      <c r="OEO92" s="213"/>
      <c r="OEP92" s="213"/>
      <c r="OEQ92" s="214"/>
      <c r="OER92" s="214"/>
      <c r="OES92" s="216"/>
      <c r="OET92" s="216"/>
      <c r="OEU92" s="216"/>
      <c r="OEV92" s="216"/>
      <c r="OEW92" s="216"/>
      <c r="OEX92" s="216"/>
      <c r="OEY92" s="216"/>
      <c r="OEZ92" s="216"/>
      <c r="OFA92" s="216"/>
      <c r="OFB92" s="216"/>
      <c r="OFC92" s="216"/>
      <c r="OFD92" s="216"/>
      <c r="OFE92" s="216"/>
      <c r="OFF92" s="214"/>
      <c r="OFG92" s="214"/>
      <c r="OFH92" s="214"/>
      <c r="OFI92" s="214"/>
      <c r="OFJ92" s="214"/>
      <c r="OFK92" s="212"/>
      <c r="OFL92" s="213"/>
      <c r="OFM92" s="213"/>
      <c r="OFN92" s="214"/>
      <c r="OFO92" s="214"/>
      <c r="OFP92" s="216"/>
      <c r="OFQ92" s="216"/>
      <c r="OFR92" s="216"/>
      <c r="OFS92" s="216"/>
      <c r="OFT92" s="216"/>
      <c r="OFU92" s="216"/>
      <c r="OFV92" s="216"/>
      <c r="OFW92" s="216"/>
      <c r="OFX92" s="216"/>
      <c r="OFY92" s="216"/>
      <c r="OFZ92" s="216"/>
      <c r="OGA92" s="216"/>
      <c r="OGB92" s="216"/>
      <c r="OGC92" s="214"/>
      <c r="OGD92" s="214"/>
      <c r="OGE92" s="214"/>
      <c r="OGF92" s="214"/>
      <c r="OGG92" s="214"/>
      <c r="OGH92" s="212"/>
      <c r="OGI92" s="213"/>
      <c r="OGJ92" s="213"/>
      <c r="OGK92" s="214"/>
      <c r="OGL92" s="214"/>
      <c r="OGM92" s="216"/>
      <c r="OGN92" s="216"/>
      <c r="OGO92" s="216"/>
      <c r="OGP92" s="216"/>
      <c r="OGQ92" s="216"/>
      <c r="OGR92" s="216"/>
      <c r="OGS92" s="216"/>
      <c r="OGT92" s="216"/>
      <c r="OGU92" s="216"/>
      <c r="OGV92" s="216"/>
      <c r="OGW92" s="216"/>
      <c r="OGX92" s="216"/>
      <c r="OGY92" s="216"/>
      <c r="OGZ92" s="214"/>
      <c r="OHA92" s="214"/>
      <c r="OHB92" s="214"/>
      <c r="OHC92" s="214"/>
      <c r="OHD92" s="214"/>
      <c r="OHE92" s="212"/>
      <c r="OHF92" s="213"/>
      <c r="OHG92" s="213"/>
      <c r="OHH92" s="214"/>
      <c r="OHI92" s="214"/>
      <c r="OHJ92" s="216"/>
      <c r="OHK92" s="216"/>
      <c r="OHL92" s="216"/>
      <c r="OHM92" s="216"/>
      <c r="OHN92" s="216"/>
      <c r="OHO92" s="216"/>
      <c r="OHP92" s="216"/>
      <c r="OHQ92" s="216"/>
      <c r="OHR92" s="216"/>
      <c r="OHS92" s="216"/>
      <c r="OHT92" s="216"/>
      <c r="OHU92" s="216"/>
      <c r="OHV92" s="216"/>
      <c r="OHW92" s="214"/>
      <c r="OHX92" s="214"/>
      <c r="OHY92" s="214"/>
      <c r="OHZ92" s="214"/>
      <c r="OIA92" s="214"/>
      <c r="OIB92" s="212"/>
      <c r="OIC92" s="213"/>
      <c r="OID92" s="213"/>
      <c r="OIE92" s="214"/>
      <c r="OIF92" s="214"/>
      <c r="OIG92" s="216"/>
      <c r="OIH92" s="216"/>
      <c r="OII92" s="216"/>
      <c r="OIJ92" s="216"/>
      <c r="OIK92" s="216"/>
      <c r="OIL92" s="216"/>
      <c r="OIM92" s="216"/>
      <c r="OIN92" s="216"/>
      <c r="OIO92" s="216"/>
      <c r="OIP92" s="216"/>
      <c r="OIQ92" s="216"/>
      <c r="OIR92" s="216"/>
      <c r="OIS92" s="216"/>
      <c r="OIT92" s="214"/>
      <c r="OIU92" s="214"/>
      <c r="OIV92" s="214"/>
      <c r="OIW92" s="214"/>
      <c r="OIX92" s="214"/>
      <c r="OIY92" s="212"/>
      <c r="OIZ92" s="213"/>
      <c r="OJA92" s="213"/>
      <c r="OJB92" s="214"/>
      <c r="OJC92" s="214"/>
      <c r="OJD92" s="216"/>
      <c r="OJE92" s="216"/>
      <c r="OJF92" s="216"/>
      <c r="OJG92" s="216"/>
      <c r="OJH92" s="216"/>
      <c r="OJI92" s="216"/>
      <c r="OJJ92" s="216"/>
      <c r="OJK92" s="216"/>
      <c r="OJL92" s="216"/>
      <c r="OJM92" s="216"/>
      <c r="OJN92" s="216"/>
      <c r="OJO92" s="216"/>
      <c r="OJP92" s="216"/>
      <c r="OJQ92" s="214"/>
      <c r="OJR92" s="214"/>
      <c r="OJS92" s="214"/>
      <c r="OJT92" s="214"/>
      <c r="OJU92" s="214"/>
      <c r="OJV92" s="212"/>
      <c r="OJW92" s="213"/>
      <c r="OJX92" s="213"/>
      <c r="OJY92" s="214"/>
      <c r="OJZ92" s="214"/>
      <c r="OKA92" s="216"/>
      <c r="OKB92" s="216"/>
      <c r="OKC92" s="216"/>
      <c r="OKD92" s="216"/>
      <c r="OKE92" s="216"/>
      <c r="OKF92" s="216"/>
      <c r="OKG92" s="216"/>
      <c r="OKH92" s="216"/>
      <c r="OKI92" s="216"/>
      <c r="OKJ92" s="216"/>
      <c r="OKK92" s="216"/>
      <c r="OKL92" s="216"/>
      <c r="OKM92" s="216"/>
      <c r="OKN92" s="214"/>
      <c r="OKO92" s="214"/>
      <c r="OKP92" s="214"/>
      <c r="OKQ92" s="214"/>
      <c r="OKR92" s="214"/>
      <c r="OKS92" s="212"/>
      <c r="OKT92" s="213"/>
      <c r="OKU92" s="213"/>
      <c r="OKV92" s="214"/>
      <c r="OKW92" s="214"/>
      <c r="OKX92" s="216"/>
      <c r="OKY92" s="216"/>
      <c r="OKZ92" s="216"/>
      <c r="OLA92" s="216"/>
      <c r="OLB92" s="216"/>
      <c r="OLC92" s="216"/>
      <c r="OLD92" s="216"/>
      <c r="OLE92" s="216"/>
      <c r="OLF92" s="216"/>
      <c r="OLG92" s="216"/>
      <c r="OLH92" s="216"/>
      <c r="OLI92" s="216"/>
      <c r="OLJ92" s="216"/>
      <c r="OLK92" s="214"/>
      <c r="OLL92" s="214"/>
      <c r="OLM92" s="214"/>
      <c r="OLN92" s="214"/>
      <c r="OLO92" s="214"/>
      <c r="OLP92" s="212"/>
      <c r="OLQ92" s="213"/>
      <c r="OLR92" s="213"/>
      <c r="OLS92" s="214"/>
      <c r="OLT92" s="214"/>
      <c r="OLU92" s="216"/>
      <c r="OLV92" s="216"/>
      <c r="OLW92" s="216"/>
      <c r="OLX92" s="216"/>
      <c r="OLY92" s="216"/>
      <c r="OLZ92" s="216"/>
      <c r="OMA92" s="216"/>
      <c r="OMB92" s="216"/>
      <c r="OMC92" s="216"/>
      <c r="OMD92" s="216"/>
      <c r="OME92" s="216"/>
      <c r="OMF92" s="216"/>
      <c r="OMG92" s="216"/>
      <c r="OMH92" s="214"/>
      <c r="OMI92" s="214"/>
      <c r="OMJ92" s="214"/>
      <c r="OMK92" s="214"/>
      <c r="OML92" s="214"/>
      <c r="OMM92" s="212"/>
      <c r="OMN92" s="213"/>
      <c r="OMO92" s="213"/>
      <c r="OMP92" s="214"/>
      <c r="OMQ92" s="214"/>
      <c r="OMR92" s="216"/>
      <c r="OMS92" s="216"/>
      <c r="OMT92" s="216"/>
      <c r="OMU92" s="216"/>
      <c r="OMV92" s="216"/>
      <c r="OMW92" s="216"/>
      <c r="OMX92" s="216"/>
      <c r="OMY92" s="216"/>
      <c r="OMZ92" s="216"/>
      <c r="ONA92" s="216"/>
      <c r="ONB92" s="216"/>
      <c r="ONC92" s="216"/>
      <c r="OND92" s="216"/>
      <c r="ONE92" s="214"/>
      <c r="ONF92" s="214"/>
      <c r="ONG92" s="214"/>
      <c r="ONH92" s="214"/>
      <c r="ONI92" s="214"/>
      <c r="ONJ92" s="212"/>
      <c r="ONK92" s="213"/>
      <c r="ONL92" s="213"/>
      <c r="ONM92" s="214"/>
      <c r="ONN92" s="214"/>
      <c r="ONO92" s="216"/>
      <c r="ONP92" s="216"/>
      <c r="ONQ92" s="216"/>
      <c r="ONR92" s="216"/>
      <c r="ONS92" s="216"/>
      <c r="ONT92" s="216"/>
      <c r="ONU92" s="216"/>
      <c r="ONV92" s="216"/>
      <c r="ONW92" s="216"/>
      <c r="ONX92" s="216"/>
      <c r="ONY92" s="216"/>
      <c r="ONZ92" s="216"/>
      <c r="OOA92" s="216"/>
      <c r="OOB92" s="214"/>
      <c r="OOC92" s="214"/>
      <c r="OOD92" s="214"/>
      <c r="OOE92" s="214"/>
      <c r="OOF92" s="214"/>
      <c r="OOG92" s="212"/>
      <c r="OOH92" s="213"/>
      <c r="OOI92" s="213"/>
      <c r="OOJ92" s="214"/>
      <c r="OOK92" s="214"/>
      <c r="OOL92" s="216"/>
      <c r="OOM92" s="216"/>
      <c r="OON92" s="216"/>
      <c r="OOO92" s="216"/>
      <c r="OOP92" s="216"/>
      <c r="OOQ92" s="216"/>
      <c r="OOR92" s="216"/>
      <c r="OOS92" s="216"/>
      <c r="OOT92" s="216"/>
      <c r="OOU92" s="216"/>
      <c r="OOV92" s="216"/>
      <c r="OOW92" s="216"/>
      <c r="OOX92" s="216"/>
      <c r="OOY92" s="214"/>
      <c r="OOZ92" s="214"/>
      <c r="OPA92" s="214"/>
      <c r="OPB92" s="214"/>
      <c r="OPC92" s="214"/>
      <c r="OPD92" s="212"/>
      <c r="OPE92" s="213"/>
      <c r="OPF92" s="213"/>
      <c r="OPG92" s="214"/>
      <c r="OPH92" s="214"/>
      <c r="OPI92" s="216"/>
      <c r="OPJ92" s="216"/>
      <c r="OPK92" s="216"/>
      <c r="OPL92" s="216"/>
      <c r="OPM92" s="216"/>
      <c r="OPN92" s="216"/>
      <c r="OPO92" s="216"/>
      <c r="OPP92" s="216"/>
      <c r="OPQ92" s="216"/>
      <c r="OPR92" s="216"/>
      <c r="OPS92" s="216"/>
      <c r="OPT92" s="216"/>
      <c r="OPU92" s="216"/>
      <c r="OPV92" s="214"/>
      <c r="OPW92" s="214"/>
      <c r="OPX92" s="214"/>
      <c r="OPY92" s="214"/>
      <c r="OPZ92" s="214"/>
      <c r="OQA92" s="212"/>
      <c r="OQB92" s="213"/>
      <c r="OQC92" s="213"/>
      <c r="OQD92" s="214"/>
      <c r="OQE92" s="214"/>
      <c r="OQF92" s="216"/>
      <c r="OQG92" s="216"/>
      <c r="OQH92" s="216"/>
      <c r="OQI92" s="216"/>
      <c r="OQJ92" s="216"/>
      <c r="OQK92" s="216"/>
      <c r="OQL92" s="216"/>
      <c r="OQM92" s="216"/>
      <c r="OQN92" s="216"/>
      <c r="OQO92" s="216"/>
      <c r="OQP92" s="216"/>
      <c r="OQQ92" s="216"/>
      <c r="OQR92" s="216"/>
      <c r="OQS92" s="214"/>
      <c r="OQT92" s="214"/>
      <c r="OQU92" s="214"/>
      <c r="OQV92" s="214"/>
      <c r="OQW92" s="214"/>
      <c r="OQX92" s="212"/>
      <c r="OQY92" s="213"/>
      <c r="OQZ92" s="213"/>
      <c r="ORA92" s="214"/>
      <c r="ORB92" s="214"/>
      <c r="ORC92" s="216"/>
      <c r="ORD92" s="216"/>
      <c r="ORE92" s="216"/>
      <c r="ORF92" s="216"/>
      <c r="ORG92" s="216"/>
      <c r="ORH92" s="216"/>
      <c r="ORI92" s="216"/>
      <c r="ORJ92" s="216"/>
      <c r="ORK92" s="216"/>
      <c r="ORL92" s="216"/>
      <c r="ORM92" s="216"/>
      <c r="ORN92" s="216"/>
      <c r="ORO92" s="216"/>
      <c r="ORP92" s="214"/>
      <c r="ORQ92" s="214"/>
      <c r="ORR92" s="214"/>
      <c r="ORS92" s="214"/>
      <c r="ORT92" s="214"/>
      <c r="ORU92" s="212"/>
      <c r="ORV92" s="213"/>
      <c r="ORW92" s="213"/>
      <c r="ORX92" s="214"/>
      <c r="ORY92" s="214"/>
      <c r="ORZ92" s="216"/>
      <c r="OSA92" s="216"/>
      <c r="OSB92" s="216"/>
      <c r="OSC92" s="216"/>
      <c r="OSD92" s="216"/>
      <c r="OSE92" s="216"/>
      <c r="OSF92" s="216"/>
      <c r="OSG92" s="216"/>
      <c r="OSH92" s="216"/>
      <c r="OSI92" s="216"/>
      <c r="OSJ92" s="216"/>
      <c r="OSK92" s="216"/>
      <c r="OSL92" s="216"/>
      <c r="OSM92" s="214"/>
      <c r="OSN92" s="214"/>
      <c r="OSO92" s="214"/>
      <c r="OSP92" s="214"/>
      <c r="OSQ92" s="214"/>
      <c r="OSR92" s="212"/>
      <c r="OSS92" s="213"/>
      <c r="OST92" s="213"/>
      <c r="OSU92" s="214"/>
      <c r="OSV92" s="214"/>
      <c r="OSW92" s="216"/>
      <c r="OSX92" s="216"/>
      <c r="OSY92" s="216"/>
      <c r="OSZ92" s="216"/>
      <c r="OTA92" s="216"/>
      <c r="OTB92" s="216"/>
      <c r="OTC92" s="216"/>
      <c r="OTD92" s="216"/>
      <c r="OTE92" s="216"/>
      <c r="OTF92" s="216"/>
      <c r="OTG92" s="216"/>
      <c r="OTH92" s="216"/>
      <c r="OTI92" s="216"/>
      <c r="OTJ92" s="214"/>
      <c r="OTK92" s="214"/>
      <c r="OTL92" s="214"/>
      <c r="OTM92" s="214"/>
      <c r="OTN92" s="214"/>
      <c r="OTO92" s="212"/>
      <c r="OTP92" s="213"/>
      <c r="OTQ92" s="213"/>
      <c r="OTR92" s="214"/>
      <c r="OTS92" s="214"/>
      <c r="OTT92" s="216"/>
      <c r="OTU92" s="216"/>
      <c r="OTV92" s="216"/>
      <c r="OTW92" s="216"/>
      <c r="OTX92" s="216"/>
      <c r="OTY92" s="216"/>
      <c r="OTZ92" s="216"/>
      <c r="OUA92" s="216"/>
      <c r="OUB92" s="216"/>
      <c r="OUC92" s="216"/>
      <c r="OUD92" s="216"/>
      <c r="OUE92" s="216"/>
      <c r="OUF92" s="216"/>
      <c r="OUG92" s="214"/>
      <c r="OUH92" s="214"/>
      <c r="OUI92" s="214"/>
      <c r="OUJ92" s="214"/>
      <c r="OUK92" s="214"/>
      <c r="OUL92" s="212"/>
      <c r="OUM92" s="213"/>
      <c r="OUN92" s="213"/>
      <c r="OUO92" s="214"/>
      <c r="OUP92" s="214"/>
      <c r="OUQ92" s="216"/>
      <c r="OUR92" s="216"/>
      <c r="OUS92" s="216"/>
      <c r="OUT92" s="216"/>
      <c r="OUU92" s="216"/>
      <c r="OUV92" s="216"/>
      <c r="OUW92" s="216"/>
      <c r="OUX92" s="216"/>
      <c r="OUY92" s="216"/>
      <c r="OUZ92" s="216"/>
      <c r="OVA92" s="216"/>
      <c r="OVB92" s="216"/>
      <c r="OVC92" s="216"/>
      <c r="OVD92" s="214"/>
      <c r="OVE92" s="214"/>
      <c r="OVF92" s="214"/>
      <c r="OVG92" s="214"/>
      <c r="OVH92" s="214"/>
      <c r="OVI92" s="212"/>
      <c r="OVJ92" s="213"/>
      <c r="OVK92" s="213"/>
      <c r="OVL92" s="214"/>
      <c r="OVM92" s="214"/>
      <c r="OVN92" s="216"/>
      <c r="OVO92" s="216"/>
      <c r="OVP92" s="216"/>
      <c r="OVQ92" s="216"/>
      <c r="OVR92" s="216"/>
      <c r="OVS92" s="216"/>
      <c r="OVT92" s="216"/>
      <c r="OVU92" s="216"/>
      <c r="OVV92" s="216"/>
      <c r="OVW92" s="216"/>
      <c r="OVX92" s="216"/>
      <c r="OVY92" s="216"/>
      <c r="OVZ92" s="216"/>
      <c r="OWA92" s="214"/>
      <c r="OWB92" s="214"/>
      <c r="OWC92" s="214"/>
      <c r="OWD92" s="214"/>
      <c r="OWE92" s="214"/>
      <c r="OWF92" s="212"/>
      <c r="OWG92" s="213"/>
      <c r="OWH92" s="213"/>
      <c r="OWI92" s="214"/>
      <c r="OWJ92" s="214"/>
      <c r="OWK92" s="216"/>
      <c r="OWL92" s="216"/>
      <c r="OWM92" s="216"/>
      <c r="OWN92" s="216"/>
      <c r="OWO92" s="216"/>
      <c r="OWP92" s="216"/>
      <c r="OWQ92" s="216"/>
      <c r="OWR92" s="216"/>
      <c r="OWS92" s="216"/>
      <c r="OWT92" s="216"/>
      <c r="OWU92" s="216"/>
      <c r="OWV92" s="216"/>
      <c r="OWW92" s="216"/>
      <c r="OWX92" s="214"/>
      <c r="OWY92" s="214"/>
      <c r="OWZ92" s="214"/>
      <c r="OXA92" s="214"/>
      <c r="OXB92" s="214"/>
      <c r="OXC92" s="212"/>
      <c r="OXD92" s="213"/>
      <c r="OXE92" s="213"/>
      <c r="OXF92" s="214"/>
      <c r="OXG92" s="214"/>
      <c r="OXH92" s="216"/>
      <c r="OXI92" s="216"/>
      <c r="OXJ92" s="216"/>
      <c r="OXK92" s="216"/>
      <c r="OXL92" s="216"/>
      <c r="OXM92" s="216"/>
      <c r="OXN92" s="216"/>
      <c r="OXO92" s="216"/>
      <c r="OXP92" s="216"/>
      <c r="OXQ92" s="216"/>
      <c r="OXR92" s="216"/>
      <c r="OXS92" s="216"/>
      <c r="OXT92" s="216"/>
      <c r="OXU92" s="214"/>
      <c r="OXV92" s="214"/>
      <c r="OXW92" s="214"/>
      <c r="OXX92" s="214"/>
      <c r="OXY92" s="214"/>
      <c r="OXZ92" s="212"/>
      <c r="OYA92" s="213"/>
      <c r="OYB92" s="213"/>
      <c r="OYC92" s="214"/>
      <c r="OYD92" s="214"/>
      <c r="OYE92" s="216"/>
      <c r="OYF92" s="216"/>
      <c r="OYG92" s="216"/>
      <c r="OYH92" s="216"/>
      <c r="OYI92" s="216"/>
      <c r="OYJ92" s="216"/>
      <c r="OYK92" s="216"/>
      <c r="OYL92" s="216"/>
      <c r="OYM92" s="216"/>
      <c r="OYN92" s="216"/>
      <c r="OYO92" s="216"/>
      <c r="OYP92" s="216"/>
      <c r="OYQ92" s="216"/>
      <c r="OYR92" s="214"/>
      <c r="OYS92" s="214"/>
      <c r="OYT92" s="214"/>
      <c r="OYU92" s="214"/>
      <c r="OYV92" s="214"/>
      <c r="OYW92" s="212"/>
      <c r="OYX92" s="213"/>
      <c r="OYY92" s="213"/>
      <c r="OYZ92" s="214"/>
      <c r="OZA92" s="214"/>
      <c r="OZB92" s="216"/>
      <c r="OZC92" s="216"/>
      <c r="OZD92" s="216"/>
      <c r="OZE92" s="216"/>
      <c r="OZF92" s="216"/>
      <c r="OZG92" s="216"/>
      <c r="OZH92" s="216"/>
      <c r="OZI92" s="216"/>
      <c r="OZJ92" s="216"/>
      <c r="OZK92" s="216"/>
      <c r="OZL92" s="216"/>
      <c r="OZM92" s="216"/>
      <c r="OZN92" s="216"/>
      <c r="OZO92" s="214"/>
      <c r="OZP92" s="214"/>
      <c r="OZQ92" s="214"/>
      <c r="OZR92" s="214"/>
      <c r="OZS92" s="214"/>
      <c r="OZT92" s="212"/>
      <c r="OZU92" s="213"/>
      <c r="OZV92" s="213"/>
      <c r="OZW92" s="214"/>
      <c r="OZX92" s="214"/>
      <c r="OZY92" s="216"/>
      <c r="OZZ92" s="216"/>
      <c r="PAA92" s="216"/>
      <c r="PAB92" s="216"/>
      <c r="PAC92" s="216"/>
      <c r="PAD92" s="216"/>
      <c r="PAE92" s="216"/>
      <c r="PAF92" s="216"/>
      <c r="PAG92" s="216"/>
      <c r="PAH92" s="216"/>
      <c r="PAI92" s="216"/>
      <c r="PAJ92" s="216"/>
      <c r="PAK92" s="216"/>
      <c r="PAL92" s="214"/>
      <c r="PAM92" s="214"/>
      <c r="PAN92" s="214"/>
      <c r="PAO92" s="214"/>
      <c r="PAP92" s="214"/>
      <c r="PAQ92" s="212"/>
      <c r="PAR92" s="213"/>
      <c r="PAS92" s="213"/>
      <c r="PAT92" s="214"/>
      <c r="PAU92" s="214"/>
      <c r="PAV92" s="216"/>
      <c r="PAW92" s="216"/>
      <c r="PAX92" s="216"/>
      <c r="PAY92" s="216"/>
      <c r="PAZ92" s="216"/>
      <c r="PBA92" s="216"/>
      <c r="PBB92" s="216"/>
      <c r="PBC92" s="216"/>
      <c r="PBD92" s="216"/>
      <c r="PBE92" s="216"/>
      <c r="PBF92" s="216"/>
      <c r="PBG92" s="216"/>
      <c r="PBH92" s="216"/>
      <c r="PBI92" s="214"/>
      <c r="PBJ92" s="214"/>
      <c r="PBK92" s="214"/>
      <c r="PBL92" s="214"/>
      <c r="PBM92" s="214"/>
      <c r="PBN92" s="212"/>
      <c r="PBO92" s="213"/>
      <c r="PBP92" s="213"/>
      <c r="PBQ92" s="214"/>
      <c r="PBR92" s="214"/>
      <c r="PBS92" s="216"/>
      <c r="PBT92" s="216"/>
      <c r="PBU92" s="216"/>
      <c r="PBV92" s="216"/>
      <c r="PBW92" s="216"/>
      <c r="PBX92" s="216"/>
      <c r="PBY92" s="216"/>
      <c r="PBZ92" s="216"/>
      <c r="PCA92" s="216"/>
      <c r="PCB92" s="216"/>
      <c r="PCC92" s="216"/>
      <c r="PCD92" s="216"/>
      <c r="PCE92" s="216"/>
      <c r="PCF92" s="214"/>
      <c r="PCG92" s="214"/>
      <c r="PCH92" s="214"/>
      <c r="PCI92" s="214"/>
      <c r="PCJ92" s="214"/>
      <c r="PCK92" s="212"/>
      <c r="PCL92" s="213"/>
      <c r="PCM92" s="213"/>
      <c r="PCN92" s="214"/>
      <c r="PCO92" s="214"/>
      <c r="PCP92" s="216"/>
      <c r="PCQ92" s="216"/>
      <c r="PCR92" s="216"/>
      <c r="PCS92" s="216"/>
      <c r="PCT92" s="216"/>
      <c r="PCU92" s="216"/>
      <c r="PCV92" s="216"/>
      <c r="PCW92" s="216"/>
      <c r="PCX92" s="216"/>
      <c r="PCY92" s="216"/>
      <c r="PCZ92" s="216"/>
      <c r="PDA92" s="216"/>
      <c r="PDB92" s="216"/>
      <c r="PDC92" s="214"/>
      <c r="PDD92" s="214"/>
      <c r="PDE92" s="214"/>
      <c r="PDF92" s="214"/>
      <c r="PDG92" s="214"/>
      <c r="PDH92" s="212"/>
      <c r="PDI92" s="213"/>
      <c r="PDJ92" s="213"/>
      <c r="PDK92" s="214"/>
      <c r="PDL92" s="214"/>
      <c r="PDM92" s="216"/>
      <c r="PDN92" s="216"/>
      <c r="PDO92" s="216"/>
      <c r="PDP92" s="216"/>
      <c r="PDQ92" s="216"/>
      <c r="PDR92" s="216"/>
      <c r="PDS92" s="216"/>
      <c r="PDT92" s="216"/>
      <c r="PDU92" s="216"/>
      <c r="PDV92" s="216"/>
      <c r="PDW92" s="216"/>
      <c r="PDX92" s="216"/>
      <c r="PDY92" s="216"/>
      <c r="PDZ92" s="214"/>
      <c r="PEA92" s="214"/>
      <c r="PEB92" s="214"/>
      <c r="PEC92" s="214"/>
      <c r="PED92" s="214"/>
      <c r="PEE92" s="212"/>
      <c r="PEF92" s="213"/>
      <c r="PEG92" s="213"/>
      <c r="PEH92" s="214"/>
      <c r="PEI92" s="214"/>
      <c r="PEJ92" s="216"/>
      <c r="PEK92" s="216"/>
      <c r="PEL92" s="216"/>
      <c r="PEM92" s="216"/>
      <c r="PEN92" s="216"/>
      <c r="PEO92" s="216"/>
      <c r="PEP92" s="216"/>
      <c r="PEQ92" s="216"/>
      <c r="PER92" s="216"/>
      <c r="PES92" s="216"/>
      <c r="PET92" s="216"/>
      <c r="PEU92" s="216"/>
      <c r="PEV92" s="216"/>
      <c r="PEW92" s="214"/>
      <c r="PEX92" s="214"/>
      <c r="PEY92" s="214"/>
      <c r="PEZ92" s="214"/>
      <c r="PFA92" s="214"/>
      <c r="PFB92" s="212"/>
      <c r="PFC92" s="213"/>
      <c r="PFD92" s="213"/>
      <c r="PFE92" s="214"/>
      <c r="PFF92" s="214"/>
      <c r="PFG92" s="216"/>
      <c r="PFH92" s="216"/>
      <c r="PFI92" s="216"/>
      <c r="PFJ92" s="216"/>
      <c r="PFK92" s="216"/>
      <c r="PFL92" s="216"/>
      <c r="PFM92" s="216"/>
      <c r="PFN92" s="216"/>
      <c r="PFO92" s="216"/>
      <c r="PFP92" s="216"/>
      <c r="PFQ92" s="216"/>
      <c r="PFR92" s="216"/>
      <c r="PFS92" s="216"/>
      <c r="PFT92" s="214"/>
      <c r="PFU92" s="214"/>
      <c r="PFV92" s="214"/>
      <c r="PFW92" s="214"/>
      <c r="PFX92" s="214"/>
      <c r="PFY92" s="212"/>
      <c r="PFZ92" s="213"/>
      <c r="PGA92" s="213"/>
      <c r="PGB92" s="214"/>
      <c r="PGC92" s="214"/>
      <c r="PGD92" s="216"/>
      <c r="PGE92" s="216"/>
      <c r="PGF92" s="216"/>
      <c r="PGG92" s="216"/>
      <c r="PGH92" s="216"/>
      <c r="PGI92" s="216"/>
      <c r="PGJ92" s="216"/>
      <c r="PGK92" s="216"/>
      <c r="PGL92" s="216"/>
      <c r="PGM92" s="216"/>
      <c r="PGN92" s="216"/>
      <c r="PGO92" s="216"/>
      <c r="PGP92" s="216"/>
      <c r="PGQ92" s="214"/>
      <c r="PGR92" s="214"/>
      <c r="PGS92" s="214"/>
      <c r="PGT92" s="214"/>
      <c r="PGU92" s="214"/>
      <c r="PGV92" s="212"/>
      <c r="PGW92" s="213"/>
      <c r="PGX92" s="213"/>
      <c r="PGY92" s="214"/>
      <c r="PGZ92" s="214"/>
      <c r="PHA92" s="216"/>
      <c r="PHB92" s="216"/>
      <c r="PHC92" s="216"/>
      <c r="PHD92" s="216"/>
      <c r="PHE92" s="216"/>
      <c r="PHF92" s="216"/>
      <c r="PHG92" s="216"/>
      <c r="PHH92" s="216"/>
      <c r="PHI92" s="216"/>
      <c r="PHJ92" s="216"/>
      <c r="PHK92" s="216"/>
      <c r="PHL92" s="216"/>
      <c r="PHM92" s="216"/>
      <c r="PHN92" s="214"/>
      <c r="PHO92" s="214"/>
      <c r="PHP92" s="214"/>
      <c r="PHQ92" s="214"/>
      <c r="PHR92" s="214"/>
      <c r="PHS92" s="212"/>
      <c r="PHT92" s="213"/>
      <c r="PHU92" s="213"/>
      <c r="PHV92" s="214"/>
      <c r="PHW92" s="214"/>
      <c r="PHX92" s="216"/>
      <c r="PHY92" s="216"/>
      <c r="PHZ92" s="216"/>
      <c r="PIA92" s="216"/>
      <c r="PIB92" s="216"/>
      <c r="PIC92" s="216"/>
      <c r="PID92" s="216"/>
      <c r="PIE92" s="216"/>
      <c r="PIF92" s="216"/>
      <c r="PIG92" s="216"/>
      <c r="PIH92" s="216"/>
      <c r="PII92" s="216"/>
      <c r="PIJ92" s="216"/>
      <c r="PIK92" s="214"/>
      <c r="PIL92" s="214"/>
      <c r="PIM92" s="214"/>
      <c r="PIN92" s="214"/>
      <c r="PIO92" s="214"/>
      <c r="PIP92" s="212"/>
      <c r="PIQ92" s="213"/>
      <c r="PIR92" s="213"/>
      <c r="PIS92" s="214"/>
      <c r="PIT92" s="214"/>
      <c r="PIU92" s="216"/>
      <c r="PIV92" s="216"/>
      <c r="PIW92" s="216"/>
      <c r="PIX92" s="216"/>
      <c r="PIY92" s="216"/>
      <c r="PIZ92" s="216"/>
      <c r="PJA92" s="216"/>
      <c r="PJB92" s="216"/>
      <c r="PJC92" s="216"/>
      <c r="PJD92" s="216"/>
      <c r="PJE92" s="216"/>
      <c r="PJF92" s="216"/>
      <c r="PJG92" s="216"/>
      <c r="PJH92" s="214"/>
      <c r="PJI92" s="214"/>
      <c r="PJJ92" s="214"/>
      <c r="PJK92" s="214"/>
      <c r="PJL92" s="214"/>
      <c r="PJM92" s="212"/>
      <c r="PJN92" s="213"/>
      <c r="PJO92" s="213"/>
      <c r="PJP92" s="214"/>
      <c r="PJQ92" s="214"/>
      <c r="PJR92" s="216"/>
      <c r="PJS92" s="216"/>
      <c r="PJT92" s="216"/>
      <c r="PJU92" s="216"/>
      <c r="PJV92" s="216"/>
      <c r="PJW92" s="216"/>
      <c r="PJX92" s="216"/>
      <c r="PJY92" s="216"/>
      <c r="PJZ92" s="216"/>
      <c r="PKA92" s="216"/>
      <c r="PKB92" s="216"/>
      <c r="PKC92" s="216"/>
      <c r="PKD92" s="216"/>
      <c r="PKE92" s="214"/>
      <c r="PKF92" s="214"/>
      <c r="PKG92" s="214"/>
      <c r="PKH92" s="214"/>
      <c r="PKI92" s="214"/>
      <c r="PKJ92" s="212"/>
      <c r="PKK92" s="213"/>
      <c r="PKL92" s="213"/>
      <c r="PKM92" s="214"/>
      <c r="PKN92" s="214"/>
      <c r="PKO92" s="216"/>
      <c r="PKP92" s="216"/>
      <c r="PKQ92" s="216"/>
      <c r="PKR92" s="216"/>
      <c r="PKS92" s="216"/>
      <c r="PKT92" s="216"/>
      <c r="PKU92" s="216"/>
      <c r="PKV92" s="216"/>
      <c r="PKW92" s="216"/>
      <c r="PKX92" s="216"/>
      <c r="PKY92" s="216"/>
      <c r="PKZ92" s="216"/>
      <c r="PLA92" s="216"/>
      <c r="PLB92" s="214"/>
      <c r="PLC92" s="214"/>
      <c r="PLD92" s="214"/>
      <c r="PLE92" s="214"/>
      <c r="PLF92" s="214"/>
      <c r="PLG92" s="212"/>
      <c r="PLH92" s="213"/>
      <c r="PLI92" s="213"/>
      <c r="PLJ92" s="214"/>
      <c r="PLK92" s="214"/>
      <c r="PLL92" s="216"/>
      <c r="PLM92" s="216"/>
      <c r="PLN92" s="216"/>
      <c r="PLO92" s="216"/>
      <c r="PLP92" s="216"/>
      <c r="PLQ92" s="216"/>
      <c r="PLR92" s="216"/>
      <c r="PLS92" s="216"/>
      <c r="PLT92" s="216"/>
      <c r="PLU92" s="216"/>
      <c r="PLV92" s="216"/>
      <c r="PLW92" s="216"/>
      <c r="PLX92" s="216"/>
      <c r="PLY92" s="214"/>
      <c r="PLZ92" s="214"/>
      <c r="PMA92" s="214"/>
      <c r="PMB92" s="214"/>
      <c r="PMC92" s="214"/>
      <c r="PMD92" s="212"/>
      <c r="PME92" s="213"/>
      <c r="PMF92" s="213"/>
      <c r="PMG92" s="214"/>
      <c r="PMH92" s="214"/>
      <c r="PMI92" s="216"/>
      <c r="PMJ92" s="216"/>
      <c r="PMK92" s="216"/>
      <c r="PML92" s="216"/>
      <c r="PMM92" s="216"/>
      <c r="PMN92" s="216"/>
      <c r="PMO92" s="216"/>
      <c r="PMP92" s="216"/>
      <c r="PMQ92" s="216"/>
      <c r="PMR92" s="216"/>
      <c r="PMS92" s="216"/>
      <c r="PMT92" s="216"/>
      <c r="PMU92" s="216"/>
      <c r="PMV92" s="214"/>
      <c r="PMW92" s="214"/>
      <c r="PMX92" s="214"/>
      <c r="PMY92" s="214"/>
      <c r="PMZ92" s="214"/>
      <c r="PNA92" s="212"/>
      <c r="PNB92" s="213"/>
      <c r="PNC92" s="213"/>
      <c r="PND92" s="214"/>
      <c r="PNE92" s="214"/>
      <c r="PNF92" s="216"/>
      <c r="PNG92" s="216"/>
      <c r="PNH92" s="216"/>
      <c r="PNI92" s="216"/>
      <c r="PNJ92" s="216"/>
      <c r="PNK92" s="216"/>
      <c r="PNL92" s="216"/>
      <c r="PNM92" s="216"/>
      <c r="PNN92" s="216"/>
      <c r="PNO92" s="216"/>
      <c r="PNP92" s="216"/>
      <c r="PNQ92" s="216"/>
      <c r="PNR92" s="216"/>
      <c r="PNS92" s="214"/>
      <c r="PNT92" s="214"/>
      <c r="PNU92" s="214"/>
      <c r="PNV92" s="214"/>
      <c r="PNW92" s="214"/>
      <c r="PNX92" s="212"/>
      <c r="PNY92" s="213"/>
      <c r="PNZ92" s="213"/>
      <c r="POA92" s="214"/>
      <c r="POB92" s="214"/>
      <c r="POC92" s="216"/>
      <c r="POD92" s="216"/>
      <c r="POE92" s="216"/>
      <c r="POF92" s="216"/>
      <c r="POG92" s="216"/>
      <c r="POH92" s="216"/>
      <c r="POI92" s="216"/>
      <c r="POJ92" s="216"/>
      <c r="POK92" s="216"/>
      <c r="POL92" s="216"/>
      <c r="POM92" s="216"/>
      <c r="PON92" s="216"/>
      <c r="POO92" s="216"/>
      <c r="POP92" s="214"/>
      <c r="POQ92" s="214"/>
      <c r="POR92" s="214"/>
      <c r="POS92" s="214"/>
      <c r="POT92" s="214"/>
      <c r="POU92" s="212"/>
      <c r="POV92" s="213"/>
      <c r="POW92" s="213"/>
      <c r="POX92" s="214"/>
      <c r="POY92" s="214"/>
      <c r="POZ92" s="216"/>
      <c r="PPA92" s="216"/>
      <c r="PPB92" s="216"/>
      <c r="PPC92" s="216"/>
      <c r="PPD92" s="216"/>
      <c r="PPE92" s="216"/>
      <c r="PPF92" s="216"/>
      <c r="PPG92" s="216"/>
      <c r="PPH92" s="216"/>
      <c r="PPI92" s="216"/>
      <c r="PPJ92" s="216"/>
      <c r="PPK92" s="216"/>
      <c r="PPL92" s="216"/>
      <c r="PPM92" s="214"/>
      <c r="PPN92" s="214"/>
      <c r="PPO92" s="214"/>
      <c r="PPP92" s="214"/>
      <c r="PPQ92" s="214"/>
      <c r="PPR92" s="212"/>
      <c r="PPS92" s="213"/>
      <c r="PPT92" s="213"/>
      <c r="PPU92" s="214"/>
      <c r="PPV92" s="214"/>
      <c r="PPW92" s="216"/>
      <c r="PPX92" s="216"/>
      <c r="PPY92" s="216"/>
      <c r="PPZ92" s="216"/>
      <c r="PQA92" s="216"/>
      <c r="PQB92" s="216"/>
      <c r="PQC92" s="216"/>
      <c r="PQD92" s="216"/>
      <c r="PQE92" s="216"/>
      <c r="PQF92" s="216"/>
      <c r="PQG92" s="216"/>
      <c r="PQH92" s="216"/>
      <c r="PQI92" s="216"/>
      <c r="PQJ92" s="214"/>
      <c r="PQK92" s="214"/>
      <c r="PQL92" s="214"/>
      <c r="PQM92" s="214"/>
      <c r="PQN92" s="214"/>
      <c r="PQO92" s="212"/>
      <c r="PQP92" s="213"/>
      <c r="PQQ92" s="213"/>
      <c r="PQR92" s="214"/>
      <c r="PQS92" s="214"/>
      <c r="PQT92" s="216"/>
      <c r="PQU92" s="216"/>
      <c r="PQV92" s="216"/>
      <c r="PQW92" s="216"/>
      <c r="PQX92" s="216"/>
      <c r="PQY92" s="216"/>
      <c r="PQZ92" s="216"/>
      <c r="PRA92" s="216"/>
      <c r="PRB92" s="216"/>
      <c r="PRC92" s="216"/>
      <c r="PRD92" s="216"/>
      <c r="PRE92" s="216"/>
      <c r="PRF92" s="216"/>
      <c r="PRG92" s="214"/>
      <c r="PRH92" s="214"/>
      <c r="PRI92" s="214"/>
      <c r="PRJ92" s="214"/>
      <c r="PRK92" s="214"/>
      <c r="PRL92" s="212"/>
      <c r="PRM92" s="213"/>
      <c r="PRN92" s="213"/>
      <c r="PRO92" s="214"/>
      <c r="PRP92" s="214"/>
      <c r="PRQ92" s="216"/>
      <c r="PRR92" s="216"/>
      <c r="PRS92" s="216"/>
      <c r="PRT92" s="216"/>
      <c r="PRU92" s="216"/>
      <c r="PRV92" s="216"/>
      <c r="PRW92" s="216"/>
      <c r="PRX92" s="216"/>
      <c r="PRY92" s="216"/>
      <c r="PRZ92" s="216"/>
      <c r="PSA92" s="216"/>
      <c r="PSB92" s="216"/>
      <c r="PSC92" s="216"/>
      <c r="PSD92" s="214"/>
      <c r="PSE92" s="214"/>
      <c r="PSF92" s="214"/>
      <c r="PSG92" s="214"/>
      <c r="PSH92" s="214"/>
      <c r="PSI92" s="212"/>
      <c r="PSJ92" s="213"/>
      <c r="PSK92" s="213"/>
      <c r="PSL92" s="214"/>
      <c r="PSM92" s="214"/>
      <c r="PSN92" s="216"/>
      <c r="PSO92" s="216"/>
      <c r="PSP92" s="216"/>
      <c r="PSQ92" s="216"/>
      <c r="PSR92" s="216"/>
      <c r="PSS92" s="216"/>
      <c r="PST92" s="216"/>
      <c r="PSU92" s="216"/>
      <c r="PSV92" s="216"/>
      <c r="PSW92" s="216"/>
      <c r="PSX92" s="216"/>
      <c r="PSY92" s="216"/>
      <c r="PSZ92" s="216"/>
      <c r="PTA92" s="214"/>
      <c r="PTB92" s="214"/>
      <c r="PTC92" s="214"/>
      <c r="PTD92" s="214"/>
      <c r="PTE92" s="214"/>
      <c r="PTF92" s="212"/>
      <c r="PTG92" s="213"/>
      <c r="PTH92" s="213"/>
      <c r="PTI92" s="214"/>
      <c r="PTJ92" s="214"/>
      <c r="PTK92" s="216"/>
      <c r="PTL92" s="216"/>
      <c r="PTM92" s="216"/>
      <c r="PTN92" s="216"/>
      <c r="PTO92" s="216"/>
      <c r="PTP92" s="216"/>
      <c r="PTQ92" s="216"/>
      <c r="PTR92" s="216"/>
      <c r="PTS92" s="216"/>
      <c r="PTT92" s="216"/>
      <c r="PTU92" s="216"/>
      <c r="PTV92" s="216"/>
      <c r="PTW92" s="216"/>
      <c r="PTX92" s="214"/>
      <c r="PTY92" s="214"/>
      <c r="PTZ92" s="214"/>
      <c r="PUA92" s="214"/>
      <c r="PUB92" s="214"/>
      <c r="PUC92" s="212"/>
      <c r="PUD92" s="213"/>
      <c r="PUE92" s="213"/>
      <c r="PUF92" s="214"/>
      <c r="PUG92" s="214"/>
      <c r="PUH92" s="216"/>
      <c r="PUI92" s="216"/>
      <c r="PUJ92" s="216"/>
      <c r="PUK92" s="216"/>
      <c r="PUL92" s="216"/>
      <c r="PUM92" s="216"/>
      <c r="PUN92" s="216"/>
      <c r="PUO92" s="216"/>
      <c r="PUP92" s="216"/>
      <c r="PUQ92" s="216"/>
      <c r="PUR92" s="216"/>
      <c r="PUS92" s="216"/>
      <c r="PUT92" s="216"/>
      <c r="PUU92" s="214"/>
      <c r="PUV92" s="214"/>
      <c r="PUW92" s="214"/>
      <c r="PUX92" s="214"/>
      <c r="PUY92" s="214"/>
      <c r="PUZ92" s="212"/>
      <c r="PVA92" s="213"/>
      <c r="PVB92" s="213"/>
      <c r="PVC92" s="214"/>
      <c r="PVD92" s="214"/>
      <c r="PVE92" s="216"/>
      <c r="PVF92" s="216"/>
      <c r="PVG92" s="216"/>
      <c r="PVH92" s="216"/>
      <c r="PVI92" s="216"/>
      <c r="PVJ92" s="216"/>
      <c r="PVK92" s="216"/>
      <c r="PVL92" s="216"/>
      <c r="PVM92" s="216"/>
      <c r="PVN92" s="216"/>
      <c r="PVO92" s="216"/>
      <c r="PVP92" s="216"/>
      <c r="PVQ92" s="216"/>
      <c r="PVR92" s="214"/>
      <c r="PVS92" s="214"/>
      <c r="PVT92" s="214"/>
      <c r="PVU92" s="214"/>
      <c r="PVV92" s="214"/>
      <c r="PVW92" s="212"/>
      <c r="PVX92" s="213"/>
      <c r="PVY92" s="213"/>
      <c r="PVZ92" s="214"/>
      <c r="PWA92" s="214"/>
      <c r="PWB92" s="216"/>
      <c r="PWC92" s="216"/>
      <c r="PWD92" s="216"/>
      <c r="PWE92" s="216"/>
      <c r="PWF92" s="216"/>
      <c r="PWG92" s="216"/>
      <c r="PWH92" s="216"/>
      <c r="PWI92" s="216"/>
      <c r="PWJ92" s="216"/>
      <c r="PWK92" s="216"/>
      <c r="PWL92" s="216"/>
      <c r="PWM92" s="216"/>
      <c r="PWN92" s="216"/>
      <c r="PWO92" s="214"/>
      <c r="PWP92" s="214"/>
      <c r="PWQ92" s="214"/>
      <c r="PWR92" s="214"/>
      <c r="PWS92" s="214"/>
      <c r="PWT92" s="212"/>
      <c r="PWU92" s="213"/>
      <c r="PWV92" s="213"/>
      <c r="PWW92" s="214"/>
      <c r="PWX92" s="214"/>
      <c r="PWY92" s="216"/>
      <c r="PWZ92" s="216"/>
      <c r="PXA92" s="216"/>
      <c r="PXB92" s="216"/>
      <c r="PXC92" s="216"/>
      <c r="PXD92" s="216"/>
      <c r="PXE92" s="216"/>
      <c r="PXF92" s="216"/>
      <c r="PXG92" s="216"/>
      <c r="PXH92" s="216"/>
      <c r="PXI92" s="216"/>
      <c r="PXJ92" s="216"/>
      <c r="PXK92" s="216"/>
      <c r="PXL92" s="214"/>
      <c r="PXM92" s="214"/>
      <c r="PXN92" s="214"/>
      <c r="PXO92" s="214"/>
      <c r="PXP92" s="214"/>
      <c r="PXQ92" s="212"/>
      <c r="PXR92" s="213"/>
      <c r="PXS92" s="213"/>
      <c r="PXT92" s="214"/>
      <c r="PXU92" s="214"/>
      <c r="PXV92" s="216"/>
      <c r="PXW92" s="216"/>
      <c r="PXX92" s="216"/>
      <c r="PXY92" s="216"/>
      <c r="PXZ92" s="216"/>
      <c r="PYA92" s="216"/>
      <c r="PYB92" s="216"/>
      <c r="PYC92" s="216"/>
      <c r="PYD92" s="216"/>
      <c r="PYE92" s="216"/>
      <c r="PYF92" s="216"/>
      <c r="PYG92" s="216"/>
      <c r="PYH92" s="216"/>
      <c r="PYI92" s="214"/>
      <c r="PYJ92" s="214"/>
      <c r="PYK92" s="214"/>
      <c r="PYL92" s="214"/>
      <c r="PYM92" s="214"/>
      <c r="PYN92" s="212"/>
      <c r="PYO92" s="213"/>
      <c r="PYP92" s="213"/>
      <c r="PYQ92" s="214"/>
      <c r="PYR92" s="214"/>
      <c r="PYS92" s="216"/>
      <c r="PYT92" s="216"/>
      <c r="PYU92" s="216"/>
      <c r="PYV92" s="216"/>
      <c r="PYW92" s="216"/>
      <c r="PYX92" s="216"/>
      <c r="PYY92" s="216"/>
      <c r="PYZ92" s="216"/>
      <c r="PZA92" s="216"/>
      <c r="PZB92" s="216"/>
      <c r="PZC92" s="216"/>
      <c r="PZD92" s="216"/>
      <c r="PZE92" s="216"/>
      <c r="PZF92" s="214"/>
      <c r="PZG92" s="214"/>
      <c r="PZH92" s="214"/>
      <c r="PZI92" s="214"/>
      <c r="PZJ92" s="214"/>
      <c r="PZK92" s="212"/>
      <c r="PZL92" s="213"/>
      <c r="PZM92" s="213"/>
      <c r="PZN92" s="214"/>
      <c r="PZO92" s="214"/>
      <c r="PZP92" s="216"/>
      <c r="PZQ92" s="216"/>
      <c r="PZR92" s="216"/>
      <c r="PZS92" s="216"/>
      <c r="PZT92" s="216"/>
      <c r="PZU92" s="216"/>
      <c r="PZV92" s="216"/>
      <c r="PZW92" s="216"/>
      <c r="PZX92" s="216"/>
      <c r="PZY92" s="216"/>
      <c r="PZZ92" s="216"/>
      <c r="QAA92" s="216"/>
      <c r="QAB92" s="216"/>
      <c r="QAC92" s="214"/>
      <c r="QAD92" s="214"/>
      <c r="QAE92" s="214"/>
      <c r="QAF92" s="214"/>
      <c r="QAG92" s="214"/>
      <c r="QAH92" s="212"/>
      <c r="QAI92" s="213"/>
      <c r="QAJ92" s="213"/>
      <c r="QAK92" s="214"/>
      <c r="QAL92" s="214"/>
      <c r="QAM92" s="216"/>
      <c r="QAN92" s="216"/>
      <c r="QAO92" s="216"/>
      <c r="QAP92" s="216"/>
      <c r="QAQ92" s="216"/>
      <c r="QAR92" s="216"/>
      <c r="QAS92" s="216"/>
      <c r="QAT92" s="216"/>
      <c r="QAU92" s="216"/>
      <c r="QAV92" s="216"/>
      <c r="QAW92" s="216"/>
      <c r="QAX92" s="216"/>
      <c r="QAY92" s="216"/>
      <c r="QAZ92" s="214"/>
      <c r="QBA92" s="214"/>
      <c r="QBB92" s="214"/>
      <c r="QBC92" s="214"/>
      <c r="QBD92" s="214"/>
      <c r="QBE92" s="212"/>
      <c r="QBF92" s="213"/>
      <c r="QBG92" s="213"/>
      <c r="QBH92" s="214"/>
      <c r="QBI92" s="214"/>
      <c r="QBJ92" s="216"/>
      <c r="QBK92" s="216"/>
      <c r="QBL92" s="216"/>
      <c r="QBM92" s="216"/>
      <c r="QBN92" s="216"/>
      <c r="QBO92" s="216"/>
      <c r="QBP92" s="216"/>
      <c r="QBQ92" s="216"/>
      <c r="QBR92" s="216"/>
      <c r="QBS92" s="216"/>
      <c r="QBT92" s="216"/>
      <c r="QBU92" s="216"/>
      <c r="QBV92" s="216"/>
      <c r="QBW92" s="214"/>
      <c r="QBX92" s="214"/>
      <c r="QBY92" s="214"/>
      <c r="QBZ92" s="214"/>
      <c r="QCA92" s="214"/>
      <c r="QCB92" s="212"/>
      <c r="QCC92" s="213"/>
      <c r="QCD92" s="213"/>
      <c r="QCE92" s="214"/>
      <c r="QCF92" s="214"/>
      <c r="QCG92" s="216"/>
      <c r="QCH92" s="216"/>
      <c r="QCI92" s="216"/>
      <c r="QCJ92" s="216"/>
      <c r="QCK92" s="216"/>
      <c r="QCL92" s="216"/>
      <c r="QCM92" s="216"/>
      <c r="QCN92" s="216"/>
      <c r="QCO92" s="216"/>
      <c r="QCP92" s="216"/>
      <c r="QCQ92" s="216"/>
      <c r="QCR92" s="216"/>
      <c r="QCS92" s="216"/>
      <c r="QCT92" s="214"/>
      <c r="QCU92" s="214"/>
      <c r="QCV92" s="214"/>
      <c r="QCW92" s="214"/>
      <c r="QCX92" s="214"/>
      <c r="QCY92" s="212"/>
      <c r="QCZ92" s="213"/>
      <c r="QDA92" s="213"/>
      <c r="QDB92" s="214"/>
      <c r="QDC92" s="214"/>
      <c r="QDD92" s="216"/>
      <c r="QDE92" s="216"/>
      <c r="QDF92" s="216"/>
      <c r="QDG92" s="216"/>
      <c r="QDH92" s="216"/>
      <c r="QDI92" s="216"/>
      <c r="QDJ92" s="216"/>
      <c r="QDK92" s="216"/>
      <c r="QDL92" s="216"/>
      <c r="QDM92" s="216"/>
      <c r="QDN92" s="216"/>
      <c r="QDO92" s="216"/>
      <c r="QDP92" s="216"/>
      <c r="QDQ92" s="214"/>
      <c r="QDR92" s="214"/>
      <c r="QDS92" s="214"/>
      <c r="QDT92" s="214"/>
      <c r="QDU92" s="214"/>
      <c r="QDV92" s="212"/>
      <c r="QDW92" s="213"/>
      <c r="QDX92" s="213"/>
      <c r="QDY92" s="214"/>
      <c r="QDZ92" s="214"/>
      <c r="QEA92" s="216"/>
      <c r="QEB92" s="216"/>
      <c r="QEC92" s="216"/>
      <c r="QED92" s="216"/>
      <c r="QEE92" s="216"/>
      <c r="QEF92" s="216"/>
      <c r="QEG92" s="216"/>
      <c r="QEH92" s="216"/>
      <c r="QEI92" s="216"/>
      <c r="QEJ92" s="216"/>
      <c r="QEK92" s="216"/>
      <c r="QEL92" s="216"/>
      <c r="QEM92" s="216"/>
      <c r="QEN92" s="214"/>
      <c r="QEO92" s="214"/>
      <c r="QEP92" s="214"/>
      <c r="QEQ92" s="214"/>
      <c r="QER92" s="214"/>
      <c r="QES92" s="212"/>
      <c r="QET92" s="213"/>
      <c r="QEU92" s="213"/>
      <c r="QEV92" s="214"/>
      <c r="QEW92" s="214"/>
      <c r="QEX92" s="216"/>
      <c r="QEY92" s="216"/>
      <c r="QEZ92" s="216"/>
      <c r="QFA92" s="216"/>
      <c r="QFB92" s="216"/>
      <c r="QFC92" s="216"/>
      <c r="QFD92" s="216"/>
      <c r="QFE92" s="216"/>
      <c r="QFF92" s="216"/>
      <c r="QFG92" s="216"/>
      <c r="QFH92" s="216"/>
      <c r="QFI92" s="216"/>
      <c r="QFJ92" s="216"/>
      <c r="QFK92" s="214"/>
      <c r="QFL92" s="214"/>
      <c r="QFM92" s="214"/>
      <c r="QFN92" s="214"/>
      <c r="QFO92" s="214"/>
      <c r="QFP92" s="212"/>
      <c r="QFQ92" s="213"/>
      <c r="QFR92" s="213"/>
      <c r="QFS92" s="214"/>
      <c r="QFT92" s="214"/>
      <c r="QFU92" s="216"/>
      <c r="QFV92" s="216"/>
      <c r="QFW92" s="216"/>
      <c r="QFX92" s="216"/>
      <c r="QFY92" s="216"/>
      <c r="QFZ92" s="216"/>
      <c r="QGA92" s="216"/>
      <c r="QGB92" s="216"/>
      <c r="QGC92" s="216"/>
      <c r="QGD92" s="216"/>
      <c r="QGE92" s="216"/>
      <c r="QGF92" s="216"/>
      <c r="QGG92" s="216"/>
      <c r="QGH92" s="214"/>
      <c r="QGI92" s="214"/>
      <c r="QGJ92" s="214"/>
      <c r="QGK92" s="214"/>
      <c r="QGL92" s="214"/>
      <c r="QGM92" s="212"/>
      <c r="QGN92" s="213"/>
      <c r="QGO92" s="213"/>
      <c r="QGP92" s="214"/>
      <c r="QGQ92" s="214"/>
      <c r="QGR92" s="216"/>
      <c r="QGS92" s="216"/>
      <c r="QGT92" s="216"/>
      <c r="QGU92" s="216"/>
      <c r="QGV92" s="216"/>
      <c r="QGW92" s="216"/>
      <c r="QGX92" s="216"/>
      <c r="QGY92" s="216"/>
      <c r="QGZ92" s="216"/>
      <c r="QHA92" s="216"/>
      <c r="QHB92" s="216"/>
      <c r="QHC92" s="216"/>
      <c r="QHD92" s="216"/>
      <c r="QHE92" s="214"/>
      <c r="QHF92" s="214"/>
      <c r="QHG92" s="214"/>
      <c r="QHH92" s="214"/>
      <c r="QHI92" s="214"/>
      <c r="QHJ92" s="212"/>
      <c r="QHK92" s="213"/>
      <c r="QHL92" s="213"/>
      <c r="QHM92" s="214"/>
      <c r="QHN92" s="214"/>
      <c r="QHO92" s="216"/>
      <c r="QHP92" s="216"/>
      <c r="QHQ92" s="216"/>
      <c r="QHR92" s="216"/>
      <c r="QHS92" s="216"/>
      <c r="QHT92" s="216"/>
      <c r="QHU92" s="216"/>
      <c r="QHV92" s="216"/>
      <c r="QHW92" s="216"/>
      <c r="QHX92" s="216"/>
      <c r="QHY92" s="216"/>
      <c r="QHZ92" s="216"/>
      <c r="QIA92" s="216"/>
      <c r="QIB92" s="214"/>
      <c r="QIC92" s="214"/>
      <c r="QID92" s="214"/>
      <c r="QIE92" s="214"/>
      <c r="QIF92" s="214"/>
      <c r="QIG92" s="212"/>
      <c r="QIH92" s="213"/>
      <c r="QII92" s="213"/>
      <c r="QIJ92" s="214"/>
      <c r="QIK92" s="214"/>
      <c r="QIL92" s="216"/>
      <c r="QIM92" s="216"/>
      <c r="QIN92" s="216"/>
      <c r="QIO92" s="216"/>
      <c r="QIP92" s="216"/>
      <c r="QIQ92" s="216"/>
      <c r="QIR92" s="216"/>
      <c r="QIS92" s="216"/>
      <c r="QIT92" s="216"/>
      <c r="QIU92" s="216"/>
      <c r="QIV92" s="216"/>
      <c r="QIW92" s="216"/>
      <c r="QIX92" s="216"/>
      <c r="QIY92" s="214"/>
      <c r="QIZ92" s="214"/>
      <c r="QJA92" s="214"/>
      <c r="QJB92" s="214"/>
      <c r="QJC92" s="214"/>
      <c r="QJD92" s="212"/>
      <c r="QJE92" s="213"/>
      <c r="QJF92" s="213"/>
      <c r="QJG92" s="214"/>
      <c r="QJH92" s="214"/>
      <c r="QJI92" s="216"/>
      <c r="QJJ92" s="216"/>
      <c r="QJK92" s="216"/>
      <c r="QJL92" s="216"/>
      <c r="QJM92" s="216"/>
      <c r="QJN92" s="216"/>
      <c r="QJO92" s="216"/>
      <c r="QJP92" s="216"/>
      <c r="QJQ92" s="216"/>
      <c r="QJR92" s="216"/>
      <c r="QJS92" s="216"/>
      <c r="QJT92" s="216"/>
      <c r="QJU92" s="216"/>
      <c r="QJV92" s="214"/>
      <c r="QJW92" s="214"/>
      <c r="QJX92" s="214"/>
      <c r="QJY92" s="214"/>
      <c r="QJZ92" s="214"/>
      <c r="QKA92" s="212"/>
      <c r="QKB92" s="213"/>
      <c r="QKC92" s="213"/>
      <c r="QKD92" s="214"/>
      <c r="QKE92" s="214"/>
      <c r="QKF92" s="216"/>
      <c r="QKG92" s="216"/>
      <c r="QKH92" s="216"/>
      <c r="QKI92" s="216"/>
      <c r="QKJ92" s="216"/>
      <c r="QKK92" s="216"/>
      <c r="QKL92" s="216"/>
      <c r="QKM92" s="216"/>
      <c r="QKN92" s="216"/>
      <c r="QKO92" s="216"/>
      <c r="QKP92" s="216"/>
      <c r="QKQ92" s="216"/>
      <c r="QKR92" s="216"/>
      <c r="QKS92" s="214"/>
      <c r="QKT92" s="214"/>
      <c r="QKU92" s="214"/>
      <c r="QKV92" s="214"/>
      <c r="QKW92" s="214"/>
      <c r="QKX92" s="212"/>
      <c r="QKY92" s="213"/>
      <c r="QKZ92" s="213"/>
      <c r="QLA92" s="214"/>
      <c r="QLB92" s="214"/>
      <c r="QLC92" s="216"/>
      <c r="QLD92" s="216"/>
      <c r="QLE92" s="216"/>
      <c r="QLF92" s="216"/>
      <c r="QLG92" s="216"/>
      <c r="QLH92" s="216"/>
      <c r="QLI92" s="216"/>
      <c r="QLJ92" s="216"/>
      <c r="QLK92" s="216"/>
      <c r="QLL92" s="216"/>
      <c r="QLM92" s="216"/>
      <c r="QLN92" s="216"/>
      <c r="QLO92" s="216"/>
      <c r="QLP92" s="214"/>
      <c r="QLQ92" s="214"/>
      <c r="QLR92" s="214"/>
      <c r="QLS92" s="214"/>
      <c r="QLT92" s="214"/>
      <c r="QLU92" s="212"/>
      <c r="QLV92" s="213"/>
      <c r="QLW92" s="213"/>
      <c r="QLX92" s="214"/>
      <c r="QLY92" s="214"/>
      <c r="QLZ92" s="216"/>
      <c r="QMA92" s="216"/>
      <c r="QMB92" s="216"/>
      <c r="QMC92" s="216"/>
      <c r="QMD92" s="216"/>
      <c r="QME92" s="216"/>
      <c r="QMF92" s="216"/>
      <c r="QMG92" s="216"/>
      <c r="QMH92" s="216"/>
      <c r="QMI92" s="216"/>
      <c r="QMJ92" s="216"/>
      <c r="QMK92" s="216"/>
      <c r="QML92" s="216"/>
      <c r="QMM92" s="214"/>
      <c r="QMN92" s="214"/>
      <c r="QMO92" s="214"/>
      <c r="QMP92" s="214"/>
      <c r="QMQ92" s="214"/>
      <c r="QMR92" s="212"/>
      <c r="QMS92" s="213"/>
      <c r="QMT92" s="213"/>
      <c r="QMU92" s="214"/>
      <c r="QMV92" s="214"/>
      <c r="QMW92" s="216"/>
      <c r="QMX92" s="216"/>
      <c r="QMY92" s="216"/>
      <c r="QMZ92" s="216"/>
      <c r="QNA92" s="216"/>
      <c r="QNB92" s="216"/>
      <c r="QNC92" s="216"/>
      <c r="QND92" s="216"/>
      <c r="QNE92" s="216"/>
      <c r="QNF92" s="216"/>
      <c r="QNG92" s="216"/>
      <c r="QNH92" s="216"/>
      <c r="QNI92" s="216"/>
      <c r="QNJ92" s="214"/>
      <c r="QNK92" s="214"/>
      <c r="QNL92" s="214"/>
      <c r="QNM92" s="214"/>
      <c r="QNN92" s="214"/>
      <c r="QNO92" s="212"/>
      <c r="QNP92" s="213"/>
      <c r="QNQ92" s="213"/>
      <c r="QNR92" s="214"/>
      <c r="QNS92" s="214"/>
      <c r="QNT92" s="216"/>
      <c r="QNU92" s="216"/>
      <c r="QNV92" s="216"/>
      <c r="QNW92" s="216"/>
      <c r="QNX92" s="216"/>
      <c r="QNY92" s="216"/>
      <c r="QNZ92" s="216"/>
      <c r="QOA92" s="216"/>
      <c r="QOB92" s="216"/>
      <c r="QOC92" s="216"/>
      <c r="QOD92" s="216"/>
      <c r="QOE92" s="216"/>
      <c r="QOF92" s="216"/>
      <c r="QOG92" s="214"/>
      <c r="QOH92" s="214"/>
      <c r="QOI92" s="214"/>
      <c r="QOJ92" s="214"/>
      <c r="QOK92" s="214"/>
      <c r="QOL92" s="212"/>
      <c r="QOM92" s="213"/>
      <c r="QON92" s="213"/>
      <c r="QOO92" s="214"/>
      <c r="QOP92" s="214"/>
      <c r="QOQ92" s="216"/>
      <c r="QOR92" s="216"/>
      <c r="QOS92" s="216"/>
      <c r="QOT92" s="216"/>
      <c r="QOU92" s="216"/>
      <c r="QOV92" s="216"/>
      <c r="QOW92" s="216"/>
      <c r="QOX92" s="216"/>
      <c r="QOY92" s="216"/>
      <c r="QOZ92" s="216"/>
      <c r="QPA92" s="216"/>
      <c r="QPB92" s="216"/>
      <c r="QPC92" s="216"/>
      <c r="QPD92" s="214"/>
      <c r="QPE92" s="214"/>
      <c r="QPF92" s="214"/>
      <c r="QPG92" s="214"/>
      <c r="QPH92" s="214"/>
      <c r="QPI92" s="212"/>
      <c r="QPJ92" s="213"/>
      <c r="QPK92" s="213"/>
      <c r="QPL92" s="214"/>
      <c r="QPM92" s="214"/>
      <c r="QPN92" s="216"/>
      <c r="QPO92" s="216"/>
      <c r="QPP92" s="216"/>
      <c r="QPQ92" s="216"/>
      <c r="QPR92" s="216"/>
      <c r="QPS92" s="216"/>
      <c r="QPT92" s="216"/>
      <c r="QPU92" s="216"/>
      <c r="QPV92" s="216"/>
      <c r="QPW92" s="216"/>
      <c r="QPX92" s="216"/>
      <c r="QPY92" s="216"/>
      <c r="QPZ92" s="216"/>
      <c r="QQA92" s="214"/>
      <c r="QQB92" s="214"/>
      <c r="QQC92" s="214"/>
      <c r="QQD92" s="214"/>
      <c r="QQE92" s="214"/>
      <c r="QQF92" s="212"/>
      <c r="QQG92" s="213"/>
      <c r="QQH92" s="213"/>
      <c r="QQI92" s="214"/>
      <c r="QQJ92" s="214"/>
      <c r="QQK92" s="216"/>
      <c r="QQL92" s="216"/>
      <c r="QQM92" s="216"/>
      <c r="QQN92" s="216"/>
      <c r="QQO92" s="216"/>
      <c r="QQP92" s="216"/>
      <c r="QQQ92" s="216"/>
      <c r="QQR92" s="216"/>
      <c r="QQS92" s="216"/>
      <c r="QQT92" s="216"/>
      <c r="QQU92" s="216"/>
      <c r="QQV92" s="216"/>
      <c r="QQW92" s="216"/>
      <c r="QQX92" s="214"/>
      <c r="QQY92" s="214"/>
      <c r="QQZ92" s="214"/>
      <c r="QRA92" s="214"/>
      <c r="QRB92" s="214"/>
      <c r="QRC92" s="212"/>
      <c r="QRD92" s="213"/>
      <c r="QRE92" s="213"/>
      <c r="QRF92" s="214"/>
      <c r="QRG92" s="214"/>
      <c r="QRH92" s="216"/>
      <c r="QRI92" s="216"/>
      <c r="QRJ92" s="216"/>
      <c r="QRK92" s="216"/>
      <c r="QRL92" s="216"/>
      <c r="QRM92" s="216"/>
      <c r="QRN92" s="216"/>
      <c r="QRO92" s="216"/>
      <c r="QRP92" s="216"/>
      <c r="QRQ92" s="216"/>
      <c r="QRR92" s="216"/>
      <c r="QRS92" s="216"/>
      <c r="QRT92" s="216"/>
      <c r="QRU92" s="214"/>
      <c r="QRV92" s="214"/>
      <c r="QRW92" s="214"/>
      <c r="QRX92" s="214"/>
      <c r="QRY92" s="214"/>
      <c r="QRZ92" s="212"/>
      <c r="QSA92" s="213"/>
      <c r="QSB92" s="213"/>
      <c r="QSC92" s="214"/>
      <c r="QSD92" s="214"/>
      <c r="QSE92" s="216"/>
      <c r="QSF92" s="216"/>
      <c r="QSG92" s="216"/>
      <c r="QSH92" s="216"/>
      <c r="QSI92" s="216"/>
      <c r="QSJ92" s="216"/>
      <c r="QSK92" s="216"/>
      <c r="QSL92" s="216"/>
      <c r="QSM92" s="216"/>
      <c r="QSN92" s="216"/>
      <c r="QSO92" s="216"/>
      <c r="QSP92" s="216"/>
      <c r="QSQ92" s="216"/>
      <c r="QSR92" s="214"/>
      <c r="QSS92" s="214"/>
      <c r="QST92" s="214"/>
      <c r="QSU92" s="214"/>
      <c r="QSV92" s="214"/>
      <c r="QSW92" s="212"/>
      <c r="QSX92" s="213"/>
      <c r="QSY92" s="213"/>
      <c r="QSZ92" s="214"/>
      <c r="QTA92" s="214"/>
      <c r="QTB92" s="216"/>
      <c r="QTC92" s="216"/>
      <c r="QTD92" s="216"/>
      <c r="QTE92" s="216"/>
      <c r="QTF92" s="216"/>
      <c r="QTG92" s="216"/>
      <c r="QTH92" s="216"/>
      <c r="QTI92" s="216"/>
      <c r="QTJ92" s="216"/>
      <c r="QTK92" s="216"/>
      <c r="QTL92" s="216"/>
      <c r="QTM92" s="216"/>
      <c r="QTN92" s="216"/>
      <c r="QTO92" s="214"/>
      <c r="QTP92" s="214"/>
      <c r="QTQ92" s="214"/>
      <c r="QTR92" s="214"/>
      <c r="QTS92" s="214"/>
      <c r="QTT92" s="212"/>
      <c r="QTU92" s="213"/>
      <c r="QTV92" s="213"/>
      <c r="QTW92" s="214"/>
      <c r="QTX92" s="214"/>
      <c r="QTY92" s="216"/>
      <c r="QTZ92" s="216"/>
      <c r="QUA92" s="216"/>
      <c r="QUB92" s="216"/>
      <c r="QUC92" s="216"/>
      <c r="QUD92" s="216"/>
      <c r="QUE92" s="216"/>
      <c r="QUF92" s="216"/>
      <c r="QUG92" s="216"/>
      <c r="QUH92" s="216"/>
      <c r="QUI92" s="216"/>
      <c r="QUJ92" s="216"/>
      <c r="QUK92" s="216"/>
      <c r="QUL92" s="214"/>
      <c r="QUM92" s="214"/>
      <c r="QUN92" s="214"/>
      <c r="QUO92" s="214"/>
      <c r="QUP92" s="214"/>
      <c r="QUQ92" s="212"/>
      <c r="QUR92" s="213"/>
      <c r="QUS92" s="213"/>
      <c r="QUT92" s="214"/>
      <c r="QUU92" s="214"/>
      <c r="QUV92" s="216"/>
      <c r="QUW92" s="216"/>
      <c r="QUX92" s="216"/>
      <c r="QUY92" s="216"/>
      <c r="QUZ92" s="216"/>
      <c r="QVA92" s="216"/>
      <c r="QVB92" s="216"/>
      <c r="QVC92" s="216"/>
      <c r="QVD92" s="216"/>
      <c r="QVE92" s="216"/>
      <c r="QVF92" s="216"/>
      <c r="QVG92" s="216"/>
      <c r="QVH92" s="216"/>
      <c r="QVI92" s="214"/>
      <c r="QVJ92" s="214"/>
      <c r="QVK92" s="214"/>
      <c r="QVL92" s="214"/>
      <c r="QVM92" s="214"/>
      <c r="QVN92" s="212"/>
      <c r="QVO92" s="213"/>
      <c r="QVP92" s="213"/>
      <c r="QVQ92" s="214"/>
      <c r="QVR92" s="214"/>
      <c r="QVS92" s="216"/>
      <c r="QVT92" s="216"/>
      <c r="QVU92" s="216"/>
      <c r="QVV92" s="216"/>
      <c r="QVW92" s="216"/>
      <c r="QVX92" s="216"/>
      <c r="QVY92" s="216"/>
      <c r="QVZ92" s="216"/>
      <c r="QWA92" s="216"/>
      <c r="QWB92" s="216"/>
      <c r="QWC92" s="216"/>
      <c r="QWD92" s="216"/>
      <c r="QWE92" s="216"/>
      <c r="QWF92" s="214"/>
      <c r="QWG92" s="214"/>
      <c r="QWH92" s="214"/>
      <c r="QWI92" s="214"/>
      <c r="QWJ92" s="214"/>
      <c r="QWK92" s="212"/>
      <c r="QWL92" s="213"/>
      <c r="QWM92" s="213"/>
      <c r="QWN92" s="214"/>
      <c r="QWO92" s="214"/>
      <c r="QWP92" s="216"/>
      <c r="QWQ92" s="216"/>
      <c r="QWR92" s="216"/>
      <c r="QWS92" s="216"/>
      <c r="QWT92" s="216"/>
      <c r="QWU92" s="216"/>
      <c r="QWV92" s="216"/>
      <c r="QWW92" s="216"/>
      <c r="QWX92" s="216"/>
      <c r="QWY92" s="216"/>
      <c r="QWZ92" s="216"/>
      <c r="QXA92" s="216"/>
      <c r="QXB92" s="216"/>
      <c r="QXC92" s="214"/>
      <c r="QXD92" s="214"/>
      <c r="QXE92" s="214"/>
      <c r="QXF92" s="214"/>
      <c r="QXG92" s="214"/>
      <c r="QXH92" s="212"/>
      <c r="QXI92" s="213"/>
      <c r="QXJ92" s="213"/>
      <c r="QXK92" s="214"/>
      <c r="QXL92" s="214"/>
      <c r="QXM92" s="216"/>
      <c r="QXN92" s="216"/>
      <c r="QXO92" s="216"/>
      <c r="QXP92" s="216"/>
      <c r="QXQ92" s="216"/>
      <c r="QXR92" s="216"/>
      <c r="QXS92" s="216"/>
      <c r="QXT92" s="216"/>
      <c r="QXU92" s="216"/>
      <c r="QXV92" s="216"/>
      <c r="QXW92" s="216"/>
      <c r="QXX92" s="216"/>
      <c r="QXY92" s="216"/>
      <c r="QXZ92" s="214"/>
      <c r="QYA92" s="214"/>
      <c r="QYB92" s="214"/>
      <c r="QYC92" s="214"/>
      <c r="QYD92" s="214"/>
      <c r="QYE92" s="212"/>
      <c r="QYF92" s="213"/>
      <c r="QYG92" s="213"/>
      <c r="QYH92" s="214"/>
      <c r="QYI92" s="214"/>
      <c r="QYJ92" s="216"/>
      <c r="QYK92" s="216"/>
      <c r="QYL92" s="216"/>
      <c r="QYM92" s="216"/>
      <c r="QYN92" s="216"/>
      <c r="QYO92" s="216"/>
      <c r="QYP92" s="216"/>
      <c r="QYQ92" s="216"/>
      <c r="QYR92" s="216"/>
      <c r="QYS92" s="216"/>
      <c r="QYT92" s="216"/>
      <c r="QYU92" s="216"/>
      <c r="QYV92" s="216"/>
      <c r="QYW92" s="214"/>
      <c r="QYX92" s="214"/>
      <c r="QYY92" s="214"/>
      <c r="QYZ92" s="214"/>
      <c r="QZA92" s="214"/>
      <c r="QZB92" s="212"/>
      <c r="QZC92" s="213"/>
      <c r="QZD92" s="213"/>
      <c r="QZE92" s="214"/>
      <c r="QZF92" s="214"/>
      <c r="QZG92" s="216"/>
      <c r="QZH92" s="216"/>
      <c r="QZI92" s="216"/>
      <c r="QZJ92" s="216"/>
      <c r="QZK92" s="216"/>
      <c r="QZL92" s="216"/>
      <c r="QZM92" s="216"/>
      <c r="QZN92" s="216"/>
      <c r="QZO92" s="216"/>
      <c r="QZP92" s="216"/>
      <c r="QZQ92" s="216"/>
      <c r="QZR92" s="216"/>
      <c r="QZS92" s="216"/>
      <c r="QZT92" s="214"/>
      <c r="QZU92" s="214"/>
      <c r="QZV92" s="214"/>
      <c r="QZW92" s="214"/>
      <c r="QZX92" s="214"/>
      <c r="QZY92" s="212"/>
      <c r="QZZ92" s="213"/>
      <c r="RAA92" s="213"/>
      <c r="RAB92" s="214"/>
      <c r="RAC92" s="214"/>
      <c r="RAD92" s="216"/>
      <c r="RAE92" s="216"/>
      <c r="RAF92" s="216"/>
      <c r="RAG92" s="216"/>
      <c r="RAH92" s="216"/>
      <c r="RAI92" s="216"/>
      <c r="RAJ92" s="216"/>
      <c r="RAK92" s="216"/>
      <c r="RAL92" s="216"/>
      <c r="RAM92" s="216"/>
      <c r="RAN92" s="216"/>
      <c r="RAO92" s="216"/>
      <c r="RAP92" s="216"/>
      <c r="RAQ92" s="214"/>
      <c r="RAR92" s="214"/>
      <c r="RAS92" s="214"/>
      <c r="RAT92" s="214"/>
      <c r="RAU92" s="214"/>
      <c r="RAV92" s="212"/>
      <c r="RAW92" s="213"/>
      <c r="RAX92" s="213"/>
      <c r="RAY92" s="214"/>
      <c r="RAZ92" s="214"/>
      <c r="RBA92" s="216"/>
      <c r="RBB92" s="216"/>
      <c r="RBC92" s="216"/>
      <c r="RBD92" s="216"/>
      <c r="RBE92" s="216"/>
      <c r="RBF92" s="216"/>
      <c r="RBG92" s="216"/>
      <c r="RBH92" s="216"/>
      <c r="RBI92" s="216"/>
      <c r="RBJ92" s="216"/>
      <c r="RBK92" s="216"/>
      <c r="RBL92" s="216"/>
      <c r="RBM92" s="216"/>
      <c r="RBN92" s="214"/>
      <c r="RBO92" s="214"/>
      <c r="RBP92" s="214"/>
      <c r="RBQ92" s="214"/>
      <c r="RBR92" s="214"/>
      <c r="RBS92" s="212"/>
      <c r="RBT92" s="213"/>
      <c r="RBU92" s="213"/>
      <c r="RBV92" s="214"/>
      <c r="RBW92" s="214"/>
      <c r="RBX92" s="216"/>
      <c r="RBY92" s="216"/>
      <c r="RBZ92" s="216"/>
      <c r="RCA92" s="216"/>
      <c r="RCB92" s="216"/>
      <c r="RCC92" s="216"/>
      <c r="RCD92" s="216"/>
      <c r="RCE92" s="216"/>
      <c r="RCF92" s="216"/>
      <c r="RCG92" s="216"/>
      <c r="RCH92" s="216"/>
      <c r="RCI92" s="216"/>
      <c r="RCJ92" s="216"/>
      <c r="RCK92" s="214"/>
      <c r="RCL92" s="214"/>
      <c r="RCM92" s="214"/>
      <c r="RCN92" s="214"/>
      <c r="RCO92" s="214"/>
      <c r="RCP92" s="212"/>
      <c r="RCQ92" s="213"/>
      <c r="RCR92" s="213"/>
      <c r="RCS92" s="214"/>
      <c r="RCT92" s="214"/>
      <c r="RCU92" s="216"/>
      <c r="RCV92" s="216"/>
      <c r="RCW92" s="216"/>
      <c r="RCX92" s="216"/>
      <c r="RCY92" s="216"/>
      <c r="RCZ92" s="216"/>
      <c r="RDA92" s="216"/>
      <c r="RDB92" s="216"/>
      <c r="RDC92" s="216"/>
      <c r="RDD92" s="216"/>
      <c r="RDE92" s="216"/>
      <c r="RDF92" s="216"/>
      <c r="RDG92" s="216"/>
      <c r="RDH92" s="214"/>
      <c r="RDI92" s="214"/>
      <c r="RDJ92" s="214"/>
      <c r="RDK92" s="214"/>
      <c r="RDL92" s="214"/>
      <c r="RDM92" s="212"/>
      <c r="RDN92" s="213"/>
      <c r="RDO92" s="213"/>
      <c r="RDP92" s="214"/>
      <c r="RDQ92" s="214"/>
      <c r="RDR92" s="216"/>
      <c r="RDS92" s="216"/>
      <c r="RDT92" s="216"/>
      <c r="RDU92" s="216"/>
      <c r="RDV92" s="216"/>
      <c r="RDW92" s="216"/>
      <c r="RDX92" s="216"/>
      <c r="RDY92" s="216"/>
      <c r="RDZ92" s="216"/>
      <c r="REA92" s="216"/>
      <c r="REB92" s="216"/>
      <c r="REC92" s="216"/>
      <c r="RED92" s="216"/>
      <c r="REE92" s="214"/>
      <c r="REF92" s="214"/>
      <c r="REG92" s="214"/>
      <c r="REH92" s="214"/>
      <c r="REI92" s="214"/>
      <c r="REJ92" s="212"/>
      <c r="REK92" s="213"/>
      <c r="REL92" s="213"/>
      <c r="REM92" s="214"/>
      <c r="REN92" s="214"/>
      <c r="REO92" s="216"/>
      <c r="REP92" s="216"/>
      <c r="REQ92" s="216"/>
      <c r="RER92" s="216"/>
      <c r="RES92" s="216"/>
      <c r="RET92" s="216"/>
      <c r="REU92" s="216"/>
      <c r="REV92" s="216"/>
      <c r="REW92" s="216"/>
      <c r="REX92" s="216"/>
      <c r="REY92" s="216"/>
      <c r="REZ92" s="216"/>
      <c r="RFA92" s="216"/>
      <c r="RFB92" s="214"/>
      <c r="RFC92" s="214"/>
      <c r="RFD92" s="214"/>
      <c r="RFE92" s="214"/>
      <c r="RFF92" s="214"/>
      <c r="RFG92" s="212"/>
      <c r="RFH92" s="213"/>
      <c r="RFI92" s="213"/>
      <c r="RFJ92" s="214"/>
      <c r="RFK92" s="214"/>
      <c r="RFL92" s="216"/>
      <c r="RFM92" s="216"/>
      <c r="RFN92" s="216"/>
      <c r="RFO92" s="216"/>
      <c r="RFP92" s="216"/>
      <c r="RFQ92" s="216"/>
      <c r="RFR92" s="216"/>
      <c r="RFS92" s="216"/>
      <c r="RFT92" s="216"/>
      <c r="RFU92" s="216"/>
      <c r="RFV92" s="216"/>
      <c r="RFW92" s="216"/>
      <c r="RFX92" s="216"/>
      <c r="RFY92" s="214"/>
      <c r="RFZ92" s="214"/>
      <c r="RGA92" s="214"/>
      <c r="RGB92" s="214"/>
      <c r="RGC92" s="214"/>
      <c r="RGD92" s="212"/>
      <c r="RGE92" s="213"/>
      <c r="RGF92" s="213"/>
      <c r="RGG92" s="214"/>
      <c r="RGH92" s="214"/>
      <c r="RGI92" s="216"/>
      <c r="RGJ92" s="216"/>
      <c r="RGK92" s="216"/>
      <c r="RGL92" s="216"/>
      <c r="RGM92" s="216"/>
      <c r="RGN92" s="216"/>
      <c r="RGO92" s="216"/>
      <c r="RGP92" s="216"/>
      <c r="RGQ92" s="216"/>
      <c r="RGR92" s="216"/>
      <c r="RGS92" s="216"/>
      <c r="RGT92" s="216"/>
      <c r="RGU92" s="216"/>
      <c r="RGV92" s="214"/>
      <c r="RGW92" s="214"/>
      <c r="RGX92" s="214"/>
      <c r="RGY92" s="214"/>
      <c r="RGZ92" s="214"/>
      <c r="RHA92" s="212"/>
      <c r="RHB92" s="213"/>
      <c r="RHC92" s="213"/>
      <c r="RHD92" s="214"/>
      <c r="RHE92" s="214"/>
      <c r="RHF92" s="216"/>
      <c r="RHG92" s="216"/>
      <c r="RHH92" s="216"/>
      <c r="RHI92" s="216"/>
      <c r="RHJ92" s="216"/>
      <c r="RHK92" s="216"/>
      <c r="RHL92" s="216"/>
      <c r="RHM92" s="216"/>
      <c r="RHN92" s="216"/>
      <c r="RHO92" s="216"/>
      <c r="RHP92" s="216"/>
      <c r="RHQ92" s="216"/>
      <c r="RHR92" s="216"/>
      <c r="RHS92" s="214"/>
      <c r="RHT92" s="214"/>
      <c r="RHU92" s="214"/>
      <c r="RHV92" s="214"/>
      <c r="RHW92" s="214"/>
      <c r="RHX92" s="212"/>
      <c r="RHY92" s="213"/>
      <c r="RHZ92" s="213"/>
      <c r="RIA92" s="214"/>
      <c r="RIB92" s="214"/>
      <c r="RIC92" s="216"/>
      <c r="RID92" s="216"/>
      <c r="RIE92" s="216"/>
      <c r="RIF92" s="216"/>
      <c r="RIG92" s="216"/>
      <c r="RIH92" s="216"/>
      <c r="RII92" s="216"/>
      <c r="RIJ92" s="216"/>
      <c r="RIK92" s="216"/>
      <c r="RIL92" s="216"/>
      <c r="RIM92" s="216"/>
      <c r="RIN92" s="216"/>
      <c r="RIO92" s="216"/>
      <c r="RIP92" s="214"/>
      <c r="RIQ92" s="214"/>
      <c r="RIR92" s="214"/>
      <c r="RIS92" s="214"/>
      <c r="RIT92" s="214"/>
      <c r="RIU92" s="212"/>
      <c r="RIV92" s="213"/>
      <c r="RIW92" s="213"/>
      <c r="RIX92" s="214"/>
      <c r="RIY92" s="214"/>
      <c r="RIZ92" s="216"/>
      <c r="RJA92" s="216"/>
      <c r="RJB92" s="216"/>
      <c r="RJC92" s="216"/>
      <c r="RJD92" s="216"/>
      <c r="RJE92" s="216"/>
      <c r="RJF92" s="216"/>
      <c r="RJG92" s="216"/>
      <c r="RJH92" s="216"/>
      <c r="RJI92" s="216"/>
      <c r="RJJ92" s="216"/>
      <c r="RJK92" s="216"/>
      <c r="RJL92" s="216"/>
      <c r="RJM92" s="214"/>
      <c r="RJN92" s="214"/>
      <c r="RJO92" s="214"/>
      <c r="RJP92" s="214"/>
      <c r="RJQ92" s="214"/>
      <c r="RJR92" s="212"/>
      <c r="RJS92" s="213"/>
      <c r="RJT92" s="213"/>
      <c r="RJU92" s="214"/>
      <c r="RJV92" s="214"/>
      <c r="RJW92" s="216"/>
      <c r="RJX92" s="216"/>
      <c r="RJY92" s="216"/>
      <c r="RJZ92" s="216"/>
      <c r="RKA92" s="216"/>
      <c r="RKB92" s="216"/>
      <c r="RKC92" s="216"/>
      <c r="RKD92" s="216"/>
      <c r="RKE92" s="216"/>
      <c r="RKF92" s="216"/>
      <c r="RKG92" s="216"/>
      <c r="RKH92" s="216"/>
      <c r="RKI92" s="216"/>
      <c r="RKJ92" s="214"/>
      <c r="RKK92" s="214"/>
      <c r="RKL92" s="214"/>
      <c r="RKM92" s="214"/>
      <c r="RKN92" s="214"/>
      <c r="RKO92" s="212"/>
      <c r="RKP92" s="213"/>
      <c r="RKQ92" s="213"/>
      <c r="RKR92" s="214"/>
      <c r="RKS92" s="214"/>
      <c r="RKT92" s="216"/>
      <c r="RKU92" s="216"/>
      <c r="RKV92" s="216"/>
      <c r="RKW92" s="216"/>
      <c r="RKX92" s="216"/>
      <c r="RKY92" s="216"/>
      <c r="RKZ92" s="216"/>
      <c r="RLA92" s="216"/>
      <c r="RLB92" s="216"/>
      <c r="RLC92" s="216"/>
      <c r="RLD92" s="216"/>
      <c r="RLE92" s="216"/>
      <c r="RLF92" s="216"/>
      <c r="RLG92" s="214"/>
      <c r="RLH92" s="214"/>
      <c r="RLI92" s="214"/>
      <c r="RLJ92" s="214"/>
      <c r="RLK92" s="214"/>
      <c r="RLL92" s="212"/>
      <c r="RLM92" s="213"/>
      <c r="RLN92" s="213"/>
      <c r="RLO92" s="214"/>
      <c r="RLP92" s="214"/>
      <c r="RLQ92" s="216"/>
      <c r="RLR92" s="216"/>
      <c r="RLS92" s="216"/>
      <c r="RLT92" s="216"/>
      <c r="RLU92" s="216"/>
      <c r="RLV92" s="216"/>
      <c r="RLW92" s="216"/>
      <c r="RLX92" s="216"/>
      <c r="RLY92" s="216"/>
      <c r="RLZ92" s="216"/>
      <c r="RMA92" s="216"/>
      <c r="RMB92" s="216"/>
      <c r="RMC92" s="216"/>
      <c r="RMD92" s="214"/>
      <c r="RME92" s="214"/>
      <c r="RMF92" s="214"/>
      <c r="RMG92" s="214"/>
      <c r="RMH92" s="214"/>
      <c r="RMI92" s="212"/>
      <c r="RMJ92" s="213"/>
      <c r="RMK92" s="213"/>
      <c r="RML92" s="214"/>
      <c r="RMM92" s="214"/>
      <c r="RMN92" s="216"/>
      <c r="RMO92" s="216"/>
      <c r="RMP92" s="216"/>
      <c r="RMQ92" s="216"/>
      <c r="RMR92" s="216"/>
      <c r="RMS92" s="216"/>
      <c r="RMT92" s="216"/>
      <c r="RMU92" s="216"/>
      <c r="RMV92" s="216"/>
      <c r="RMW92" s="216"/>
      <c r="RMX92" s="216"/>
      <c r="RMY92" s="216"/>
      <c r="RMZ92" s="216"/>
      <c r="RNA92" s="214"/>
      <c r="RNB92" s="214"/>
      <c r="RNC92" s="214"/>
      <c r="RND92" s="214"/>
      <c r="RNE92" s="214"/>
      <c r="RNF92" s="212"/>
      <c r="RNG92" s="213"/>
      <c r="RNH92" s="213"/>
      <c r="RNI92" s="214"/>
      <c r="RNJ92" s="214"/>
      <c r="RNK92" s="216"/>
      <c r="RNL92" s="216"/>
      <c r="RNM92" s="216"/>
      <c r="RNN92" s="216"/>
      <c r="RNO92" s="216"/>
      <c r="RNP92" s="216"/>
      <c r="RNQ92" s="216"/>
      <c r="RNR92" s="216"/>
      <c r="RNS92" s="216"/>
      <c r="RNT92" s="216"/>
      <c r="RNU92" s="216"/>
      <c r="RNV92" s="216"/>
      <c r="RNW92" s="216"/>
      <c r="RNX92" s="214"/>
      <c r="RNY92" s="214"/>
      <c r="RNZ92" s="214"/>
      <c r="ROA92" s="214"/>
      <c r="ROB92" s="214"/>
      <c r="ROC92" s="212"/>
      <c r="ROD92" s="213"/>
      <c r="ROE92" s="213"/>
      <c r="ROF92" s="214"/>
      <c r="ROG92" s="214"/>
      <c r="ROH92" s="216"/>
      <c r="ROI92" s="216"/>
      <c r="ROJ92" s="216"/>
      <c r="ROK92" s="216"/>
      <c r="ROL92" s="216"/>
      <c r="ROM92" s="216"/>
      <c r="RON92" s="216"/>
      <c r="ROO92" s="216"/>
      <c r="ROP92" s="216"/>
      <c r="ROQ92" s="216"/>
      <c r="ROR92" s="216"/>
      <c r="ROS92" s="216"/>
      <c r="ROT92" s="216"/>
      <c r="ROU92" s="214"/>
      <c r="ROV92" s="214"/>
      <c r="ROW92" s="214"/>
      <c r="ROX92" s="214"/>
      <c r="ROY92" s="214"/>
      <c r="ROZ92" s="212"/>
      <c r="RPA92" s="213"/>
      <c r="RPB92" s="213"/>
      <c r="RPC92" s="214"/>
      <c r="RPD92" s="214"/>
      <c r="RPE92" s="216"/>
      <c r="RPF92" s="216"/>
      <c r="RPG92" s="216"/>
      <c r="RPH92" s="216"/>
      <c r="RPI92" s="216"/>
      <c r="RPJ92" s="216"/>
      <c r="RPK92" s="216"/>
      <c r="RPL92" s="216"/>
      <c r="RPM92" s="216"/>
      <c r="RPN92" s="216"/>
      <c r="RPO92" s="216"/>
      <c r="RPP92" s="216"/>
      <c r="RPQ92" s="216"/>
      <c r="RPR92" s="214"/>
      <c r="RPS92" s="214"/>
      <c r="RPT92" s="214"/>
      <c r="RPU92" s="214"/>
      <c r="RPV92" s="214"/>
      <c r="RPW92" s="212"/>
      <c r="RPX92" s="213"/>
      <c r="RPY92" s="213"/>
      <c r="RPZ92" s="214"/>
      <c r="RQA92" s="214"/>
      <c r="RQB92" s="216"/>
      <c r="RQC92" s="216"/>
      <c r="RQD92" s="216"/>
      <c r="RQE92" s="216"/>
      <c r="RQF92" s="216"/>
      <c r="RQG92" s="216"/>
      <c r="RQH92" s="216"/>
      <c r="RQI92" s="216"/>
      <c r="RQJ92" s="216"/>
      <c r="RQK92" s="216"/>
      <c r="RQL92" s="216"/>
      <c r="RQM92" s="216"/>
      <c r="RQN92" s="216"/>
      <c r="RQO92" s="214"/>
      <c r="RQP92" s="214"/>
      <c r="RQQ92" s="214"/>
      <c r="RQR92" s="214"/>
      <c r="RQS92" s="214"/>
      <c r="RQT92" s="212"/>
      <c r="RQU92" s="213"/>
      <c r="RQV92" s="213"/>
      <c r="RQW92" s="214"/>
      <c r="RQX92" s="214"/>
      <c r="RQY92" s="216"/>
      <c r="RQZ92" s="216"/>
      <c r="RRA92" s="216"/>
      <c r="RRB92" s="216"/>
      <c r="RRC92" s="216"/>
      <c r="RRD92" s="216"/>
      <c r="RRE92" s="216"/>
      <c r="RRF92" s="216"/>
      <c r="RRG92" s="216"/>
      <c r="RRH92" s="216"/>
      <c r="RRI92" s="216"/>
      <c r="RRJ92" s="216"/>
      <c r="RRK92" s="216"/>
      <c r="RRL92" s="214"/>
      <c r="RRM92" s="214"/>
      <c r="RRN92" s="214"/>
      <c r="RRO92" s="214"/>
      <c r="RRP92" s="214"/>
      <c r="RRQ92" s="212"/>
      <c r="RRR92" s="213"/>
      <c r="RRS92" s="213"/>
      <c r="RRT92" s="214"/>
      <c r="RRU92" s="214"/>
      <c r="RRV92" s="216"/>
      <c r="RRW92" s="216"/>
      <c r="RRX92" s="216"/>
      <c r="RRY92" s="216"/>
      <c r="RRZ92" s="216"/>
      <c r="RSA92" s="216"/>
      <c r="RSB92" s="216"/>
      <c r="RSC92" s="216"/>
      <c r="RSD92" s="216"/>
      <c r="RSE92" s="216"/>
      <c r="RSF92" s="216"/>
      <c r="RSG92" s="216"/>
      <c r="RSH92" s="216"/>
      <c r="RSI92" s="214"/>
      <c r="RSJ92" s="214"/>
      <c r="RSK92" s="214"/>
      <c r="RSL92" s="214"/>
      <c r="RSM92" s="214"/>
      <c r="RSN92" s="212"/>
      <c r="RSO92" s="213"/>
      <c r="RSP92" s="213"/>
      <c r="RSQ92" s="214"/>
      <c r="RSR92" s="214"/>
      <c r="RSS92" s="216"/>
      <c r="RST92" s="216"/>
      <c r="RSU92" s="216"/>
      <c r="RSV92" s="216"/>
      <c r="RSW92" s="216"/>
      <c r="RSX92" s="216"/>
      <c r="RSY92" s="216"/>
      <c r="RSZ92" s="216"/>
      <c r="RTA92" s="216"/>
      <c r="RTB92" s="216"/>
      <c r="RTC92" s="216"/>
      <c r="RTD92" s="216"/>
      <c r="RTE92" s="216"/>
      <c r="RTF92" s="214"/>
      <c r="RTG92" s="214"/>
      <c r="RTH92" s="214"/>
      <c r="RTI92" s="214"/>
      <c r="RTJ92" s="214"/>
      <c r="RTK92" s="212"/>
      <c r="RTL92" s="213"/>
      <c r="RTM92" s="213"/>
      <c r="RTN92" s="214"/>
      <c r="RTO92" s="214"/>
      <c r="RTP92" s="216"/>
      <c r="RTQ92" s="216"/>
      <c r="RTR92" s="216"/>
      <c r="RTS92" s="216"/>
      <c r="RTT92" s="216"/>
      <c r="RTU92" s="216"/>
      <c r="RTV92" s="216"/>
      <c r="RTW92" s="216"/>
      <c r="RTX92" s="216"/>
      <c r="RTY92" s="216"/>
      <c r="RTZ92" s="216"/>
      <c r="RUA92" s="216"/>
      <c r="RUB92" s="216"/>
      <c r="RUC92" s="214"/>
      <c r="RUD92" s="214"/>
      <c r="RUE92" s="214"/>
      <c r="RUF92" s="214"/>
      <c r="RUG92" s="214"/>
      <c r="RUH92" s="212"/>
      <c r="RUI92" s="213"/>
      <c r="RUJ92" s="213"/>
      <c r="RUK92" s="214"/>
      <c r="RUL92" s="214"/>
      <c r="RUM92" s="216"/>
      <c r="RUN92" s="216"/>
      <c r="RUO92" s="216"/>
      <c r="RUP92" s="216"/>
      <c r="RUQ92" s="216"/>
      <c r="RUR92" s="216"/>
      <c r="RUS92" s="216"/>
      <c r="RUT92" s="216"/>
      <c r="RUU92" s="216"/>
      <c r="RUV92" s="216"/>
      <c r="RUW92" s="216"/>
      <c r="RUX92" s="216"/>
      <c r="RUY92" s="216"/>
      <c r="RUZ92" s="214"/>
      <c r="RVA92" s="214"/>
      <c r="RVB92" s="214"/>
      <c r="RVC92" s="214"/>
      <c r="RVD92" s="214"/>
      <c r="RVE92" s="212"/>
      <c r="RVF92" s="213"/>
      <c r="RVG92" s="213"/>
      <c r="RVH92" s="214"/>
      <c r="RVI92" s="214"/>
      <c r="RVJ92" s="216"/>
      <c r="RVK92" s="216"/>
      <c r="RVL92" s="216"/>
      <c r="RVM92" s="216"/>
      <c r="RVN92" s="216"/>
      <c r="RVO92" s="216"/>
      <c r="RVP92" s="216"/>
      <c r="RVQ92" s="216"/>
      <c r="RVR92" s="216"/>
      <c r="RVS92" s="216"/>
      <c r="RVT92" s="216"/>
      <c r="RVU92" s="216"/>
      <c r="RVV92" s="216"/>
      <c r="RVW92" s="214"/>
      <c r="RVX92" s="214"/>
      <c r="RVY92" s="214"/>
      <c r="RVZ92" s="214"/>
      <c r="RWA92" s="214"/>
      <c r="RWB92" s="212"/>
      <c r="RWC92" s="213"/>
      <c r="RWD92" s="213"/>
      <c r="RWE92" s="214"/>
      <c r="RWF92" s="214"/>
      <c r="RWG92" s="216"/>
      <c r="RWH92" s="216"/>
      <c r="RWI92" s="216"/>
      <c r="RWJ92" s="216"/>
      <c r="RWK92" s="216"/>
      <c r="RWL92" s="216"/>
      <c r="RWM92" s="216"/>
      <c r="RWN92" s="216"/>
      <c r="RWO92" s="216"/>
      <c r="RWP92" s="216"/>
      <c r="RWQ92" s="216"/>
      <c r="RWR92" s="216"/>
      <c r="RWS92" s="216"/>
      <c r="RWT92" s="214"/>
      <c r="RWU92" s="214"/>
      <c r="RWV92" s="214"/>
      <c r="RWW92" s="214"/>
      <c r="RWX92" s="214"/>
      <c r="RWY92" s="212"/>
      <c r="RWZ92" s="213"/>
      <c r="RXA92" s="213"/>
      <c r="RXB92" s="214"/>
      <c r="RXC92" s="214"/>
      <c r="RXD92" s="216"/>
      <c r="RXE92" s="216"/>
      <c r="RXF92" s="216"/>
      <c r="RXG92" s="216"/>
      <c r="RXH92" s="216"/>
      <c r="RXI92" s="216"/>
      <c r="RXJ92" s="216"/>
      <c r="RXK92" s="216"/>
      <c r="RXL92" s="216"/>
      <c r="RXM92" s="216"/>
      <c r="RXN92" s="216"/>
      <c r="RXO92" s="216"/>
      <c r="RXP92" s="216"/>
      <c r="RXQ92" s="214"/>
      <c r="RXR92" s="214"/>
      <c r="RXS92" s="214"/>
      <c r="RXT92" s="214"/>
      <c r="RXU92" s="214"/>
      <c r="RXV92" s="212"/>
      <c r="RXW92" s="213"/>
      <c r="RXX92" s="213"/>
      <c r="RXY92" s="214"/>
      <c r="RXZ92" s="214"/>
      <c r="RYA92" s="216"/>
      <c r="RYB92" s="216"/>
      <c r="RYC92" s="216"/>
      <c r="RYD92" s="216"/>
      <c r="RYE92" s="216"/>
      <c r="RYF92" s="216"/>
      <c r="RYG92" s="216"/>
      <c r="RYH92" s="216"/>
      <c r="RYI92" s="216"/>
      <c r="RYJ92" s="216"/>
      <c r="RYK92" s="216"/>
      <c r="RYL92" s="216"/>
      <c r="RYM92" s="216"/>
      <c r="RYN92" s="214"/>
      <c r="RYO92" s="214"/>
      <c r="RYP92" s="214"/>
      <c r="RYQ92" s="214"/>
      <c r="RYR92" s="214"/>
      <c r="RYS92" s="212"/>
      <c r="RYT92" s="213"/>
      <c r="RYU92" s="213"/>
      <c r="RYV92" s="214"/>
      <c r="RYW92" s="214"/>
      <c r="RYX92" s="216"/>
      <c r="RYY92" s="216"/>
      <c r="RYZ92" s="216"/>
      <c r="RZA92" s="216"/>
      <c r="RZB92" s="216"/>
      <c r="RZC92" s="216"/>
      <c r="RZD92" s="216"/>
      <c r="RZE92" s="216"/>
      <c r="RZF92" s="216"/>
      <c r="RZG92" s="216"/>
      <c r="RZH92" s="216"/>
      <c r="RZI92" s="216"/>
      <c r="RZJ92" s="216"/>
      <c r="RZK92" s="214"/>
      <c r="RZL92" s="214"/>
      <c r="RZM92" s="214"/>
      <c r="RZN92" s="214"/>
      <c r="RZO92" s="214"/>
      <c r="RZP92" s="212"/>
      <c r="RZQ92" s="213"/>
      <c r="RZR92" s="213"/>
      <c r="RZS92" s="214"/>
      <c r="RZT92" s="214"/>
      <c r="RZU92" s="216"/>
      <c r="RZV92" s="216"/>
      <c r="RZW92" s="216"/>
      <c r="RZX92" s="216"/>
      <c r="RZY92" s="216"/>
      <c r="RZZ92" s="216"/>
      <c r="SAA92" s="216"/>
      <c r="SAB92" s="216"/>
      <c r="SAC92" s="216"/>
      <c r="SAD92" s="216"/>
      <c r="SAE92" s="216"/>
      <c r="SAF92" s="216"/>
      <c r="SAG92" s="216"/>
      <c r="SAH92" s="214"/>
      <c r="SAI92" s="214"/>
      <c r="SAJ92" s="214"/>
      <c r="SAK92" s="214"/>
      <c r="SAL92" s="214"/>
      <c r="SAM92" s="212"/>
      <c r="SAN92" s="213"/>
      <c r="SAO92" s="213"/>
      <c r="SAP92" s="214"/>
      <c r="SAQ92" s="214"/>
      <c r="SAR92" s="216"/>
      <c r="SAS92" s="216"/>
      <c r="SAT92" s="216"/>
      <c r="SAU92" s="216"/>
      <c r="SAV92" s="216"/>
      <c r="SAW92" s="216"/>
      <c r="SAX92" s="216"/>
      <c r="SAY92" s="216"/>
      <c r="SAZ92" s="216"/>
      <c r="SBA92" s="216"/>
      <c r="SBB92" s="216"/>
      <c r="SBC92" s="216"/>
      <c r="SBD92" s="216"/>
      <c r="SBE92" s="214"/>
      <c r="SBF92" s="214"/>
      <c r="SBG92" s="214"/>
      <c r="SBH92" s="214"/>
      <c r="SBI92" s="214"/>
      <c r="SBJ92" s="212"/>
      <c r="SBK92" s="213"/>
      <c r="SBL92" s="213"/>
      <c r="SBM92" s="214"/>
      <c r="SBN92" s="214"/>
      <c r="SBO92" s="216"/>
      <c r="SBP92" s="216"/>
      <c r="SBQ92" s="216"/>
      <c r="SBR92" s="216"/>
      <c r="SBS92" s="216"/>
      <c r="SBT92" s="216"/>
      <c r="SBU92" s="216"/>
      <c r="SBV92" s="216"/>
      <c r="SBW92" s="216"/>
      <c r="SBX92" s="216"/>
      <c r="SBY92" s="216"/>
      <c r="SBZ92" s="216"/>
      <c r="SCA92" s="216"/>
      <c r="SCB92" s="214"/>
      <c r="SCC92" s="214"/>
      <c r="SCD92" s="214"/>
      <c r="SCE92" s="214"/>
      <c r="SCF92" s="214"/>
      <c r="SCG92" s="212"/>
      <c r="SCH92" s="213"/>
      <c r="SCI92" s="213"/>
      <c r="SCJ92" s="214"/>
      <c r="SCK92" s="214"/>
      <c r="SCL92" s="216"/>
      <c r="SCM92" s="216"/>
      <c r="SCN92" s="216"/>
      <c r="SCO92" s="216"/>
      <c r="SCP92" s="216"/>
      <c r="SCQ92" s="216"/>
      <c r="SCR92" s="216"/>
      <c r="SCS92" s="216"/>
      <c r="SCT92" s="216"/>
      <c r="SCU92" s="216"/>
      <c r="SCV92" s="216"/>
      <c r="SCW92" s="216"/>
      <c r="SCX92" s="216"/>
      <c r="SCY92" s="214"/>
      <c r="SCZ92" s="214"/>
      <c r="SDA92" s="214"/>
      <c r="SDB92" s="214"/>
      <c r="SDC92" s="214"/>
      <c r="SDD92" s="212"/>
      <c r="SDE92" s="213"/>
      <c r="SDF92" s="213"/>
      <c r="SDG92" s="214"/>
      <c r="SDH92" s="214"/>
      <c r="SDI92" s="216"/>
      <c r="SDJ92" s="216"/>
      <c r="SDK92" s="216"/>
      <c r="SDL92" s="216"/>
      <c r="SDM92" s="216"/>
      <c r="SDN92" s="216"/>
      <c r="SDO92" s="216"/>
      <c r="SDP92" s="216"/>
      <c r="SDQ92" s="216"/>
      <c r="SDR92" s="216"/>
      <c r="SDS92" s="216"/>
      <c r="SDT92" s="216"/>
      <c r="SDU92" s="216"/>
      <c r="SDV92" s="214"/>
      <c r="SDW92" s="214"/>
      <c r="SDX92" s="214"/>
      <c r="SDY92" s="214"/>
      <c r="SDZ92" s="214"/>
      <c r="SEA92" s="212"/>
      <c r="SEB92" s="213"/>
      <c r="SEC92" s="213"/>
      <c r="SED92" s="214"/>
      <c r="SEE92" s="214"/>
      <c r="SEF92" s="216"/>
      <c r="SEG92" s="216"/>
      <c r="SEH92" s="216"/>
      <c r="SEI92" s="216"/>
      <c r="SEJ92" s="216"/>
      <c r="SEK92" s="216"/>
      <c r="SEL92" s="216"/>
      <c r="SEM92" s="216"/>
      <c r="SEN92" s="216"/>
      <c r="SEO92" s="216"/>
      <c r="SEP92" s="216"/>
      <c r="SEQ92" s="216"/>
      <c r="SER92" s="216"/>
      <c r="SES92" s="214"/>
      <c r="SET92" s="214"/>
      <c r="SEU92" s="214"/>
      <c r="SEV92" s="214"/>
      <c r="SEW92" s="214"/>
      <c r="SEX92" s="212"/>
      <c r="SEY92" s="213"/>
      <c r="SEZ92" s="213"/>
      <c r="SFA92" s="214"/>
      <c r="SFB92" s="214"/>
      <c r="SFC92" s="216"/>
      <c r="SFD92" s="216"/>
      <c r="SFE92" s="216"/>
      <c r="SFF92" s="216"/>
      <c r="SFG92" s="216"/>
      <c r="SFH92" s="216"/>
      <c r="SFI92" s="216"/>
      <c r="SFJ92" s="216"/>
      <c r="SFK92" s="216"/>
      <c r="SFL92" s="216"/>
      <c r="SFM92" s="216"/>
      <c r="SFN92" s="216"/>
      <c r="SFO92" s="216"/>
      <c r="SFP92" s="214"/>
      <c r="SFQ92" s="214"/>
      <c r="SFR92" s="214"/>
      <c r="SFS92" s="214"/>
      <c r="SFT92" s="214"/>
      <c r="SFU92" s="212"/>
      <c r="SFV92" s="213"/>
      <c r="SFW92" s="213"/>
      <c r="SFX92" s="214"/>
      <c r="SFY92" s="214"/>
      <c r="SFZ92" s="216"/>
      <c r="SGA92" s="216"/>
      <c r="SGB92" s="216"/>
      <c r="SGC92" s="216"/>
      <c r="SGD92" s="216"/>
      <c r="SGE92" s="216"/>
      <c r="SGF92" s="216"/>
      <c r="SGG92" s="216"/>
      <c r="SGH92" s="216"/>
      <c r="SGI92" s="216"/>
      <c r="SGJ92" s="216"/>
      <c r="SGK92" s="216"/>
      <c r="SGL92" s="216"/>
      <c r="SGM92" s="214"/>
      <c r="SGN92" s="214"/>
      <c r="SGO92" s="214"/>
      <c r="SGP92" s="214"/>
      <c r="SGQ92" s="214"/>
      <c r="SGR92" s="212"/>
      <c r="SGS92" s="213"/>
      <c r="SGT92" s="213"/>
      <c r="SGU92" s="214"/>
      <c r="SGV92" s="214"/>
      <c r="SGW92" s="216"/>
      <c r="SGX92" s="216"/>
      <c r="SGY92" s="216"/>
      <c r="SGZ92" s="216"/>
      <c r="SHA92" s="216"/>
      <c r="SHB92" s="216"/>
      <c r="SHC92" s="216"/>
      <c r="SHD92" s="216"/>
      <c r="SHE92" s="216"/>
      <c r="SHF92" s="216"/>
      <c r="SHG92" s="216"/>
      <c r="SHH92" s="216"/>
      <c r="SHI92" s="216"/>
      <c r="SHJ92" s="214"/>
      <c r="SHK92" s="214"/>
      <c r="SHL92" s="214"/>
      <c r="SHM92" s="214"/>
      <c r="SHN92" s="214"/>
      <c r="SHO92" s="212"/>
      <c r="SHP92" s="213"/>
      <c r="SHQ92" s="213"/>
      <c r="SHR92" s="214"/>
      <c r="SHS92" s="214"/>
      <c r="SHT92" s="216"/>
      <c r="SHU92" s="216"/>
      <c r="SHV92" s="216"/>
      <c r="SHW92" s="216"/>
      <c r="SHX92" s="216"/>
      <c r="SHY92" s="216"/>
      <c r="SHZ92" s="216"/>
      <c r="SIA92" s="216"/>
      <c r="SIB92" s="216"/>
      <c r="SIC92" s="216"/>
      <c r="SID92" s="216"/>
      <c r="SIE92" s="216"/>
      <c r="SIF92" s="216"/>
      <c r="SIG92" s="214"/>
      <c r="SIH92" s="214"/>
      <c r="SII92" s="214"/>
      <c r="SIJ92" s="214"/>
      <c r="SIK92" s="214"/>
      <c r="SIL92" s="212"/>
      <c r="SIM92" s="213"/>
      <c r="SIN92" s="213"/>
      <c r="SIO92" s="214"/>
      <c r="SIP92" s="214"/>
      <c r="SIQ92" s="216"/>
      <c r="SIR92" s="216"/>
      <c r="SIS92" s="216"/>
      <c r="SIT92" s="216"/>
      <c r="SIU92" s="216"/>
      <c r="SIV92" s="216"/>
      <c r="SIW92" s="216"/>
      <c r="SIX92" s="216"/>
      <c r="SIY92" s="216"/>
      <c r="SIZ92" s="216"/>
      <c r="SJA92" s="216"/>
      <c r="SJB92" s="216"/>
      <c r="SJC92" s="216"/>
      <c r="SJD92" s="214"/>
      <c r="SJE92" s="214"/>
      <c r="SJF92" s="214"/>
      <c r="SJG92" s="214"/>
      <c r="SJH92" s="214"/>
      <c r="SJI92" s="212"/>
      <c r="SJJ92" s="213"/>
      <c r="SJK92" s="213"/>
      <c r="SJL92" s="214"/>
      <c r="SJM92" s="214"/>
      <c r="SJN92" s="216"/>
      <c r="SJO92" s="216"/>
      <c r="SJP92" s="216"/>
      <c r="SJQ92" s="216"/>
      <c r="SJR92" s="216"/>
      <c r="SJS92" s="216"/>
      <c r="SJT92" s="216"/>
      <c r="SJU92" s="216"/>
      <c r="SJV92" s="216"/>
      <c r="SJW92" s="216"/>
      <c r="SJX92" s="216"/>
      <c r="SJY92" s="216"/>
      <c r="SJZ92" s="216"/>
      <c r="SKA92" s="214"/>
      <c r="SKB92" s="214"/>
      <c r="SKC92" s="214"/>
      <c r="SKD92" s="214"/>
      <c r="SKE92" s="214"/>
      <c r="SKF92" s="212"/>
      <c r="SKG92" s="213"/>
      <c r="SKH92" s="213"/>
      <c r="SKI92" s="214"/>
      <c r="SKJ92" s="214"/>
      <c r="SKK92" s="216"/>
      <c r="SKL92" s="216"/>
      <c r="SKM92" s="216"/>
      <c r="SKN92" s="216"/>
      <c r="SKO92" s="216"/>
      <c r="SKP92" s="216"/>
      <c r="SKQ92" s="216"/>
      <c r="SKR92" s="216"/>
      <c r="SKS92" s="216"/>
      <c r="SKT92" s="216"/>
      <c r="SKU92" s="216"/>
      <c r="SKV92" s="216"/>
      <c r="SKW92" s="216"/>
      <c r="SKX92" s="214"/>
      <c r="SKY92" s="214"/>
      <c r="SKZ92" s="214"/>
      <c r="SLA92" s="214"/>
      <c r="SLB92" s="214"/>
      <c r="SLC92" s="212"/>
      <c r="SLD92" s="213"/>
      <c r="SLE92" s="213"/>
      <c r="SLF92" s="214"/>
      <c r="SLG92" s="214"/>
      <c r="SLH92" s="216"/>
      <c r="SLI92" s="216"/>
      <c r="SLJ92" s="216"/>
      <c r="SLK92" s="216"/>
      <c r="SLL92" s="216"/>
      <c r="SLM92" s="216"/>
      <c r="SLN92" s="216"/>
      <c r="SLO92" s="216"/>
      <c r="SLP92" s="216"/>
      <c r="SLQ92" s="216"/>
      <c r="SLR92" s="216"/>
      <c r="SLS92" s="216"/>
      <c r="SLT92" s="216"/>
      <c r="SLU92" s="214"/>
      <c r="SLV92" s="214"/>
      <c r="SLW92" s="214"/>
      <c r="SLX92" s="214"/>
      <c r="SLY92" s="214"/>
      <c r="SLZ92" s="212"/>
      <c r="SMA92" s="213"/>
      <c r="SMB92" s="213"/>
      <c r="SMC92" s="214"/>
      <c r="SMD92" s="214"/>
      <c r="SME92" s="216"/>
      <c r="SMF92" s="216"/>
      <c r="SMG92" s="216"/>
      <c r="SMH92" s="216"/>
      <c r="SMI92" s="216"/>
      <c r="SMJ92" s="216"/>
      <c r="SMK92" s="216"/>
      <c r="SML92" s="216"/>
      <c r="SMM92" s="216"/>
      <c r="SMN92" s="216"/>
      <c r="SMO92" s="216"/>
      <c r="SMP92" s="216"/>
      <c r="SMQ92" s="216"/>
      <c r="SMR92" s="214"/>
      <c r="SMS92" s="214"/>
      <c r="SMT92" s="214"/>
      <c r="SMU92" s="214"/>
      <c r="SMV92" s="214"/>
      <c r="SMW92" s="212"/>
      <c r="SMX92" s="213"/>
      <c r="SMY92" s="213"/>
      <c r="SMZ92" s="214"/>
      <c r="SNA92" s="214"/>
      <c r="SNB92" s="216"/>
      <c r="SNC92" s="216"/>
      <c r="SND92" s="216"/>
      <c r="SNE92" s="216"/>
      <c r="SNF92" s="216"/>
      <c r="SNG92" s="216"/>
      <c r="SNH92" s="216"/>
      <c r="SNI92" s="216"/>
      <c r="SNJ92" s="216"/>
      <c r="SNK92" s="216"/>
      <c r="SNL92" s="216"/>
      <c r="SNM92" s="216"/>
      <c r="SNN92" s="216"/>
      <c r="SNO92" s="214"/>
      <c r="SNP92" s="214"/>
      <c r="SNQ92" s="214"/>
      <c r="SNR92" s="214"/>
      <c r="SNS92" s="214"/>
      <c r="SNT92" s="212"/>
      <c r="SNU92" s="213"/>
      <c r="SNV92" s="213"/>
      <c r="SNW92" s="214"/>
      <c r="SNX92" s="214"/>
      <c r="SNY92" s="216"/>
      <c r="SNZ92" s="216"/>
      <c r="SOA92" s="216"/>
      <c r="SOB92" s="216"/>
      <c r="SOC92" s="216"/>
      <c r="SOD92" s="216"/>
      <c r="SOE92" s="216"/>
      <c r="SOF92" s="216"/>
      <c r="SOG92" s="216"/>
      <c r="SOH92" s="216"/>
      <c r="SOI92" s="216"/>
      <c r="SOJ92" s="216"/>
      <c r="SOK92" s="216"/>
      <c r="SOL92" s="214"/>
      <c r="SOM92" s="214"/>
      <c r="SON92" s="214"/>
      <c r="SOO92" s="214"/>
      <c r="SOP92" s="214"/>
      <c r="SOQ92" s="212"/>
      <c r="SOR92" s="213"/>
      <c r="SOS92" s="213"/>
      <c r="SOT92" s="214"/>
      <c r="SOU92" s="214"/>
      <c r="SOV92" s="216"/>
      <c r="SOW92" s="216"/>
      <c r="SOX92" s="216"/>
      <c r="SOY92" s="216"/>
      <c r="SOZ92" s="216"/>
      <c r="SPA92" s="216"/>
      <c r="SPB92" s="216"/>
      <c r="SPC92" s="216"/>
      <c r="SPD92" s="216"/>
      <c r="SPE92" s="216"/>
      <c r="SPF92" s="216"/>
      <c r="SPG92" s="216"/>
      <c r="SPH92" s="216"/>
      <c r="SPI92" s="214"/>
      <c r="SPJ92" s="214"/>
      <c r="SPK92" s="214"/>
      <c r="SPL92" s="214"/>
      <c r="SPM92" s="214"/>
      <c r="SPN92" s="212"/>
      <c r="SPO92" s="213"/>
      <c r="SPP92" s="213"/>
      <c r="SPQ92" s="214"/>
      <c r="SPR92" s="214"/>
      <c r="SPS92" s="216"/>
      <c r="SPT92" s="216"/>
      <c r="SPU92" s="216"/>
      <c r="SPV92" s="216"/>
      <c r="SPW92" s="216"/>
      <c r="SPX92" s="216"/>
      <c r="SPY92" s="216"/>
      <c r="SPZ92" s="216"/>
      <c r="SQA92" s="216"/>
      <c r="SQB92" s="216"/>
      <c r="SQC92" s="216"/>
      <c r="SQD92" s="216"/>
      <c r="SQE92" s="216"/>
      <c r="SQF92" s="214"/>
      <c r="SQG92" s="214"/>
      <c r="SQH92" s="214"/>
      <c r="SQI92" s="214"/>
      <c r="SQJ92" s="214"/>
      <c r="SQK92" s="212"/>
      <c r="SQL92" s="213"/>
      <c r="SQM92" s="213"/>
      <c r="SQN92" s="214"/>
      <c r="SQO92" s="214"/>
      <c r="SQP92" s="216"/>
      <c r="SQQ92" s="216"/>
      <c r="SQR92" s="216"/>
      <c r="SQS92" s="216"/>
      <c r="SQT92" s="216"/>
      <c r="SQU92" s="216"/>
      <c r="SQV92" s="216"/>
      <c r="SQW92" s="216"/>
      <c r="SQX92" s="216"/>
      <c r="SQY92" s="216"/>
      <c r="SQZ92" s="216"/>
      <c r="SRA92" s="216"/>
      <c r="SRB92" s="216"/>
      <c r="SRC92" s="214"/>
      <c r="SRD92" s="214"/>
      <c r="SRE92" s="214"/>
      <c r="SRF92" s="214"/>
      <c r="SRG92" s="214"/>
      <c r="SRH92" s="212"/>
      <c r="SRI92" s="213"/>
      <c r="SRJ92" s="213"/>
      <c r="SRK92" s="214"/>
      <c r="SRL92" s="214"/>
      <c r="SRM92" s="216"/>
      <c r="SRN92" s="216"/>
      <c r="SRO92" s="216"/>
      <c r="SRP92" s="216"/>
      <c r="SRQ92" s="216"/>
      <c r="SRR92" s="216"/>
      <c r="SRS92" s="216"/>
      <c r="SRT92" s="216"/>
      <c r="SRU92" s="216"/>
      <c r="SRV92" s="216"/>
      <c r="SRW92" s="216"/>
      <c r="SRX92" s="216"/>
      <c r="SRY92" s="216"/>
      <c r="SRZ92" s="214"/>
      <c r="SSA92" s="214"/>
      <c r="SSB92" s="214"/>
      <c r="SSC92" s="214"/>
      <c r="SSD92" s="214"/>
      <c r="SSE92" s="212"/>
      <c r="SSF92" s="213"/>
      <c r="SSG92" s="213"/>
      <c r="SSH92" s="214"/>
      <c r="SSI92" s="214"/>
      <c r="SSJ92" s="216"/>
      <c r="SSK92" s="216"/>
      <c r="SSL92" s="216"/>
      <c r="SSM92" s="216"/>
      <c r="SSN92" s="216"/>
      <c r="SSO92" s="216"/>
      <c r="SSP92" s="216"/>
      <c r="SSQ92" s="216"/>
      <c r="SSR92" s="216"/>
      <c r="SSS92" s="216"/>
      <c r="SST92" s="216"/>
      <c r="SSU92" s="216"/>
      <c r="SSV92" s="216"/>
      <c r="SSW92" s="214"/>
      <c r="SSX92" s="214"/>
      <c r="SSY92" s="214"/>
      <c r="SSZ92" s="214"/>
      <c r="STA92" s="214"/>
      <c r="STB92" s="212"/>
      <c r="STC92" s="213"/>
      <c r="STD92" s="213"/>
      <c r="STE92" s="214"/>
      <c r="STF92" s="214"/>
      <c r="STG92" s="216"/>
      <c r="STH92" s="216"/>
      <c r="STI92" s="216"/>
      <c r="STJ92" s="216"/>
      <c r="STK92" s="216"/>
      <c r="STL92" s="216"/>
      <c r="STM92" s="216"/>
      <c r="STN92" s="216"/>
      <c r="STO92" s="216"/>
      <c r="STP92" s="216"/>
      <c r="STQ92" s="216"/>
      <c r="STR92" s="216"/>
      <c r="STS92" s="216"/>
      <c r="STT92" s="214"/>
      <c r="STU92" s="214"/>
      <c r="STV92" s="214"/>
      <c r="STW92" s="214"/>
      <c r="STX92" s="214"/>
      <c r="STY92" s="212"/>
      <c r="STZ92" s="213"/>
      <c r="SUA92" s="213"/>
      <c r="SUB92" s="214"/>
      <c r="SUC92" s="214"/>
      <c r="SUD92" s="216"/>
      <c r="SUE92" s="216"/>
      <c r="SUF92" s="216"/>
      <c r="SUG92" s="216"/>
      <c r="SUH92" s="216"/>
      <c r="SUI92" s="216"/>
      <c r="SUJ92" s="216"/>
      <c r="SUK92" s="216"/>
      <c r="SUL92" s="216"/>
      <c r="SUM92" s="216"/>
      <c r="SUN92" s="216"/>
      <c r="SUO92" s="216"/>
      <c r="SUP92" s="216"/>
      <c r="SUQ92" s="214"/>
      <c r="SUR92" s="214"/>
      <c r="SUS92" s="214"/>
      <c r="SUT92" s="214"/>
      <c r="SUU92" s="214"/>
      <c r="SUV92" s="212"/>
      <c r="SUW92" s="213"/>
      <c r="SUX92" s="213"/>
      <c r="SUY92" s="214"/>
      <c r="SUZ92" s="214"/>
      <c r="SVA92" s="216"/>
      <c r="SVB92" s="216"/>
      <c r="SVC92" s="216"/>
      <c r="SVD92" s="216"/>
      <c r="SVE92" s="216"/>
      <c r="SVF92" s="216"/>
      <c r="SVG92" s="216"/>
      <c r="SVH92" s="216"/>
      <c r="SVI92" s="216"/>
      <c r="SVJ92" s="216"/>
      <c r="SVK92" s="216"/>
      <c r="SVL92" s="216"/>
      <c r="SVM92" s="216"/>
      <c r="SVN92" s="214"/>
      <c r="SVO92" s="214"/>
      <c r="SVP92" s="214"/>
      <c r="SVQ92" s="214"/>
      <c r="SVR92" s="214"/>
      <c r="SVS92" s="212"/>
      <c r="SVT92" s="213"/>
      <c r="SVU92" s="213"/>
      <c r="SVV92" s="214"/>
      <c r="SVW92" s="214"/>
      <c r="SVX92" s="216"/>
      <c r="SVY92" s="216"/>
      <c r="SVZ92" s="216"/>
      <c r="SWA92" s="216"/>
      <c r="SWB92" s="216"/>
      <c r="SWC92" s="216"/>
      <c r="SWD92" s="216"/>
      <c r="SWE92" s="216"/>
      <c r="SWF92" s="216"/>
      <c r="SWG92" s="216"/>
      <c r="SWH92" s="216"/>
      <c r="SWI92" s="216"/>
      <c r="SWJ92" s="216"/>
      <c r="SWK92" s="214"/>
      <c r="SWL92" s="214"/>
      <c r="SWM92" s="214"/>
      <c r="SWN92" s="214"/>
      <c r="SWO92" s="214"/>
      <c r="SWP92" s="212"/>
      <c r="SWQ92" s="213"/>
      <c r="SWR92" s="213"/>
      <c r="SWS92" s="214"/>
      <c r="SWT92" s="214"/>
      <c r="SWU92" s="216"/>
      <c r="SWV92" s="216"/>
      <c r="SWW92" s="216"/>
      <c r="SWX92" s="216"/>
      <c r="SWY92" s="216"/>
      <c r="SWZ92" s="216"/>
      <c r="SXA92" s="216"/>
      <c r="SXB92" s="216"/>
      <c r="SXC92" s="216"/>
      <c r="SXD92" s="216"/>
      <c r="SXE92" s="216"/>
      <c r="SXF92" s="216"/>
      <c r="SXG92" s="216"/>
      <c r="SXH92" s="214"/>
      <c r="SXI92" s="214"/>
      <c r="SXJ92" s="214"/>
      <c r="SXK92" s="214"/>
      <c r="SXL92" s="214"/>
      <c r="SXM92" s="212"/>
      <c r="SXN92" s="213"/>
      <c r="SXO92" s="213"/>
      <c r="SXP92" s="214"/>
      <c r="SXQ92" s="214"/>
      <c r="SXR92" s="216"/>
      <c r="SXS92" s="216"/>
      <c r="SXT92" s="216"/>
      <c r="SXU92" s="216"/>
      <c r="SXV92" s="216"/>
      <c r="SXW92" s="216"/>
      <c r="SXX92" s="216"/>
      <c r="SXY92" s="216"/>
      <c r="SXZ92" s="216"/>
      <c r="SYA92" s="216"/>
      <c r="SYB92" s="216"/>
      <c r="SYC92" s="216"/>
      <c r="SYD92" s="216"/>
      <c r="SYE92" s="214"/>
      <c r="SYF92" s="214"/>
      <c r="SYG92" s="214"/>
      <c r="SYH92" s="214"/>
      <c r="SYI92" s="214"/>
      <c r="SYJ92" s="212"/>
      <c r="SYK92" s="213"/>
      <c r="SYL92" s="213"/>
      <c r="SYM92" s="214"/>
      <c r="SYN92" s="214"/>
      <c r="SYO92" s="216"/>
      <c r="SYP92" s="216"/>
      <c r="SYQ92" s="216"/>
      <c r="SYR92" s="216"/>
      <c r="SYS92" s="216"/>
      <c r="SYT92" s="216"/>
      <c r="SYU92" s="216"/>
      <c r="SYV92" s="216"/>
      <c r="SYW92" s="216"/>
      <c r="SYX92" s="216"/>
      <c r="SYY92" s="216"/>
      <c r="SYZ92" s="216"/>
      <c r="SZA92" s="216"/>
      <c r="SZB92" s="214"/>
      <c r="SZC92" s="214"/>
      <c r="SZD92" s="214"/>
      <c r="SZE92" s="214"/>
      <c r="SZF92" s="214"/>
      <c r="SZG92" s="212"/>
      <c r="SZH92" s="213"/>
      <c r="SZI92" s="213"/>
      <c r="SZJ92" s="214"/>
      <c r="SZK92" s="214"/>
      <c r="SZL92" s="216"/>
      <c r="SZM92" s="216"/>
      <c r="SZN92" s="216"/>
      <c r="SZO92" s="216"/>
      <c r="SZP92" s="216"/>
      <c r="SZQ92" s="216"/>
      <c r="SZR92" s="216"/>
      <c r="SZS92" s="216"/>
      <c r="SZT92" s="216"/>
      <c r="SZU92" s="216"/>
      <c r="SZV92" s="216"/>
      <c r="SZW92" s="216"/>
      <c r="SZX92" s="216"/>
      <c r="SZY92" s="214"/>
      <c r="SZZ92" s="214"/>
      <c r="TAA92" s="214"/>
      <c r="TAB92" s="214"/>
      <c r="TAC92" s="214"/>
      <c r="TAD92" s="212"/>
      <c r="TAE92" s="213"/>
      <c r="TAF92" s="213"/>
      <c r="TAG92" s="214"/>
      <c r="TAH92" s="214"/>
      <c r="TAI92" s="216"/>
      <c r="TAJ92" s="216"/>
      <c r="TAK92" s="216"/>
      <c r="TAL92" s="216"/>
      <c r="TAM92" s="216"/>
      <c r="TAN92" s="216"/>
      <c r="TAO92" s="216"/>
      <c r="TAP92" s="216"/>
      <c r="TAQ92" s="216"/>
      <c r="TAR92" s="216"/>
      <c r="TAS92" s="216"/>
      <c r="TAT92" s="216"/>
      <c r="TAU92" s="216"/>
      <c r="TAV92" s="214"/>
      <c r="TAW92" s="214"/>
      <c r="TAX92" s="214"/>
      <c r="TAY92" s="214"/>
      <c r="TAZ92" s="214"/>
      <c r="TBA92" s="212"/>
      <c r="TBB92" s="213"/>
      <c r="TBC92" s="213"/>
      <c r="TBD92" s="214"/>
      <c r="TBE92" s="214"/>
      <c r="TBF92" s="216"/>
      <c r="TBG92" s="216"/>
      <c r="TBH92" s="216"/>
      <c r="TBI92" s="216"/>
      <c r="TBJ92" s="216"/>
      <c r="TBK92" s="216"/>
      <c r="TBL92" s="216"/>
      <c r="TBM92" s="216"/>
      <c r="TBN92" s="216"/>
      <c r="TBO92" s="216"/>
      <c r="TBP92" s="216"/>
      <c r="TBQ92" s="216"/>
      <c r="TBR92" s="216"/>
      <c r="TBS92" s="214"/>
      <c r="TBT92" s="214"/>
      <c r="TBU92" s="214"/>
      <c r="TBV92" s="214"/>
      <c r="TBW92" s="214"/>
      <c r="TBX92" s="212"/>
      <c r="TBY92" s="213"/>
      <c r="TBZ92" s="213"/>
      <c r="TCA92" s="214"/>
      <c r="TCB92" s="214"/>
      <c r="TCC92" s="216"/>
      <c r="TCD92" s="216"/>
      <c r="TCE92" s="216"/>
      <c r="TCF92" s="216"/>
      <c r="TCG92" s="216"/>
      <c r="TCH92" s="216"/>
      <c r="TCI92" s="216"/>
      <c r="TCJ92" s="216"/>
      <c r="TCK92" s="216"/>
      <c r="TCL92" s="216"/>
      <c r="TCM92" s="216"/>
      <c r="TCN92" s="216"/>
      <c r="TCO92" s="216"/>
      <c r="TCP92" s="214"/>
      <c r="TCQ92" s="214"/>
      <c r="TCR92" s="214"/>
      <c r="TCS92" s="214"/>
      <c r="TCT92" s="214"/>
      <c r="TCU92" s="212"/>
      <c r="TCV92" s="213"/>
      <c r="TCW92" s="213"/>
      <c r="TCX92" s="214"/>
      <c r="TCY92" s="214"/>
      <c r="TCZ92" s="216"/>
      <c r="TDA92" s="216"/>
      <c r="TDB92" s="216"/>
      <c r="TDC92" s="216"/>
      <c r="TDD92" s="216"/>
      <c r="TDE92" s="216"/>
      <c r="TDF92" s="216"/>
      <c r="TDG92" s="216"/>
      <c r="TDH92" s="216"/>
      <c r="TDI92" s="216"/>
      <c r="TDJ92" s="216"/>
      <c r="TDK92" s="216"/>
      <c r="TDL92" s="216"/>
      <c r="TDM92" s="214"/>
      <c r="TDN92" s="214"/>
      <c r="TDO92" s="214"/>
      <c r="TDP92" s="214"/>
      <c r="TDQ92" s="214"/>
      <c r="TDR92" s="212"/>
      <c r="TDS92" s="213"/>
      <c r="TDT92" s="213"/>
      <c r="TDU92" s="214"/>
      <c r="TDV92" s="214"/>
      <c r="TDW92" s="216"/>
      <c r="TDX92" s="216"/>
      <c r="TDY92" s="216"/>
      <c r="TDZ92" s="216"/>
      <c r="TEA92" s="216"/>
      <c r="TEB92" s="216"/>
      <c r="TEC92" s="216"/>
      <c r="TED92" s="216"/>
      <c r="TEE92" s="216"/>
      <c r="TEF92" s="216"/>
      <c r="TEG92" s="216"/>
      <c r="TEH92" s="216"/>
      <c r="TEI92" s="216"/>
      <c r="TEJ92" s="214"/>
      <c r="TEK92" s="214"/>
      <c r="TEL92" s="214"/>
      <c r="TEM92" s="214"/>
      <c r="TEN92" s="214"/>
      <c r="TEO92" s="212"/>
      <c r="TEP92" s="213"/>
      <c r="TEQ92" s="213"/>
      <c r="TER92" s="214"/>
      <c r="TES92" s="214"/>
      <c r="TET92" s="216"/>
      <c r="TEU92" s="216"/>
      <c r="TEV92" s="216"/>
      <c r="TEW92" s="216"/>
      <c r="TEX92" s="216"/>
      <c r="TEY92" s="216"/>
      <c r="TEZ92" s="216"/>
      <c r="TFA92" s="216"/>
      <c r="TFB92" s="216"/>
      <c r="TFC92" s="216"/>
      <c r="TFD92" s="216"/>
      <c r="TFE92" s="216"/>
      <c r="TFF92" s="216"/>
      <c r="TFG92" s="214"/>
      <c r="TFH92" s="214"/>
      <c r="TFI92" s="214"/>
      <c r="TFJ92" s="214"/>
      <c r="TFK92" s="214"/>
      <c r="TFL92" s="212"/>
      <c r="TFM92" s="213"/>
      <c r="TFN92" s="213"/>
      <c r="TFO92" s="214"/>
      <c r="TFP92" s="214"/>
      <c r="TFQ92" s="216"/>
      <c r="TFR92" s="216"/>
      <c r="TFS92" s="216"/>
      <c r="TFT92" s="216"/>
      <c r="TFU92" s="216"/>
      <c r="TFV92" s="216"/>
      <c r="TFW92" s="216"/>
      <c r="TFX92" s="216"/>
      <c r="TFY92" s="216"/>
      <c r="TFZ92" s="216"/>
      <c r="TGA92" s="216"/>
      <c r="TGB92" s="216"/>
      <c r="TGC92" s="216"/>
      <c r="TGD92" s="214"/>
      <c r="TGE92" s="214"/>
      <c r="TGF92" s="214"/>
      <c r="TGG92" s="214"/>
      <c r="TGH92" s="214"/>
      <c r="TGI92" s="212"/>
      <c r="TGJ92" s="213"/>
      <c r="TGK92" s="213"/>
      <c r="TGL92" s="214"/>
      <c r="TGM92" s="214"/>
      <c r="TGN92" s="216"/>
      <c r="TGO92" s="216"/>
      <c r="TGP92" s="216"/>
      <c r="TGQ92" s="216"/>
      <c r="TGR92" s="216"/>
      <c r="TGS92" s="216"/>
      <c r="TGT92" s="216"/>
      <c r="TGU92" s="216"/>
      <c r="TGV92" s="216"/>
      <c r="TGW92" s="216"/>
      <c r="TGX92" s="216"/>
      <c r="TGY92" s="216"/>
      <c r="TGZ92" s="216"/>
      <c r="THA92" s="214"/>
      <c r="THB92" s="214"/>
      <c r="THC92" s="214"/>
      <c r="THD92" s="214"/>
      <c r="THE92" s="214"/>
      <c r="THF92" s="212"/>
      <c r="THG92" s="213"/>
      <c r="THH92" s="213"/>
      <c r="THI92" s="214"/>
      <c r="THJ92" s="214"/>
      <c r="THK92" s="216"/>
      <c r="THL92" s="216"/>
      <c r="THM92" s="216"/>
      <c r="THN92" s="216"/>
      <c r="THO92" s="216"/>
      <c r="THP92" s="216"/>
      <c r="THQ92" s="216"/>
      <c r="THR92" s="216"/>
      <c r="THS92" s="216"/>
      <c r="THT92" s="216"/>
      <c r="THU92" s="216"/>
      <c r="THV92" s="216"/>
      <c r="THW92" s="216"/>
      <c r="THX92" s="214"/>
      <c r="THY92" s="214"/>
      <c r="THZ92" s="214"/>
      <c r="TIA92" s="214"/>
      <c r="TIB92" s="214"/>
      <c r="TIC92" s="212"/>
      <c r="TID92" s="213"/>
      <c r="TIE92" s="213"/>
      <c r="TIF92" s="214"/>
      <c r="TIG92" s="214"/>
      <c r="TIH92" s="216"/>
      <c r="TII92" s="216"/>
      <c r="TIJ92" s="216"/>
      <c r="TIK92" s="216"/>
      <c r="TIL92" s="216"/>
      <c r="TIM92" s="216"/>
      <c r="TIN92" s="216"/>
      <c r="TIO92" s="216"/>
      <c r="TIP92" s="216"/>
      <c r="TIQ92" s="216"/>
      <c r="TIR92" s="216"/>
      <c r="TIS92" s="216"/>
      <c r="TIT92" s="216"/>
      <c r="TIU92" s="214"/>
      <c r="TIV92" s="214"/>
      <c r="TIW92" s="214"/>
      <c r="TIX92" s="214"/>
      <c r="TIY92" s="214"/>
      <c r="TIZ92" s="212"/>
      <c r="TJA92" s="213"/>
      <c r="TJB92" s="213"/>
      <c r="TJC92" s="214"/>
      <c r="TJD92" s="214"/>
      <c r="TJE92" s="216"/>
      <c r="TJF92" s="216"/>
      <c r="TJG92" s="216"/>
      <c r="TJH92" s="216"/>
      <c r="TJI92" s="216"/>
      <c r="TJJ92" s="216"/>
      <c r="TJK92" s="216"/>
      <c r="TJL92" s="216"/>
      <c r="TJM92" s="216"/>
      <c r="TJN92" s="216"/>
      <c r="TJO92" s="216"/>
      <c r="TJP92" s="216"/>
      <c r="TJQ92" s="216"/>
      <c r="TJR92" s="214"/>
      <c r="TJS92" s="214"/>
      <c r="TJT92" s="214"/>
      <c r="TJU92" s="214"/>
      <c r="TJV92" s="214"/>
      <c r="TJW92" s="212"/>
      <c r="TJX92" s="213"/>
      <c r="TJY92" s="213"/>
      <c r="TJZ92" s="214"/>
      <c r="TKA92" s="214"/>
      <c r="TKB92" s="216"/>
      <c r="TKC92" s="216"/>
      <c r="TKD92" s="216"/>
      <c r="TKE92" s="216"/>
      <c r="TKF92" s="216"/>
      <c r="TKG92" s="216"/>
      <c r="TKH92" s="216"/>
      <c r="TKI92" s="216"/>
      <c r="TKJ92" s="216"/>
      <c r="TKK92" s="216"/>
      <c r="TKL92" s="216"/>
      <c r="TKM92" s="216"/>
      <c r="TKN92" s="216"/>
      <c r="TKO92" s="214"/>
      <c r="TKP92" s="214"/>
      <c r="TKQ92" s="214"/>
      <c r="TKR92" s="214"/>
      <c r="TKS92" s="214"/>
      <c r="TKT92" s="212"/>
      <c r="TKU92" s="213"/>
      <c r="TKV92" s="213"/>
      <c r="TKW92" s="214"/>
      <c r="TKX92" s="214"/>
      <c r="TKY92" s="216"/>
      <c r="TKZ92" s="216"/>
      <c r="TLA92" s="216"/>
      <c r="TLB92" s="216"/>
      <c r="TLC92" s="216"/>
      <c r="TLD92" s="216"/>
      <c r="TLE92" s="216"/>
      <c r="TLF92" s="216"/>
      <c r="TLG92" s="216"/>
      <c r="TLH92" s="216"/>
      <c r="TLI92" s="216"/>
      <c r="TLJ92" s="216"/>
      <c r="TLK92" s="216"/>
      <c r="TLL92" s="214"/>
      <c r="TLM92" s="214"/>
      <c r="TLN92" s="214"/>
      <c r="TLO92" s="214"/>
      <c r="TLP92" s="214"/>
      <c r="TLQ92" s="212"/>
      <c r="TLR92" s="213"/>
      <c r="TLS92" s="213"/>
      <c r="TLT92" s="214"/>
      <c r="TLU92" s="214"/>
      <c r="TLV92" s="216"/>
      <c r="TLW92" s="216"/>
      <c r="TLX92" s="216"/>
      <c r="TLY92" s="216"/>
      <c r="TLZ92" s="216"/>
      <c r="TMA92" s="216"/>
      <c r="TMB92" s="216"/>
      <c r="TMC92" s="216"/>
      <c r="TMD92" s="216"/>
      <c r="TME92" s="216"/>
      <c r="TMF92" s="216"/>
      <c r="TMG92" s="216"/>
      <c r="TMH92" s="216"/>
      <c r="TMI92" s="214"/>
      <c r="TMJ92" s="214"/>
      <c r="TMK92" s="214"/>
      <c r="TML92" s="214"/>
      <c r="TMM92" s="214"/>
      <c r="TMN92" s="212"/>
      <c r="TMO92" s="213"/>
      <c r="TMP92" s="213"/>
      <c r="TMQ92" s="214"/>
      <c r="TMR92" s="214"/>
      <c r="TMS92" s="216"/>
      <c r="TMT92" s="216"/>
      <c r="TMU92" s="216"/>
      <c r="TMV92" s="216"/>
      <c r="TMW92" s="216"/>
      <c r="TMX92" s="216"/>
      <c r="TMY92" s="216"/>
      <c r="TMZ92" s="216"/>
      <c r="TNA92" s="216"/>
      <c r="TNB92" s="216"/>
      <c r="TNC92" s="216"/>
      <c r="TND92" s="216"/>
      <c r="TNE92" s="216"/>
      <c r="TNF92" s="214"/>
      <c r="TNG92" s="214"/>
      <c r="TNH92" s="214"/>
      <c r="TNI92" s="214"/>
      <c r="TNJ92" s="214"/>
      <c r="TNK92" s="212"/>
      <c r="TNL92" s="213"/>
      <c r="TNM92" s="213"/>
      <c r="TNN92" s="214"/>
      <c r="TNO92" s="214"/>
      <c r="TNP92" s="216"/>
      <c r="TNQ92" s="216"/>
      <c r="TNR92" s="216"/>
      <c r="TNS92" s="216"/>
      <c r="TNT92" s="216"/>
      <c r="TNU92" s="216"/>
      <c r="TNV92" s="216"/>
      <c r="TNW92" s="216"/>
      <c r="TNX92" s="216"/>
      <c r="TNY92" s="216"/>
      <c r="TNZ92" s="216"/>
      <c r="TOA92" s="216"/>
      <c r="TOB92" s="216"/>
      <c r="TOC92" s="214"/>
      <c r="TOD92" s="214"/>
      <c r="TOE92" s="214"/>
      <c r="TOF92" s="214"/>
      <c r="TOG92" s="214"/>
      <c r="TOH92" s="212"/>
      <c r="TOI92" s="213"/>
      <c r="TOJ92" s="213"/>
      <c r="TOK92" s="214"/>
      <c r="TOL92" s="214"/>
      <c r="TOM92" s="216"/>
      <c r="TON92" s="216"/>
      <c r="TOO92" s="216"/>
      <c r="TOP92" s="216"/>
      <c r="TOQ92" s="216"/>
      <c r="TOR92" s="216"/>
      <c r="TOS92" s="216"/>
      <c r="TOT92" s="216"/>
      <c r="TOU92" s="216"/>
      <c r="TOV92" s="216"/>
      <c r="TOW92" s="216"/>
      <c r="TOX92" s="216"/>
      <c r="TOY92" s="216"/>
      <c r="TOZ92" s="214"/>
      <c r="TPA92" s="214"/>
      <c r="TPB92" s="214"/>
      <c r="TPC92" s="214"/>
      <c r="TPD92" s="214"/>
      <c r="TPE92" s="212"/>
      <c r="TPF92" s="213"/>
      <c r="TPG92" s="213"/>
      <c r="TPH92" s="214"/>
      <c r="TPI92" s="214"/>
      <c r="TPJ92" s="216"/>
      <c r="TPK92" s="216"/>
      <c r="TPL92" s="216"/>
      <c r="TPM92" s="216"/>
      <c r="TPN92" s="216"/>
      <c r="TPO92" s="216"/>
      <c r="TPP92" s="216"/>
      <c r="TPQ92" s="216"/>
      <c r="TPR92" s="216"/>
      <c r="TPS92" s="216"/>
      <c r="TPT92" s="216"/>
      <c r="TPU92" s="216"/>
      <c r="TPV92" s="216"/>
      <c r="TPW92" s="214"/>
      <c r="TPX92" s="214"/>
      <c r="TPY92" s="214"/>
      <c r="TPZ92" s="214"/>
      <c r="TQA92" s="214"/>
      <c r="TQB92" s="212"/>
      <c r="TQC92" s="213"/>
      <c r="TQD92" s="213"/>
      <c r="TQE92" s="214"/>
      <c r="TQF92" s="214"/>
      <c r="TQG92" s="216"/>
      <c r="TQH92" s="216"/>
      <c r="TQI92" s="216"/>
      <c r="TQJ92" s="216"/>
      <c r="TQK92" s="216"/>
      <c r="TQL92" s="216"/>
      <c r="TQM92" s="216"/>
      <c r="TQN92" s="216"/>
      <c r="TQO92" s="216"/>
      <c r="TQP92" s="216"/>
      <c r="TQQ92" s="216"/>
      <c r="TQR92" s="216"/>
      <c r="TQS92" s="216"/>
      <c r="TQT92" s="214"/>
      <c r="TQU92" s="214"/>
      <c r="TQV92" s="214"/>
      <c r="TQW92" s="214"/>
      <c r="TQX92" s="214"/>
      <c r="TQY92" s="212"/>
      <c r="TQZ92" s="213"/>
      <c r="TRA92" s="213"/>
      <c r="TRB92" s="214"/>
      <c r="TRC92" s="214"/>
      <c r="TRD92" s="216"/>
      <c r="TRE92" s="216"/>
      <c r="TRF92" s="216"/>
      <c r="TRG92" s="216"/>
      <c r="TRH92" s="216"/>
      <c r="TRI92" s="216"/>
      <c r="TRJ92" s="216"/>
      <c r="TRK92" s="216"/>
      <c r="TRL92" s="216"/>
      <c r="TRM92" s="216"/>
      <c r="TRN92" s="216"/>
      <c r="TRO92" s="216"/>
      <c r="TRP92" s="216"/>
      <c r="TRQ92" s="214"/>
      <c r="TRR92" s="214"/>
      <c r="TRS92" s="214"/>
      <c r="TRT92" s="214"/>
      <c r="TRU92" s="214"/>
      <c r="TRV92" s="212"/>
      <c r="TRW92" s="213"/>
      <c r="TRX92" s="213"/>
      <c r="TRY92" s="214"/>
      <c r="TRZ92" s="214"/>
      <c r="TSA92" s="216"/>
      <c r="TSB92" s="216"/>
      <c r="TSC92" s="216"/>
      <c r="TSD92" s="216"/>
      <c r="TSE92" s="216"/>
      <c r="TSF92" s="216"/>
      <c r="TSG92" s="216"/>
      <c r="TSH92" s="216"/>
      <c r="TSI92" s="216"/>
      <c r="TSJ92" s="216"/>
      <c r="TSK92" s="216"/>
      <c r="TSL92" s="216"/>
      <c r="TSM92" s="216"/>
      <c r="TSN92" s="214"/>
      <c r="TSO92" s="214"/>
      <c r="TSP92" s="214"/>
      <c r="TSQ92" s="214"/>
      <c r="TSR92" s="214"/>
      <c r="TSS92" s="212"/>
      <c r="TST92" s="213"/>
      <c r="TSU92" s="213"/>
      <c r="TSV92" s="214"/>
      <c r="TSW92" s="214"/>
      <c r="TSX92" s="216"/>
      <c r="TSY92" s="216"/>
      <c r="TSZ92" s="216"/>
      <c r="TTA92" s="216"/>
      <c r="TTB92" s="216"/>
      <c r="TTC92" s="216"/>
      <c r="TTD92" s="216"/>
      <c r="TTE92" s="216"/>
      <c r="TTF92" s="216"/>
      <c r="TTG92" s="216"/>
      <c r="TTH92" s="216"/>
      <c r="TTI92" s="216"/>
      <c r="TTJ92" s="216"/>
      <c r="TTK92" s="214"/>
      <c r="TTL92" s="214"/>
      <c r="TTM92" s="214"/>
      <c r="TTN92" s="214"/>
      <c r="TTO92" s="214"/>
      <c r="TTP92" s="212"/>
      <c r="TTQ92" s="213"/>
      <c r="TTR92" s="213"/>
      <c r="TTS92" s="214"/>
      <c r="TTT92" s="214"/>
      <c r="TTU92" s="216"/>
      <c r="TTV92" s="216"/>
      <c r="TTW92" s="216"/>
      <c r="TTX92" s="216"/>
      <c r="TTY92" s="216"/>
      <c r="TTZ92" s="216"/>
      <c r="TUA92" s="216"/>
      <c r="TUB92" s="216"/>
      <c r="TUC92" s="216"/>
      <c r="TUD92" s="216"/>
      <c r="TUE92" s="216"/>
      <c r="TUF92" s="216"/>
      <c r="TUG92" s="216"/>
      <c r="TUH92" s="214"/>
      <c r="TUI92" s="214"/>
      <c r="TUJ92" s="214"/>
      <c r="TUK92" s="214"/>
      <c r="TUL92" s="214"/>
      <c r="TUM92" s="212"/>
      <c r="TUN92" s="213"/>
      <c r="TUO92" s="213"/>
      <c r="TUP92" s="214"/>
      <c r="TUQ92" s="214"/>
      <c r="TUR92" s="216"/>
      <c r="TUS92" s="216"/>
      <c r="TUT92" s="216"/>
      <c r="TUU92" s="216"/>
      <c r="TUV92" s="216"/>
      <c r="TUW92" s="216"/>
      <c r="TUX92" s="216"/>
      <c r="TUY92" s="216"/>
      <c r="TUZ92" s="216"/>
      <c r="TVA92" s="216"/>
      <c r="TVB92" s="216"/>
      <c r="TVC92" s="216"/>
      <c r="TVD92" s="216"/>
      <c r="TVE92" s="214"/>
      <c r="TVF92" s="214"/>
      <c r="TVG92" s="214"/>
      <c r="TVH92" s="214"/>
      <c r="TVI92" s="214"/>
      <c r="TVJ92" s="212"/>
      <c r="TVK92" s="213"/>
      <c r="TVL92" s="213"/>
      <c r="TVM92" s="214"/>
      <c r="TVN92" s="214"/>
      <c r="TVO92" s="216"/>
      <c r="TVP92" s="216"/>
      <c r="TVQ92" s="216"/>
      <c r="TVR92" s="216"/>
      <c r="TVS92" s="216"/>
      <c r="TVT92" s="216"/>
      <c r="TVU92" s="216"/>
      <c r="TVV92" s="216"/>
      <c r="TVW92" s="216"/>
      <c r="TVX92" s="216"/>
      <c r="TVY92" s="216"/>
      <c r="TVZ92" s="216"/>
      <c r="TWA92" s="216"/>
      <c r="TWB92" s="214"/>
      <c r="TWC92" s="214"/>
      <c r="TWD92" s="214"/>
      <c r="TWE92" s="214"/>
      <c r="TWF92" s="214"/>
      <c r="TWG92" s="212"/>
      <c r="TWH92" s="213"/>
      <c r="TWI92" s="213"/>
      <c r="TWJ92" s="214"/>
      <c r="TWK92" s="214"/>
      <c r="TWL92" s="216"/>
      <c r="TWM92" s="216"/>
      <c r="TWN92" s="216"/>
      <c r="TWO92" s="216"/>
      <c r="TWP92" s="216"/>
      <c r="TWQ92" s="216"/>
      <c r="TWR92" s="216"/>
      <c r="TWS92" s="216"/>
      <c r="TWT92" s="216"/>
      <c r="TWU92" s="216"/>
      <c r="TWV92" s="216"/>
      <c r="TWW92" s="216"/>
      <c r="TWX92" s="216"/>
      <c r="TWY92" s="214"/>
      <c r="TWZ92" s="214"/>
      <c r="TXA92" s="214"/>
      <c r="TXB92" s="214"/>
      <c r="TXC92" s="214"/>
      <c r="TXD92" s="212"/>
      <c r="TXE92" s="213"/>
      <c r="TXF92" s="213"/>
      <c r="TXG92" s="214"/>
      <c r="TXH92" s="214"/>
      <c r="TXI92" s="216"/>
      <c r="TXJ92" s="216"/>
      <c r="TXK92" s="216"/>
      <c r="TXL92" s="216"/>
      <c r="TXM92" s="216"/>
      <c r="TXN92" s="216"/>
      <c r="TXO92" s="216"/>
      <c r="TXP92" s="216"/>
      <c r="TXQ92" s="216"/>
      <c r="TXR92" s="216"/>
      <c r="TXS92" s="216"/>
      <c r="TXT92" s="216"/>
      <c r="TXU92" s="216"/>
      <c r="TXV92" s="214"/>
      <c r="TXW92" s="214"/>
      <c r="TXX92" s="214"/>
      <c r="TXY92" s="214"/>
      <c r="TXZ92" s="214"/>
      <c r="TYA92" s="212"/>
      <c r="TYB92" s="213"/>
      <c r="TYC92" s="213"/>
      <c r="TYD92" s="214"/>
      <c r="TYE92" s="214"/>
      <c r="TYF92" s="216"/>
      <c r="TYG92" s="216"/>
      <c r="TYH92" s="216"/>
      <c r="TYI92" s="216"/>
      <c r="TYJ92" s="216"/>
      <c r="TYK92" s="216"/>
      <c r="TYL92" s="216"/>
      <c r="TYM92" s="216"/>
      <c r="TYN92" s="216"/>
      <c r="TYO92" s="216"/>
      <c r="TYP92" s="216"/>
      <c r="TYQ92" s="216"/>
      <c r="TYR92" s="216"/>
      <c r="TYS92" s="214"/>
      <c r="TYT92" s="214"/>
      <c r="TYU92" s="214"/>
      <c r="TYV92" s="214"/>
      <c r="TYW92" s="214"/>
      <c r="TYX92" s="212"/>
      <c r="TYY92" s="213"/>
      <c r="TYZ92" s="213"/>
      <c r="TZA92" s="214"/>
      <c r="TZB92" s="214"/>
      <c r="TZC92" s="216"/>
      <c r="TZD92" s="216"/>
      <c r="TZE92" s="216"/>
      <c r="TZF92" s="216"/>
      <c r="TZG92" s="216"/>
      <c r="TZH92" s="216"/>
      <c r="TZI92" s="216"/>
      <c r="TZJ92" s="216"/>
      <c r="TZK92" s="216"/>
      <c r="TZL92" s="216"/>
      <c r="TZM92" s="216"/>
      <c r="TZN92" s="216"/>
      <c r="TZO92" s="216"/>
      <c r="TZP92" s="214"/>
      <c r="TZQ92" s="214"/>
      <c r="TZR92" s="214"/>
      <c r="TZS92" s="214"/>
      <c r="TZT92" s="214"/>
      <c r="TZU92" s="212"/>
      <c r="TZV92" s="213"/>
      <c r="TZW92" s="213"/>
      <c r="TZX92" s="214"/>
      <c r="TZY92" s="214"/>
      <c r="TZZ92" s="216"/>
      <c r="UAA92" s="216"/>
      <c r="UAB92" s="216"/>
      <c r="UAC92" s="216"/>
      <c r="UAD92" s="216"/>
      <c r="UAE92" s="216"/>
      <c r="UAF92" s="216"/>
      <c r="UAG92" s="216"/>
      <c r="UAH92" s="216"/>
      <c r="UAI92" s="216"/>
      <c r="UAJ92" s="216"/>
      <c r="UAK92" s="216"/>
      <c r="UAL92" s="216"/>
      <c r="UAM92" s="214"/>
      <c r="UAN92" s="214"/>
      <c r="UAO92" s="214"/>
      <c r="UAP92" s="214"/>
      <c r="UAQ92" s="214"/>
      <c r="UAR92" s="212"/>
      <c r="UAS92" s="213"/>
      <c r="UAT92" s="213"/>
      <c r="UAU92" s="214"/>
      <c r="UAV92" s="214"/>
      <c r="UAW92" s="216"/>
      <c r="UAX92" s="216"/>
      <c r="UAY92" s="216"/>
      <c r="UAZ92" s="216"/>
      <c r="UBA92" s="216"/>
      <c r="UBB92" s="216"/>
      <c r="UBC92" s="216"/>
      <c r="UBD92" s="216"/>
      <c r="UBE92" s="216"/>
      <c r="UBF92" s="216"/>
      <c r="UBG92" s="216"/>
      <c r="UBH92" s="216"/>
      <c r="UBI92" s="216"/>
      <c r="UBJ92" s="214"/>
      <c r="UBK92" s="214"/>
      <c r="UBL92" s="214"/>
      <c r="UBM92" s="214"/>
      <c r="UBN92" s="214"/>
      <c r="UBO92" s="212"/>
      <c r="UBP92" s="213"/>
      <c r="UBQ92" s="213"/>
      <c r="UBR92" s="214"/>
      <c r="UBS92" s="214"/>
      <c r="UBT92" s="216"/>
      <c r="UBU92" s="216"/>
      <c r="UBV92" s="216"/>
      <c r="UBW92" s="216"/>
      <c r="UBX92" s="216"/>
      <c r="UBY92" s="216"/>
      <c r="UBZ92" s="216"/>
      <c r="UCA92" s="216"/>
      <c r="UCB92" s="216"/>
      <c r="UCC92" s="216"/>
      <c r="UCD92" s="216"/>
      <c r="UCE92" s="216"/>
      <c r="UCF92" s="216"/>
      <c r="UCG92" s="214"/>
      <c r="UCH92" s="214"/>
      <c r="UCI92" s="214"/>
      <c r="UCJ92" s="214"/>
      <c r="UCK92" s="214"/>
      <c r="UCL92" s="212"/>
      <c r="UCM92" s="213"/>
      <c r="UCN92" s="213"/>
      <c r="UCO92" s="214"/>
      <c r="UCP92" s="214"/>
      <c r="UCQ92" s="216"/>
      <c r="UCR92" s="216"/>
      <c r="UCS92" s="216"/>
      <c r="UCT92" s="216"/>
      <c r="UCU92" s="216"/>
      <c r="UCV92" s="216"/>
      <c r="UCW92" s="216"/>
      <c r="UCX92" s="216"/>
      <c r="UCY92" s="216"/>
      <c r="UCZ92" s="216"/>
      <c r="UDA92" s="216"/>
      <c r="UDB92" s="216"/>
      <c r="UDC92" s="216"/>
      <c r="UDD92" s="214"/>
      <c r="UDE92" s="214"/>
      <c r="UDF92" s="214"/>
      <c r="UDG92" s="214"/>
      <c r="UDH92" s="214"/>
      <c r="UDI92" s="212"/>
      <c r="UDJ92" s="213"/>
      <c r="UDK92" s="213"/>
      <c r="UDL92" s="214"/>
      <c r="UDM92" s="214"/>
      <c r="UDN92" s="216"/>
      <c r="UDO92" s="216"/>
      <c r="UDP92" s="216"/>
      <c r="UDQ92" s="216"/>
      <c r="UDR92" s="216"/>
      <c r="UDS92" s="216"/>
      <c r="UDT92" s="216"/>
      <c r="UDU92" s="216"/>
      <c r="UDV92" s="216"/>
      <c r="UDW92" s="216"/>
      <c r="UDX92" s="216"/>
      <c r="UDY92" s="216"/>
      <c r="UDZ92" s="216"/>
      <c r="UEA92" s="214"/>
      <c r="UEB92" s="214"/>
      <c r="UEC92" s="214"/>
      <c r="UED92" s="214"/>
      <c r="UEE92" s="214"/>
      <c r="UEF92" s="212"/>
      <c r="UEG92" s="213"/>
      <c r="UEH92" s="213"/>
      <c r="UEI92" s="214"/>
      <c r="UEJ92" s="214"/>
      <c r="UEK92" s="216"/>
      <c r="UEL92" s="216"/>
      <c r="UEM92" s="216"/>
      <c r="UEN92" s="216"/>
      <c r="UEO92" s="216"/>
      <c r="UEP92" s="216"/>
      <c r="UEQ92" s="216"/>
      <c r="UER92" s="216"/>
      <c r="UES92" s="216"/>
      <c r="UET92" s="216"/>
      <c r="UEU92" s="216"/>
      <c r="UEV92" s="216"/>
      <c r="UEW92" s="216"/>
      <c r="UEX92" s="214"/>
      <c r="UEY92" s="214"/>
      <c r="UEZ92" s="214"/>
      <c r="UFA92" s="214"/>
      <c r="UFB92" s="214"/>
      <c r="UFC92" s="212"/>
      <c r="UFD92" s="213"/>
      <c r="UFE92" s="213"/>
      <c r="UFF92" s="214"/>
      <c r="UFG92" s="214"/>
      <c r="UFH92" s="216"/>
      <c r="UFI92" s="216"/>
      <c r="UFJ92" s="216"/>
      <c r="UFK92" s="216"/>
      <c r="UFL92" s="216"/>
      <c r="UFM92" s="216"/>
      <c r="UFN92" s="216"/>
      <c r="UFO92" s="216"/>
      <c r="UFP92" s="216"/>
      <c r="UFQ92" s="216"/>
      <c r="UFR92" s="216"/>
      <c r="UFS92" s="216"/>
      <c r="UFT92" s="216"/>
      <c r="UFU92" s="214"/>
      <c r="UFV92" s="214"/>
      <c r="UFW92" s="214"/>
      <c r="UFX92" s="214"/>
      <c r="UFY92" s="214"/>
      <c r="UFZ92" s="212"/>
      <c r="UGA92" s="213"/>
      <c r="UGB92" s="213"/>
      <c r="UGC92" s="214"/>
      <c r="UGD92" s="214"/>
      <c r="UGE92" s="216"/>
      <c r="UGF92" s="216"/>
      <c r="UGG92" s="216"/>
      <c r="UGH92" s="216"/>
      <c r="UGI92" s="216"/>
      <c r="UGJ92" s="216"/>
      <c r="UGK92" s="216"/>
      <c r="UGL92" s="216"/>
      <c r="UGM92" s="216"/>
      <c r="UGN92" s="216"/>
      <c r="UGO92" s="216"/>
      <c r="UGP92" s="216"/>
      <c r="UGQ92" s="216"/>
      <c r="UGR92" s="214"/>
      <c r="UGS92" s="214"/>
      <c r="UGT92" s="214"/>
      <c r="UGU92" s="214"/>
      <c r="UGV92" s="214"/>
      <c r="UGW92" s="212"/>
      <c r="UGX92" s="213"/>
      <c r="UGY92" s="213"/>
      <c r="UGZ92" s="214"/>
      <c r="UHA92" s="214"/>
      <c r="UHB92" s="216"/>
      <c r="UHC92" s="216"/>
      <c r="UHD92" s="216"/>
      <c r="UHE92" s="216"/>
      <c r="UHF92" s="216"/>
      <c r="UHG92" s="216"/>
      <c r="UHH92" s="216"/>
      <c r="UHI92" s="216"/>
      <c r="UHJ92" s="216"/>
      <c r="UHK92" s="216"/>
      <c r="UHL92" s="216"/>
      <c r="UHM92" s="216"/>
      <c r="UHN92" s="216"/>
      <c r="UHO92" s="214"/>
      <c r="UHP92" s="214"/>
      <c r="UHQ92" s="214"/>
      <c r="UHR92" s="214"/>
      <c r="UHS92" s="214"/>
      <c r="UHT92" s="212"/>
      <c r="UHU92" s="213"/>
      <c r="UHV92" s="213"/>
      <c r="UHW92" s="214"/>
      <c r="UHX92" s="214"/>
      <c r="UHY92" s="216"/>
      <c r="UHZ92" s="216"/>
      <c r="UIA92" s="216"/>
      <c r="UIB92" s="216"/>
      <c r="UIC92" s="216"/>
      <c r="UID92" s="216"/>
      <c r="UIE92" s="216"/>
      <c r="UIF92" s="216"/>
      <c r="UIG92" s="216"/>
      <c r="UIH92" s="216"/>
      <c r="UII92" s="216"/>
      <c r="UIJ92" s="216"/>
      <c r="UIK92" s="216"/>
      <c r="UIL92" s="214"/>
      <c r="UIM92" s="214"/>
      <c r="UIN92" s="214"/>
      <c r="UIO92" s="214"/>
      <c r="UIP92" s="214"/>
      <c r="UIQ92" s="212"/>
      <c r="UIR92" s="213"/>
      <c r="UIS92" s="213"/>
      <c r="UIT92" s="214"/>
      <c r="UIU92" s="214"/>
      <c r="UIV92" s="216"/>
      <c r="UIW92" s="216"/>
      <c r="UIX92" s="216"/>
      <c r="UIY92" s="216"/>
      <c r="UIZ92" s="216"/>
      <c r="UJA92" s="216"/>
      <c r="UJB92" s="216"/>
      <c r="UJC92" s="216"/>
      <c r="UJD92" s="216"/>
      <c r="UJE92" s="216"/>
      <c r="UJF92" s="216"/>
      <c r="UJG92" s="216"/>
      <c r="UJH92" s="216"/>
      <c r="UJI92" s="214"/>
      <c r="UJJ92" s="214"/>
      <c r="UJK92" s="214"/>
      <c r="UJL92" s="214"/>
      <c r="UJM92" s="214"/>
      <c r="UJN92" s="212"/>
      <c r="UJO92" s="213"/>
      <c r="UJP92" s="213"/>
      <c r="UJQ92" s="214"/>
      <c r="UJR92" s="214"/>
      <c r="UJS92" s="216"/>
      <c r="UJT92" s="216"/>
      <c r="UJU92" s="216"/>
      <c r="UJV92" s="216"/>
      <c r="UJW92" s="216"/>
      <c r="UJX92" s="216"/>
      <c r="UJY92" s="216"/>
      <c r="UJZ92" s="216"/>
      <c r="UKA92" s="216"/>
      <c r="UKB92" s="216"/>
      <c r="UKC92" s="216"/>
      <c r="UKD92" s="216"/>
      <c r="UKE92" s="216"/>
      <c r="UKF92" s="214"/>
      <c r="UKG92" s="214"/>
      <c r="UKH92" s="214"/>
      <c r="UKI92" s="214"/>
      <c r="UKJ92" s="214"/>
      <c r="UKK92" s="212"/>
      <c r="UKL92" s="213"/>
      <c r="UKM92" s="213"/>
      <c r="UKN92" s="214"/>
      <c r="UKO92" s="214"/>
      <c r="UKP92" s="216"/>
      <c r="UKQ92" s="216"/>
      <c r="UKR92" s="216"/>
      <c r="UKS92" s="216"/>
      <c r="UKT92" s="216"/>
      <c r="UKU92" s="216"/>
      <c r="UKV92" s="216"/>
      <c r="UKW92" s="216"/>
      <c r="UKX92" s="216"/>
      <c r="UKY92" s="216"/>
      <c r="UKZ92" s="216"/>
      <c r="ULA92" s="216"/>
      <c r="ULB92" s="216"/>
      <c r="ULC92" s="214"/>
      <c r="ULD92" s="214"/>
      <c r="ULE92" s="214"/>
      <c r="ULF92" s="214"/>
      <c r="ULG92" s="214"/>
      <c r="ULH92" s="212"/>
      <c r="ULI92" s="213"/>
      <c r="ULJ92" s="213"/>
      <c r="ULK92" s="214"/>
      <c r="ULL92" s="214"/>
      <c r="ULM92" s="216"/>
      <c r="ULN92" s="216"/>
      <c r="ULO92" s="216"/>
      <c r="ULP92" s="216"/>
      <c r="ULQ92" s="216"/>
      <c r="ULR92" s="216"/>
      <c r="ULS92" s="216"/>
      <c r="ULT92" s="216"/>
      <c r="ULU92" s="216"/>
      <c r="ULV92" s="216"/>
      <c r="ULW92" s="216"/>
      <c r="ULX92" s="216"/>
      <c r="ULY92" s="216"/>
      <c r="ULZ92" s="214"/>
      <c r="UMA92" s="214"/>
      <c r="UMB92" s="214"/>
      <c r="UMC92" s="214"/>
      <c r="UMD92" s="214"/>
      <c r="UME92" s="212"/>
      <c r="UMF92" s="213"/>
      <c r="UMG92" s="213"/>
      <c r="UMH92" s="214"/>
      <c r="UMI92" s="214"/>
      <c r="UMJ92" s="216"/>
      <c r="UMK92" s="216"/>
      <c r="UML92" s="216"/>
      <c r="UMM92" s="216"/>
      <c r="UMN92" s="216"/>
      <c r="UMO92" s="216"/>
      <c r="UMP92" s="216"/>
      <c r="UMQ92" s="216"/>
      <c r="UMR92" s="216"/>
      <c r="UMS92" s="216"/>
      <c r="UMT92" s="216"/>
      <c r="UMU92" s="216"/>
      <c r="UMV92" s="216"/>
      <c r="UMW92" s="214"/>
      <c r="UMX92" s="214"/>
      <c r="UMY92" s="214"/>
      <c r="UMZ92" s="214"/>
      <c r="UNA92" s="214"/>
      <c r="UNB92" s="212"/>
      <c r="UNC92" s="213"/>
      <c r="UND92" s="213"/>
      <c r="UNE92" s="214"/>
      <c r="UNF92" s="214"/>
      <c r="UNG92" s="216"/>
      <c r="UNH92" s="216"/>
      <c r="UNI92" s="216"/>
      <c r="UNJ92" s="216"/>
      <c r="UNK92" s="216"/>
      <c r="UNL92" s="216"/>
      <c r="UNM92" s="216"/>
      <c r="UNN92" s="216"/>
      <c r="UNO92" s="216"/>
      <c r="UNP92" s="216"/>
      <c r="UNQ92" s="216"/>
      <c r="UNR92" s="216"/>
      <c r="UNS92" s="216"/>
      <c r="UNT92" s="214"/>
      <c r="UNU92" s="214"/>
      <c r="UNV92" s="214"/>
      <c r="UNW92" s="214"/>
      <c r="UNX92" s="214"/>
      <c r="UNY92" s="212"/>
      <c r="UNZ92" s="213"/>
      <c r="UOA92" s="213"/>
      <c r="UOB92" s="214"/>
      <c r="UOC92" s="214"/>
      <c r="UOD92" s="216"/>
      <c r="UOE92" s="216"/>
      <c r="UOF92" s="216"/>
      <c r="UOG92" s="216"/>
      <c r="UOH92" s="216"/>
      <c r="UOI92" s="216"/>
      <c r="UOJ92" s="216"/>
      <c r="UOK92" s="216"/>
      <c r="UOL92" s="216"/>
      <c r="UOM92" s="216"/>
      <c r="UON92" s="216"/>
      <c r="UOO92" s="216"/>
      <c r="UOP92" s="216"/>
      <c r="UOQ92" s="214"/>
      <c r="UOR92" s="214"/>
      <c r="UOS92" s="214"/>
      <c r="UOT92" s="214"/>
      <c r="UOU92" s="214"/>
      <c r="UOV92" s="212"/>
      <c r="UOW92" s="213"/>
      <c r="UOX92" s="213"/>
      <c r="UOY92" s="214"/>
      <c r="UOZ92" s="214"/>
      <c r="UPA92" s="216"/>
      <c r="UPB92" s="216"/>
      <c r="UPC92" s="216"/>
      <c r="UPD92" s="216"/>
      <c r="UPE92" s="216"/>
      <c r="UPF92" s="216"/>
      <c r="UPG92" s="216"/>
      <c r="UPH92" s="216"/>
      <c r="UPI92" s="216"/>
      <c r="UPJ92" s="216"/>
      <c r="UPK92" s="216"/>
      <c r="UPL92" s="216"/>
      <c r="UPM92" s="216"/>
      <c r="UPN92" s="214"/>
      <c r="UPO92" s="214"/>
      <c r="UPP92" s="214"/>
      <c r="UPQ92" s="214"/>
      <c r="UPR92" s="214"/>
      <c r="UPS92" s="212"/>
      <c r="UPT92" s="213"/>
      <c r="UPU92" s="213"/>
      <c r="UPV92" s="214"/>
      <c r="UPW92" s="214"/>
      <c r="UPX92" s="216"/>
      <c r="UPY92" s="216"/>
      <c r="UPZ92" s="216"/>
      <c r="UQA92" s="216"/>
      <c r="UQB92" s="216"/>
      <c r="UQC92" s="216"/>
      <c r="UQD92" s="216"/>
      <c r="UQE92" s="216"/>
      <c r="UQF92" s="216"/>
      <c r="UQG92" s="216"/>
      <c r="UQH92" s="216"/>
      <c r="UQI92" s="216"/>
      <c r="UQJ92" s="216"/>
      <c r="UQK92" s="214"/>
      <c r="UQL92" s="214"/>
      <c r="UQM92" s="214"/>
      <c r="UQN92" s="214"/>
      <c r="UQO92" s="214"/>
      <c r="UQP92" s="212"/>
      <c r="UQQ92" s="213"/>
      <c r="UQR92" s="213"/>
      <c r="UQS92" s="214"/>
      <c r="UQT92" s="214"/>
      <c r="UQU92" s="216"/>
      <c r="UQV92" s="216"/>
      <c r="UQW92" s="216"/>
      <c r="UQX92" s="216"/>
      <c r="UQY92" s="216"/>
      <c r="UQZ92" s="216"/>
      <c r="URA92" s="216"/>
      <c r="URB92" s="216"/>
      <c r="URC92" s="216"/>
      <c r="URD92" s="216"/>
      <c r="URE92" s="216"/>
      <c r="URF92" s="216"/>
      <c r="URG92" s="216"/>
      <c r="URH92" s="214"/>
      <c r="URI92" s="214"/>
      <c r="URJ92" s="214"/>
      <c r="URK92" s="214"/>
      <c r="URL92" s="214"/>
      <c r="URM92" s="212"/>
      <c r="URN92" s="213"/>
      <c r="URO92" s="213"/>
      <c r="URP92" s="214"/>
      <c r="URQ92" s="214"/>
      <c r="URR92" s="216"/>
      <c r="URS92" s="216"/>
      <c r="URT92" s="216"/>
      <c r="URU92" s="216"/>
      <c r="URV92" s="216"/>
      <c r="URW92" s="216"/>
      <c r="URX92" s="216"/>
      <c r="URY92" s="216"/>
      <c r="URZ92" s="216"/>
      <c r="USA92" s="216"/>
      <c r="USB92" s="216"/>
      <c r="USC92" s="216"/>
      <c r="USD92" s="216"/>
      <c r="USE92" s="214"/>
      <c r="USF92" s="214"/>
      <c r="USG92" s="214"/>
      <c r="USH92" s="214"/>
      <c r="USI92" s="214"/>
      <c r="USJ92" s="212"/>
      <c r="USK92" s="213"/>
      <c r="USL92" s="213"/>
      <c r="USM92" s="214"/>
      <c r="USN92" s="214"/>
      <c r="USO92" s="216"/>
      <c r="USP92" s="216"/>
      <c r="USQ92" s="216"/>
      <c r="USR92" s="216"/>
      <c r="USS92" s="216"/>
      <c r="UST92" s="216"/>
      <c r="USU92" s="216"/>
      <c r="USV92" s="216"/>
      <c r="USW92" s="216"/>
      <c r="USX92" s="216"/>
      <c r="USY92" s="216"/>
      <c r="USZ92" s="216"/>
      <c r="UTA92" s="216"/>
      <c r="UTB92" s="214"/>
      <c r="UTC92" s="214"/>
      <c r="UTD92" s="214"/>
      <c r="UTE92" s="214"/>
      <c r="UTF92" s="214"/>
      <c r="UTG92" s="212"/>
      <c r="UTH92" s="213"/>
      <c r="UTI92" s="213"/>
      <c r="UTJ92" s="214"/>
      <c r="UTK92" s="214"/>
      <c r="UTL92" s="216"/>
      <c r="UTM92" s="216"/>
      <c r="UTN92" s="216"/>
      <c r="UTO92" s="216"/>
      <c r="UTP92" s="216"/>
      <c r="UTQ92" s="216"/>
      <c r="UTR92" s="216"/>
      <c r="UTS92" s="216"/>
      <c r="UTT92" s="216"/>
      <c r="UTU92" s="216"/>
      <c r="UTV92" s="216"/>
      <c r="UTW92" s="216"/>
      <c r="UTX92" s="216"/>
      <c r="UTY92" s="214"/>
      <c r="UTZ92" s="214"/>
      <c r="UUA92" s="214"/>
      <c r="UUB92" s="214"/>
      <c r="UUC92" s="214"/>
      <c r="UUD92" s="212"/>
      <c r="UUE92" s="213"/>
      <c r="UUF92" s="213"/>
      <c r="UUG92" s="214"/>
      <c r="UUH92" s="214"/>
      <c r="UUI92" s="216"/>
      <c r="UUJ92" s="216"/>
      <c r="UUK92" s="216"/>
      <c r="UUL92" s="216"/>
      <c r="UUM92" s="216"/>
      <c r="UUN92" s="216"/>
      <c r="UUO92" s="216"/>
      <c r="UUP92" s="216"/>
      <c r="UUQ92" s="216"/>
      <c r="UUR92" s="216"/>
      <c r="UUS92" s="216"/>
      <c r="UUT92" s="216"/>
      <c r="UUU92" s="216"/>
      <c r="UUV92" s="214"/>
      <c r="UUW92" s="214"/>
      <c r="UUX92" s="214"/>
      <c r="UUY92" s="214"/>
      <c r="UUZ92" s="214"/>
      <c r="UVA92" s="212"/>
      <c r="UVB92" s="213"/>
      <c r="UVC92" s="213"/>
      <c r="UVD92" s="214"/>
      <c r="UVE92" s="214"/>
      <c r="UVF92" s="216"/>
      <c r="UVG92" s="216"/>
      <c r="UVH92" s="216"/>
      <c r="UVI92" s="216"/>
      <c r="UVJ92" s="216"/>
      <c r="UVK92" s="216"/>
      <c r="UVL92" s="216"/>
      <c r="UVM92" s="216"/>
      <c r="UVN92" s="216"/>
      <c r="UVO92" s="216"/>
      <c r="UVP92" s="216"/>
      <c r="UVQ92" s="216"/>
      <c r="UVR92" s="216"/>
      <c r="UVS92" s="214"/>
      <c r="UVT92" s="214"/>
      <c r="UVU92" s="214"/>
      <c r="UVV92" s="214"/>
      <c r="UVW92" s="214"/>
      <c r="UVX92" s="212"/>
      <c r="UVY92" s="213"/>
      <c r="UVZ92" s="213"/>
      <c r="UWA92" s="214"/>
      <c r="UWB92" s="214"/>
      <c r="UWC92" s="216"/>
      <c r="UWD92" s="216"/>
      <c r="UWE92" s="216"/>
      <c r="UWF92" s="216"/>
      <c r="UWG92" s="216"/>
      <c r="UWH92" s="216"/>
      <c r="UWI92" s="216"/>
      <c r="UWJ92" s="216"/>
      <c r="UWK92" s="216"/>
      <c r="UWL92" s="216"/>
      <c r="UWM92" s="216"/>
      <c r="UWN92" s="216"/>
      <c r="UWO92" s="216"/>
      <c r="UWP92" s="214"/>
      <c r="UWQ92" s="214"/>
      <c r="UWR92" s="214"/>
      <c r="UWS92" s="214"/>
      <c r="UWT92" s="214"/>
      <c r="UWU92" s="212"/>
      <c r="UWV92" s="213"/>
      <c r="UWW92" s="213"/>
      <c r="UWX92" s="214"/>
      <c r="UWY92" s="214"/>
      <c r="UWZ92" s="216"/>
      <c r="UXA92" s="216"/>
      <c r="UXB92" s="216"/>
      <c r="UXC92" s="216"/>
      <c r="UXD92" s="216"/>
      <c r="UXE92" s="216"/>
      <c r="UXF92" s="216"/>
      <c r="UXG92" s="216"/>
      <c r="UXH92" s="216"/>
      <c r="UXI92" s="216"/>
      <c r="UXJ92" s="216"/>
      <c r="UXK92" s="216"/>
      <c r="UXL92" s="216"/>
      <c r="UXM92" s="214"/>
      <c r="UXN92" s="214"/>
      <c r="UXO92" s="214"/>
      <c r="UXP92" s="214"/>
      <c r="UXQ92" s="214"/>
      <c r="UXR92" s="212"/>
      <c r="UXS92" s="213"/>
      <c r="UXT92" s="213"/>
      <c r="UXU92" s="214"/>
      <c r="UXV92" s="214"/>
      <c r="UXW92" s="216"/>
      <c r="UXX92" s="216"/>
      <c r="UXY92" s="216"/>
      <c r="UXZ92" s="216"/>
      <c r="UYA92" s="216"/>
      <c r="UYB92" s="216"/>
      <c r="UYC92" s="216"/>
      <c r="UYD92" s="216"/>
      <c r="UYE92" s="216"/>
      <c r="UYF92" s="216"/>
      <c r="UYG92" s="216"/>
      <c r="UYH92" s="216"/>
      <c r="UYI92" s="216"/>
      <c r="UYJ92" s="214"/>
      <c r="UYK92" s="214"/>
      <c r="UYL92" s="214"/>
      <c r="UYM92" s="214"/>
      <c r="UYN92" s="214"/>
      <c r="UYO92" s="212"/>
      <c r="UYP92" s="213"/>
      <c r="UYQ92" s="213"/>
      <c r="UYR92" s="214"/>
      <c r="UYS92" s="214"/>
      <c r="UYT92" s="216"/>
      <c r="UYU92" s="216"/>
      <c r="UYV92" s="216"/>
      <c r="UYW92" s="216"/>
      <c r="UYX92" s="216"/>
      <c r="UYY92" s="216"/>
      <c r="UYZ92" s="216"/>
      <c r="UZA92" s="216"/>
      <c r="UZB92" s="216"/>
      <c r="UZC92" s="216"/>
      <c r="UZD92" s="216"/>
      <c r="UZE92" s="216"/>
      <c r="UZF92" s="216"/>
      <c r="UZG92" s="214"/>
      <c r="UZH92" s="214"/>
      <c r="UZI92" s="214"/>
      <c r="UZJ92" s="214"/>
      <c r="UZK92" s="214"/>
      <c r="UZL92" s="212"/>
      <c r="UZM92" s="213"/>
      <c r="UZN92" s="213"/>
      <c r="UZO92" s="214"/>
      <c r="UZP92" s="214"/>
      <c r="UZQ92" s="216"/>
      <c r="UZR92" s="216"/>
      <c r="UZS92" s="216"/>
      <c r="UZT92" s="216"/>
      <c r="UZU92" s="216"/>
      <c r="UZV92" s="216"/>
      <c r="UZW92" s="216"/>
      <c r="UZX92" s="216"/>
      <c r="UZY92" s="216"/>
      <c r="UZZ92" s="216"/>
      <c r="VAA92" s="216"/>
      <c r="VAB92" s="216"/>
      <c r="VAC92" s="216"/>
      <c r="VAD92" s="214"/>
      <c r="VAE92" s="214"/>
      <c r="VAF92" s="214"/>
      <c r="VAG92" s="214"/>
      <c r="VAH92" s="214"/>
      <c r="VAI92" s="212"/>
      <c r="VAJ92" s="213"/>
      <c r="VAK92" s="213"/>
      <c r="VAL92" s="214"/>
      <c r="VAM92" s="214"/>
      <c r="VAN92" s="216"/>
      <c r="VAO92" s="216"/>
      <c r="VAP92" s="216"/>
      <c r="VAQ92" s="216"/>
      <c r="VAR92" s="216"/>
      <c r="VAS92" s="216"/>
      <c r="VAT92" s="216"/>
      <c r="VAU92" s="216"/>
      <c r="VAV92" s="216"/>
      <c r="VAW92" s="216"/>
      <c r="VAX92" s="216"/>
      <c r="VAY92" s="216"/>
      <c r="VAZ92" s="216"/>
      <c r="VBA92" s="214"/>
      <c r="VBB92" s="214"/>
      <c r="VBC92" s="214"/>
      <c r="VBD92" s="214"/>
      <c r="VBE92" s="214"/>
      <c r="VBF92" s="212"/>
      <c r="VBG92" s="213"/>
      <c r="VBH92" s="213"/>
      <c r="VBI92" s="214"/>
      <c r="VBJ92" s="214"/>
      <c r="VBK92" s="216"/>
      <c r="VBL92" s="216"/>
      <c r="VBM92" s="216"/>
      <c r="VBN92" s="216"/>
      <c r="VBO92" s="216"/>
      <c r="VBP92" s="216"/>
      <c r="VBQ92" s="216"/>
      <c r="VBR92" s="216"/>
      <c r="VBS92" s="216"/>
      <c r="VBT92" s="216"/>
      <c r="VBU92" s="216"/>
      <c r="VBV92" s="216"/>
      <c r="VBW92" s="216"/>
      <c r="VBX92" s="214"/>
      <c r="VBY92" s="214"/>
      <c r="VBZ92" s="214"/>
      <c r="VCA92" s="214"/>
      <c r="VCB92" s="214"/>
      <c r="VCC92" s="212"/>
      <c r="VCD92" s="213"/>
      <c r="VCE92" s="213"/>
      <c r="VCF92" s="214"/>
      <c r="VCG92" s="214"/>
      <c r="VCH92" s="216"/>
      <c r="VCI92" s="216"/>
      <c r="VCJ92" s="216"/>
      <c r="VCK92" s="216"/>
      <c r="VCL92" s="216"/>
      <c r="VCM92" s="216"/>
      <c r="VCN92" s="216"/>
      <c r="VCO92" s="216"/>
      <c r="VCP92" s="216"/>
      <c r="VCQ92" s="216"/>
      <c r="VCR92" s="216"/>
      <c r="VCS92" s="216"/>
      <c r="VCT92" s="216"/>
      <c r="VCU92" s="214"/>
      <c r="VCV92" s="214"/>
      <c r="VCW92" s="214"/>
      <c r="VCX92" s="214"/>
      <c r="VCY92" s="214"/>
      <c r="VCZ92" s="212"/>
      <c r="VDA92" s="213"/>
      <c r="VDB92" s="213"/>
      <c r="VDC92" s="214"/>
      <c r="VDD92" s="214"/>
      <c r="VDE92" s="216"/>
      <c r="VDF92" s="216"/>
      <c r="VDG92" s="216"/>
      <c r="VDH92" s="216"/>
      <c r="VDI92" s="216"/>
      <c r="VDJ92" s="216"/>
      <c r="VDK92" s="216"/>
      <c r="VDL92" s="216"/>
      <c r="VDM92" s="216"/>
      <c r="VDN92" s="216"/>
      <c r="VDO92" s="216"/>
      <c r="VDP92" s="216"/>
      <c r="VDQ92" s="216"/>
      <c r="VDR92" s="214"/>
      <c r="VDS92" s="214"/>
      <c r="VDT92" s="214"/>
      <c r="VDU92" s="214"/>
      <c r="VDV92" s="214"/>
      <c r="VDW92" s="212"/>
      <c r="VDX92" s="213"/>
      <c r="VDY92" s="213"/>
      <c r="VDZ92" s="214"/>
      <c r="VEA92" s="214"/>
      <c r="VEB92" s="216"/>
      <c r="VEC92" s="216"/>
      <c r="VED92" s="216"/>
      <c r="VEE92" s="216"/>
      <c r="VEF92" s="216"/>
      <c r="VEG92" s="216"/>
      <c r="VEH92" s="216"/>
      <c r="VEI92" s="216"/>
      <c r="VEJ92" s="216"/>
      <c r="VEK92" s="216"/>
      <c r="VEL92" s="216"/>
      <c r="VEM92" s="216"/>
      <c r="VEN92" s="216"/>
      <c r="VEO92" s="214"/>
      <c r="VEP92" s="214"/>
      <c r="VEQ92" s="214"/>
      <c r="VER92" s="214"/>
      <c r="VES92" s="214"/>
      <c r="VET92" s="212"/>
      <c r="VEU92" s="213"/>
      <c r="VEV92" s="213"/>
      <c r="VEW92" s="214"/>
      <c r="VEX92" s="214"/>
      <c r="VEY92" s="216"/>
      <c r="VEZ92" s="216"/>
      <c r="VFA92" s="216"/>
      <c r="VFB92" s="216"/>
      <c r="VFC92" s="216"/>
      <c r="VFD92" s="216"/>
      <c r="VFE92" s="216"/>
      <c r="VFF92" s="216"/>
      <c r="VFG92" s="216"/>
      <c r="VFH92" s="216"/>
      <c r="VFI92" s="216"/>
      <c r="VFJ92" s="216"/>
      <c r="VFK92" s="216"/>
      <c r="VFL92" s="214"/>
      <c r="VFM92" s="214"/>
      <c r="VFN92" s="214"/>
      <c r="VFO92" s="214"/>
      <c r="VFP92" s="214"/>
      <c r="VFQ92" s="212"/>
      <c r="VFR92" s="213"/>
      <c r="VFS92" s="213"/>
      <c r="VFT92" s="214"/>
      <c r="VFU92" s="214"/>
      <c r="VFV92" s="216"/>
      <c r="VFW92" s="216"/>
      <c r="VFX92" s="216"/>
      <c r="VFY92" s="216"/>
      <c r="VFZ92" s="216"/>
      <c r="VGA92" s="216"/>
      <c r="VGB92" s="216"/>
      <c r="VGC92" s="216"/>
      <c r="VGD92" s="216"/>
      <c r="VGE92" s="216"/>
      <c r="VGF92" s="216"/>
      <c r="VGG92" s="216"/>
      <c r="VGH92" s="216"/>
      <c r="VGI92" s="214"/>
      <c r="VGJ92" s="214"/>
      <c r="VGK92" s="214"/>
      <c r="VGL92" s="214"/>
      <c r="VGM92" s="214"/>
      <c r="VGN92" s="212"/>
      <c r="VGO92" s="213"/>
      <c r="VGP92" s="213"/>
      <c r="VGQ92" s="214"/>
      <c r="VGR92" s="214"/>
      <c r="VGS92" s="216"/>
      <c r="VGT92" s="216"/>
      <c r="VGU92" s="216"/>
      <c r="VGV92" s="216"/>
      <c r="VGW92" s="216"/>
      <c r="VGX92" s="216"/>
      <c r="VGY92" s="216"/>
      <c r="VGZ92" s="216"/>
      <c r="VHA92" s="216"/>
      <c r="VHB92" s="216"/>
      <c r="VHC92" s="216"/>
      <c r="VHD92" s="216"/>
      <c r="VHE92" s="216"/>
      <c r="VHF92" s="214"/>
      <c r="VHG92" s="214"/>
      <c r="VHH92" s="214"/>
      <c r="VHI92" s="214"/>
      <c r="VHJ92" s="214"/>
      <c r="VHK92" s="212"/>
      <c r="VHL92" s="213"/>
      <c r="VHM92" s="213"/>
      <c r="VHN92" s="214"/>
      <c r="VHO92" s="214"/>
      <c r="VHP92" s="216"/>
      <c r="VHQ92" s="216"/>
      <c r="VHR92" s="216"/>
      <c r="VHS92" s="216"/>
      <c r="VHT92" s="216"/>
      <c r="VHU92" s="216"/>
      <c r="VHV92" s="216"/>
      <c r="VHW92" s="216"/>
      <c r="VHX92" s="216"/>
      <c r="VHY92" s="216"/>
      <c r="VHZ92" s="216"/>
      <c r="VIA92" s="216"/>
      <c r="VIB92" s="216"/>
      <c r="VIC92" s="214"/>
      <c r="VID92" s="214"/>
      <c r="VIE92" s="214"/>
      <c r="VIF92" s="214"/>
      <c r="VIG92" s="214"/>
      <c r="VIH92" s="212"/>
      <c r="VII92" s="213"/>
      <c r="VIJ92" s="213"/>
      <c r="VIK92" s="214"/>
      <c r="VIL92" s="214"/>
      <c r="VIM92" s="216"/>
      <c r="VIN92" s="216"/>
      <c r="VIO92" s="216"/>
      <c r="VIP92" s="216"/>
      <c r="VIQ92" s="216"/>
      <c r="VIR92" s="216"/>
      <c r="VIS92" s="216"/>
      <c r="VIT92" s="216"/>
      <c r="VIU92" s="216"/>
      <c r="VIV92" s="216"/>
      <c r="VIW92" s="216"/>
      <c r="VIX92" s="216"/>
      <c r="VIY92" s="216"/>
      <c r="VIZ92" s="214"/>
      <c r="VJA92" s="214"/>
      <c r="VJB92" s="214"/>
      <c r="VJC92" s="214"/>
      <c r="VJD92" s="214"/>
      <c r="VJE92" s="212"/>
      <c r="VJF92" s="213"/>
      <c r="VJG92" s="213"/>
      <c r="VJH92" s="214"/>
      <c r="VJI92" s="214"/>
      <c r="VJJ92" s="216"/>
      <c r="VJK92" s="216"/>
      <c r="VJL92" s="216"/>
      <c r="VJM92" s="216"/>
      <c r="VJN92" s="216"/>
      <c r="VJO92" s="216"/>
      <c r="VJP92" s="216"/>
      <c r="VJQ92" s="216"/>
      <c r="VJR92" s="216"/>
      <c r="VJS92" s="216"/>
      <c r="VJT92" s="216"/>
      <c r="VJU92" s="216"/>
      <c r="VJV92" s="216"/>
      <c r="VJW92" s="214"/>
      <c r="VJX92" s="214"/>
      <c r="VJY92" s="214"/>
      <c r="VJZ92" s="214"/>
      <c r="VKA92" s="214"/>
      <c r="VKB92" s="212"/>
      <c r="VKC92" s="213"/>
      <c r="VKD92" s="213"/>
      <c r="VKE92" s="214"/>
      <c r="VKF92" s="214"/>
      <c r="VKG92" s="216"/>
      <c r="VKH92" s="216"/>
      <c r="VKI92" s="216"/>
      <c r="VKJ92" s="216"/>
      <c r="VKK92" s="216"/>
      <c r="VKL92" s="216"/>
      <c r="VKM92" s="216"/>
      <c r="VKN92" s="216"/>
      <c r="VKO92" s="216"/>
      <c r="VKP92" s="216"/>
      <c r="VKQ92" s="216"/>
      <c r="VKR92" s="216"/>
      <c r="VKS92" s="216"/>
      <c r="VKT92" s="214"/>
      <c r="VKU92" s="214"/>
      <c r="VKV92" s="214"/>
      <c r="VKW92" s="214"/>
      <c r="VKX92" s="214"/>
      <c r="VKY92" s="212"/>
      <c r="VKZ92" s="213"/>
      <c r="VLA92" s="213"/>
      <c r="VLB92" s="214"/>
      <c r="VLC92" s="214"/>
      <c r="VLD92" s="216"/>
      <c r="VLE92" s="216"/>
      <c r="VLF92" s="216"/>
      <c r="VLG92" s="216"/>
      <c r="VLH92" s="216"/>
      <c r="VLI92" s="216"/>
      <c r="VLJ92" s="216"/>
      <c r="VLK92" s="216"/>
      <c r="VLL92" s="216"/>
      <c r="VLM92" s="216"/>
      <c r="VLN92" s="216"/>
      <c r="VLO92" s="216"/>
      <c r="VLP92" s="216"/>
      <c r="VLQ92" s="214"/>
      <c r="VLR92" s="214"/>
      <c r="VLS92" s="214"/>
      <c r="VLT92" s="214"/>
      <c r="VLU92" s="214"/>
      <c r="VLV92" s="212"/>
      <c r="VLW92" s="213"/>
      <c r="VLX92" s="213"/>
      <c r="VLY92" s="214"/>
      <c r="VLZ92" s="214"/>
      <c r="VMA92" s="216"/>
      <c r="VMB92" s="216"/>
      <c r="VMC92" s="216"/>
      <c r="VMD92" s="216"/>
      <c r="VME92" s="216"/>
      <c r="VMF92" s="216"/>
      <c r="VMG92" s="216"/>
      <c r="VMH92" s="216"/>
      <c r="VMI92" s="216"/>
      <c r="VMJ92" s="216"/>
      <c r="VMK92" s="216"/>
      <c r="VML92" s="216"/>
      <c r="VMM92" s="216"/>
      <c r="VMN92" s="214"/>
      <c r="VMO92" s="214"/>
      <c r="VMP92" s="214"/>
      <c r="VMQ92" s="214"/>
      <c r="VMR92" s="214"/>
      <c r="VMS92" s="212"/>
      <c r="VMT92" s="213"/>
      <c r="VMU92" s="213"/>
      <c r="VMV92" s="214"/>
      <c r="VMW92" s="214"/>
      <c r="VMX92" s="216"/>
      <c r="VMY92" s="216"/>
      <c r="VMZ92" s="216"/>
      <c r="VNA92" s="216"/>
      <c r="VNB92" s="216"/>
      <c r="VNC92" s="216"/>
      <c r="VND92" s="216"/>
      <c r="VNE92" s="216"/>
      <c r="VNF92" s="216"/>
      <c r="VNG92" s="216"/>
      <c r="VNH92" s="216"/>
      <c r="VNI92" s="216"/>
      <c r="VNJ92" s="216"/>
      <c r="VNK92" s="214"/>
      <c r="VNL92" s="214"/>
      <c r="VNM92" s="214"/>
      <c r="VNN92" s="214"/>
      <c r="VNO92" s="214"/>
      <c r="VNP92" s="212"/>
      <c r="VNQ92" s="213"/>
      <c r="VNR92" s="213"/>
      <c r="VNS92" s="214"/>
      <c r="VNT92" s="214"/>
      <c r="VNU92" s="216"/>
      <c r="VNV92" s="216"/>
      <c r="VNW92" s="216"/>
      <c r="VNX92" s="216"/>
      <c r="VNY92" s="216"/>
      <c r="VNZ92" s="216"/>
      <c r="VOA92" s="216"/>
      <c r="VOB92" s="216"/>
      <c r="VOC92" s="216"/>
      <c r="VOD92" s="216"/>
      <c r="VOE92" s="216"/>
      <c r="VOF92" s="216"/>
      <c r="VOG92" s="216"/>
      <c r="VOH92" s="214"/>
      <c r="VOI92" s="214"/>
      <c r="VOJ92" s="214"/>
      <c r="VOK92" s="214"/>
      <c r="VOL92" s="214"/>
      <c r="VOM92" s="212"/>
      <c r="VON92" s="213"/>
      <c r="VOO92" s="213"/>
      <c r="VOP92" s="214"/>
      <c r="VOQ92" s="214"/>
      <c r="VOR92" s="216"/>
      <c r="VOS92" s="216"/>
      <c r="VOT92" s="216"/>
      <c r="VOU92" s="216"/>
      <c r="VOV92" s="216"/>
      <c r="VOW92" s="216"/>
      <c r="VOX92" s="216"/>
      <c r="VOY92" s="216"/>
      <c r="VOZ92" s="216"/>
      <c r="VPA92" s="216"/>
      <c r="VPB92" s="216"/>
      <c r="VPC92" s="216"/>
      <c r="VPD92" s="216"/>
      <c r="VPE92" s="214"/>
      <c r="VPF92" s="214"/>
      <c r="VPG92" s="214"/>
      <c r="VPH92" s="214"/>
      <c r="VPI92" s="214"/>
      <c r="VPJ92" s="212"/>
      <c r="VPK92" s="213"/>
      <c r="VPL92" s="213"/>
      <c r="VPM92" s="214"/>
      <c r="VPN92" s="214"/>
      <c r="VPO92" s="216"/>
      <c r="VPP92" s="216"/>
      <c r="VPQ92" s="216"/>
      <c r="VPR92" s="216"/>
      <c r="VPS92" s="216"/>
      <c r="VPT92" s="216"/>
      <c r="VPU92" s="216"/>
      <c r="VPV92" s="216"/>
      <c r="VPW92" s="216"/>
      <c r="VPX92" s="216"/>
      <c r="VPY92" s="216"/>
      <c r="VPZ92" s="216"/>
      <c r="VQA92" s="216"/>
      <c r="VQB92" s="214"/>
      <c r="VQC92" s="214"/>
      <c r="VQD92" s="214"/>
      <c r="VQE92" s="214"/>
      <c r="VQF92" s="214"/>
      <c r="VQG92" s="212"/>
      <c r="VQH92" s="213"/>
      <c r="VQI92" s="213"/>
      <c r="VQJ92" s="214"/>
      <c r="VQK92" s="214"/>
      <c r="VQL92" s="216"/>
      <c r="VQM92" s="216"/>
      <c r="VQN92" s="216"/>
      <c r="VQO92" s="216"/>
      <c r="VQP92" s="216"/>
      <c r="VQQ92" s="216"/>
      <c r="VQR92" s="216"/>
      <c r="VQS92" s="216"/>
      <c r="VQT92" s="216"/>
      <c r="VQU92" s="216"/>
      <c r="VQV92" s="216"/>
      <c r="VQW92" s="216"/>
      <c r="VQX92" s="216"/>
      <c r="VQY92" s="214"/>
      <c r="VQZ92" s="214"/>
      <c r="VRA92" s="214"/>
      <c r="VRB92" s="214"/>
      <c r="VRC92" s="214"/>
      <c r="VRD92" s="212"/>
      <c r="VRE92" s="213"/>
      <c r="VRF92" s="213"/>
      <c r="VRG92" s="214"/>
      <c r="VRH92" s="214"/>
      <c r="VRI92" s="216"/>
      <c r="VRJ92" s="216"/>
      <c r="VRK92" s="216"/>
      <c r="VRL92" s="216"/>
      <c r="VRM92" s="216"/>
      <c r="VRN92" s="216"/>
      <c r="VRO92" s="216"/>
      <c r="VRP92" s="216"/>
      <c r="VRQ92" s="216"/>
      <c r="VRR92" s="216"/>
      <c r="VRS92" s="216"/>
      <c r="VRT92" s="216"/>
      <c r="VRU92" s="216"/>
      <c r="VRV92" s="214"/>
      <c r="VRW92" s="214"/>
      <c r="VRX92" s="214"/>
      <c r="VRY92" s="214"/>
      <c r="VRZ92" s="214"/>
      <c r="VSA92" s="212"/>
      <c r="VSB92" s="213"/>
      <c r="VSC92" s="213"/>
      <c r="VSD92" s="214"/>
      <c r="VSE92" s="214"/>
      <c r="VSF92" s="216"/>
      <c r="VSG92" s="216"/>
      <c r="VSH92" s="216"/>
      <c r="VSI92" s="216"/>
      <c r="VSJ92" s="216"/>
      <c r="VSK92" s="216"/>
      <c r="VSL92" s="216"/>
      <c r="VSM92" s="216"/>
      <c r="VSN92" s="216"/>
      <c r="VSO92" s="216"/>
      <c r="VSP92" s="216"/>
      <c r="VSQ92" s="216"/>
      <c r="VSR92" s="216"/>
      <c r="VSS92" s="214"/>
      <c r="VST92" s="214"/>
      <c r="VSU92" s="214"/>
      <c r="VSV92" s="214"/>
      <c r="VSW92" s="214"/>
      <c r="VSX92" s="212"/>
      <c r="VSY92" s="213"/>
      <c r="VSZ92" s="213"/>
      <c r="VTA92" s="214"/>
      <c r="VTB92" s="214"/>
      <c r="VTC92" s="216"/>
      <c r="VTD92" s="216"/>
      <c r="VTE92" s="216"/>
      <c r="VTF92" s="216"/>
      <c r="VTG92" s="216"/>
      <c r="VTH92" s="216"/>
      <c r="VTI92" s="216"/>
      <c r="VTJ92" s="216"/>
      <c r="VTK92" s="216"/>
      <c r="VTL92" s="216"/>
      <c r="VTM92" s="216"/>
      <c r="VTN92" s="216"/>
      <c r="VTO92" s="216"/>
      <c r="VTP92" s="214"/>
      <c r="VTQ92" s="214"/>
      <c r="VTR92" s="214"/>
      <c r="VTS92" s="214"/>
      <c r="VTT92" s="214"/>
      <c r="VTU92" s="212"/>
      <c r="VTV92" s="213"/>
      <c r="VTW92" s="213"/>
      <c r="VTX92" s="214"/>
      <c r="VTY92" s="214"/>
      <c r="VTZ92" s="216"/>
      <c r="VUA92" s="216"/>
      <c r="VUB92" s="216"/>
      <c r="VUC92" s="216"/>
      <c r="VUD92" s="216"/>
      <c r="VUE92" s="216"/>
      <c r="VUF92" s="216"/>
      <c r="VUG92" s="216"/>
      <c r="VUH92" s="216"/>
      <c r="VUI92" s="216"/>
      <c r="VUJ92" s="216"/>
      <c r="VUK92" s="216"/>
      <c r="VUL92" s="216"/>
      <c r="VUM92" s="214"/>
      <c r="VUN92" s="214"/>
      <c r="VUO92" s="214"/>
      <c r="VUP92" s="214"/>
      <c r="VUQ92" s="214"/>
      <c r="VUR92" s="212"/>
      <c r="VUS92" s="213"/>
      <c r="VUT92" s="213"/>
      <c r="VUU92" s="214"/>
      <c r="VUV92" s="214"/>
      <c r="VUW92" s="216"/>
      <c r="VUX92" s="216"/>
      <c r="VUY92" s="216"/>
      <c r="VUZ92" s="216"/>
      <c r="VVA92" s="216"/>
      <c r="VVB92" s="216"/>
      <c r="VVC92" s="216"/>
      <c r="VVD92" s="216"/>
      <c r="VVE92" s="216"/>
      <c r="VVF92" s="216"/>
      <c r="VVG92" s="216"/>
      <c r="VVH92" s="216"/>
      <c r="VVI92" s="216"/>
      <c r="VVJ92" s="214"/>
      <c r="VVK92" s="214"/>
      <c r="VVL92" s="214"/>
      <c r="VVM92" s="214"/>
      <c r="VVN92" s="214"/>
      <c r="VVO92" s="212"/>
      <c r="VVP92" s="213"/>
      <c r="VVQ92" s="213"/>
      <c r="VVR92" s="214"/>
      <c r="VVS92" s="214"/>
      <c r="VVT92" s="216"/>
      <c r="VVU92" s="216"/>
      <c r="VVV92" s="216"/>
      <c r="VVW92" s="216"/>
      <c r="VVX92" s="216"/>
      <c r="VVY92" s="216"/>
      <c r="VVZ92" s="216"/>
      <c r="VWA92" s="216"/>
      <c r="VWB92" s="216"/>
      <c r="VWC92" s="216"/>
      <c r="VWD92" s="216"/>
      <c r="VWE92" s="216"/>
      <c r="VWF92" s="216"/>
      <c r="VWG92" s="214"/>
      <c r="VWH92" s="214"/>
      <c r="VWI92" s="214"/>
      <c r="VWJ92" s="214"/>
      <c r="VWK92" s="214"/>
      <c r="VWL92" s="212"/>
      <c r="VWM92" s="213"/>
      <c r="VWN92" s="213"/>
      <c r="VWO92" s="214"/>
      <c r="VWP92" s="214"/>
      <c r="VWQ92" s="216"/>
      <c r="VWR92" s="216"/>
      <c r="VWS92" s="216"/>
      <c r="VWT92" s="216"/>
      <c r="VWU92" s="216"/>
      <c r="VWV92" s="216"/>
      <c r="VWW92" s="216"/>
      <c r="VWX92" s="216"/>
      <c r="VWY92" s="216"/>
      <c r="VWZ92" s="216"/>
      <c r="VXA92" s="216"/>
      <c r="VXB92" s="216"/>
      <c r="VXC92" s="216"/>
      <c r="VXD92" s="214"/>
      <c r="VXE92" s="214"/>
      <c r="VXF92" s="214"/>
      <c r="VXG92" s="214"/>
      <c r="VXH92" s="214"/>
      <c r="VXI92" s="212"/>
      <c r="VXJ92" s="213"/>
      <c r="VXK92" s="213"/>
      <c r="VXL92" s="214"/>
      <c r="VXM92" s="214"/>
      <c r="VXN92" s="216"/>
      <c r="VXO92" s="216"/>
      <c r="VXP92" s="216"/>
      <c r="VXQ92" s="216"/>
      <c r="VXR92" s="216"/>
      <c r="VXS92" s="216"/>
      <c r="VXT92" s="216"/>
      <c r="VXU92" s="216"/>
      <c r="VXV92" s="216"/>
      <c r="VXW92" s="216"/>
      <c r="VXX92" s="216"/>
      <c r="VXY92" s="216"/>
      <c r="VXZ92" s="216"/>
      <c r="VYA92" s="214"/>
      <c r="VYB92" s="214"/>
      <c r="VYC92" s="214"/>
      <c r="VYD92" s="214"/>
      <c r="VYE92" s="214"/>
      <c r="VYF92" s="212"/>
      <c r="VYG92" s="213"/>
      <c r="VYH92" s="213"/>
      <c r="VYI92" s="214"/>
      <c r="VYJ92" s="214"/>
      <c r="VYK92" s="216"/>
      <c r="VYL92" s="216"/>
      <c r="VYM92" s="216"/>
      <c r="VYN92" s="216"/>
      <c r="VYO92" s="216"/>
      <c r="VYP92" s="216"/>
      <c r="VYQ92" s="216"/>
      <c r="VYR92" s="216"/>
      <c r="VYS92" s="216"/>
      <c r="VYT92" s="216"/>
      <c r="VYU92" s="216"/>
      <c r="VYV92" s="216"/>
      <c r="VYW92" s="216"/>
      <c r="VYX92" s="214"/>
      <c r="VYY92" s="214"/>
      <c r="VYZ92" s="214"/>
      <c r="VZA92" s="214"/>
      <c r="VZB92" s="214"/>
      <c r="VZC92" s="212"/>
      <c r="VZD92" s="213"/>
      <c r="VZE92" s="213"/>
      <c r="VZF92" s="214"/>
      <c r="VZG92" s="214"/>
      <c r="VZH92" s="216"/>
      <c r="VZI92" s="216"/>
      <c r="VZJ92" s="216"/>
      <c r="VZK92" s="216"/>
      <c r="VZL92" s="216"/>
      <c r="VZM92" s="216"/>
      <c r="VZN92" s="216"/>
      <c r="VZO92" s="216"/>
      <c r="VZP92" s="216"/>
      <c r="VZQ92" s="216"/>
      <c r="VZR92" s="216"/>
      <c r="VZS92" s="216"/>
      <c r="VZT92" s="216"/>
      <c r="VZU92" s="214"/>
      <c r="VZV92" s="214"/>
      <c r="VZW92" s="214"/>
      <c r="VZX92" s="214"/>
      <c r="VZY92" s="214"/>
      <c r="VZZ92" s="212"/>
      <c r="WAA92" s="213"/>
      <c r="WAB92" s="213"/>
      <c r="WAC92" s="214"/>
      <c r="WAD92" s="214"/>
      <c r="WAE92" s="216"/>
      <c r="WAF92" s="216"/>
      <c r="WAG92" s="216"/>
      <c r="WAH92" s="216"/>
      <c r="WAI92" s="216"/>
      <c r="WAJ92" s="216"/>
      <c r="WAK92" s="216"/>
      <c r="WAL92" s="216"/>
      <c r="WAM92" s="216"/>
      <c r="WAN92" s="216"/>
      <c r="WAO92" s="216"/>
      <c r="WAP92" s="216"/>
      <c r="WAQ92" s="216"/>
      <c r="WAR92" s="214"/>
      <c r="WAS92" s="214"/>
      <c r="WAT92" s="214"/>
      <c r="WAU92" s="214"/>
      <c r="WAV92" s="214"/>
      <c r="WAW92" s="212"/>
      <c r="WAX92" s="213"/>
      <c r="WAY92" s="213"/>
      <c r="WAZ92" s="214"/>
      <c r="WBA92" s="214"/>
      <c r="WBB92" s="216"/>
      <c r="WBC92" s="216"/>
      <c r="WBD92" s="216"/>
      <c r="WBE92" s="216"/>
      <c r="WBF92" s="216"/>
      <c r="WBG92" s="216"/>
      <c r="WBH92" s="216"/>
      <c r="WBI92" s="216"/>
      <c r="WBJ92" s="216"/>
      <c r="WBK92" s="216"/>
      <c r="WBL92" s="216"/>
      <c r="WBM92" s="216"/>
      <c r="WBN92" s="216"/>
      <c r="WBO92" s="214"/>
      <c r="WBP92" s="214"/>
      <c r="WBQ92" s="214"/>
      <c r="WBR92" s="214"/>
      <c r="WBS92" s="214"/>
      <c r="WBT92" s="212"/>
      <c r="WBU92" s="213"/>
      <c r="WBV92" s="213"/>
      <c r="WBW92" s="214"/>
      <c r="WBX92" s="214"/>
      <c r="WBY92" s="216"/>
      <c r="WBZ92" s="216"/>
      <c r="WCA92" s="216"/>
      <c r="WCB92" s="216"/>
      <c r="WCC92" s="216"/>
      <c r="WCD92" s="216"/>
      <c r="WCE92" s="216"/>
      <c r="WCF92" s="216"/>
      <c r="WCG92" s="216"/>
      <c r="WCH92" s="216"/>
      <c r="WCI92" s="216"/>
      <c r="WCJ92" s="216"/>
      <c r="WCK92" s="216"/>
      <c r="WCL92" s="214"/>
      <c r="WCM92" s="214"/>
      <c r="WCN92" s="214"/>
      <c r="WCO92" s="214"/>
      <c r="WCP92" s="214"/>
      <c r="WCQ92" s="212"/>
      <c r="WCR92" s="213"/>
      <c r="WCS92" s="213"/>
      <c r="WCT92" s="214"/>
      <c r="WCU92" s="214"/>
      <c r="WCV92" s="216"/>
      <c r="WCW92" s="216"/>
      <c r="WCX92" s="216"/>
      <c r="WCY92" s="216"/>
      <c r="WCZ92" s="216"/>
      <c r="WDA92" s="216"/>
      <c r="WDB92" s="216"/>
      <c r="WDC92" s="216"/>
      <c r="WDD92" s="216"/>
      <c r="WDE92" s="216"/>
      <c r="WDF92" s="216"/>
      <c r="WDG92" s="216"/>
      <c r="WDH92" s="216"/>
      <c r="WDI92" s="214"/>
      <c r="WDJ92" s="214"/>
      <c r="WDK92" s="214"/>
      <c r="WDL92" s="214"/>
      <c r="WDM92" s="214"/>
      <c r="WDN92" s="212"/>
      <c r="WDO92" s="213"/>
      <c r="WDP92" s="213"/>
      <c r="WDQ92" s="214"/>
      <c r="WDR92" s="214"/>
      <c r="WDS92" s="216"/>
      <c r="WDT92" s="216"/>
      <c r="WDU92" s="216"/>
      <c r="WDV92" s="216"/>
      <c r="WDW92" s="216"/>
      <c r="WDX92" s="216"/>
      <c r="WDY92" s="216"/>
      <c r="WDZ92" s="216"/>
      <c r="WEA92" s="216"/>
      <c r="WEB92" s="216"/>
      <c r="WEC92" s="216"/>
      <c r="WED92" s="216"/>
      <c r="WEE92" s="216"/>
      <c r="WEF92" s="214"/>
      <c r="WEG92" s="214"/>
      <c r="WEH92" s="214"/>
      <c r="WEI92" s="214"/>
      <c r="WEJ92" s="214"/>
      <c r="WEK92" s="212"/>
      <c r="WEL92" s="213"/>
      <c r="WEM92" s="213"/>
      <c r="WEN92" s="214"/>
      <c r="WEO92" s="214"/>
      <c r="WEP92" s="216"/>
      <c r="WEQ92" s="216"/>
      <c r="WER92" s="216"/>
      <c r="WES92" s="216"/>
      <c r="WET92" s="216"/>
      <c r="WEU92" s="216"/>
      <c r="WEV92" s="216"/>
      <c r="WEW92" s="216"/>
      <c r="WEX92" s="216"/>
      <c r="WEY92" s="216"/>
      <c r="WEZ92" s="216"/>
      <c r="WFA92" s="216"/>
      <c r="WFB92" s="216"/>
      <c r="WFC92" s="214"/>
      <c r="WFD92" s="214"/>
      <c r="WFE92" s="214"/>
      <c r="WFF92" s="214"/>
      <c r="WFG92" s="214"/>
      <c r="WFH92" s="212"/>
      <c r="WFI92" s="213"/>
      <c r="WFJ92" s="213"/>
      <c r="WFK92" s="214"/>
      <c r="WFL92" s="214"/>
      <c r="WFM92" s="216"/>
      <c r="WFN92" s="216"/>
      <c r="WFO92" s="216"/>
      <c r="WFP92" s="216"/>
      <c r="WFQ92" s="216"/>
      <c r="WFR92" s="216"/>
      <c r="WFS92" s="216"/>
      <c r="WFT92" s="216"/>
      <c r="WFU92" s="216"/>
      <c r="WFV92" s="216"/>
      <c r="WFW92" s="216"/>
      <c r="WFX92" s="216"/>
      <c r="WFY92" s="216"/>
      <c r="WFZ92" s="214"/>
      <c r="WGA92" s="214"/>
      <c r="WGB92" s="214"/>
      <c r="WGC92" s="214"/>
      <c r="WGD92" s="214"/>
      <c r="WGE92" s="212"/>
      <c r="WGF92" s="213"/>
      <c r="WGG92" s="213"/>
      <c r="WGH92" s="214"/>
      <c r="WGI92" s="214"/>
      <c r="WGJ92" s="216"/>
      <c r="WGK92" s="216"/>
      <c r="WGL92" s="216"/>
      <c r="WGM92" s="216"/>
      <c r="WGN92" s="216"/>
      <c r="WGO92" s="216"/>
      <c r="WGP92" s="216"/>
      <c r="WGQ92" s="216"/>
      <c r="WGR92" s="216"/>
      <c r="WGS92" s="216"/>
      <c r="WGT92" s="216"/>
      <c r="WGU92" s="216"/>
      <c r="WGV92" s="216"/>
      <c r="WGW92" s="214"/>
      <c r="WGX92" s="214"/>
      <c r="WGY92" s="214"/>
      <c r="WGZ92" s="214"/>
      <c r="WHA92" s="214"/>
      <c r="WHB92" s="212"/>
      <c r="WHC92" s="213"/>
      <c r="WHD92" s="213"/>
      <c r="WHE92" s="214"/>
      <c r="WHF92" s="214"/>
      <c r="WHG92" s="216"/>
      <c r="WHH92" s="216"/>
      <c r="WHI92" s="216"/>
      <c r="WHJ92" s="216"/>
      <c r="WHK92" s="216"/>
      <c r="WHL92" s="216"/>
      <c r="WHM92" s="216"/>
      <c r="WHN92" s="216"/>
      <c r="WHO92" s="216"/>
      <c r="WHP92" s="216"/>
      <c r="WHQ92" s="216"/>
      <c r="WHR92" s="216"/>
      <c r="WHS92" s="216"/>
      <c r="WHT92" s="214"/>
      <c r="WHU92" s="214"/>
      <c r="WHV92" s="214"/>
      <c r="WHW92" s="214"/>
      <c r="WHX92" s="214"/>
      <c r="WHY92" s="212"/>
      <c r="WHZ92" s="213"/>
      <c r="WIA92" s="213"/>
      <c r="WIB92" s="214"/>
      <c r="WIC92" s="214"/>
      <c r="WID92" s="216"/>
      <c r="WIE92" s="216"/>
      <c r="WIF92" s="216"/>
      <c r="WIG92" s="216"/>
      <c r="WIH92" s="216"/>
      <c r="WII92" s="216"/>
      <c r="WIJ92" s="216"/>
      <c r="WIK92" s="216"/>
      <c r="WIL92" s="216"/>
      <c r="WIM92" s="216"/>
      <c r="WIN92" s="216"/>
      <c r="WIO92" s="216"/>
      <c r="WIP92" s="216"/>
      <c r="WIQ92" s="214"/>
      <c r="WIR92" s="214"/>
      <c r="WIS92" s="214"/>
      <c r="WIT92" s="214"/>
      <c r="WIU92" s="214"/>
      <c r="WIV92" s="212"/>
      <c r="WIW92" s="213"/>
      <c r="WIX92" s="213"/>
      <c r="WIY92" s="214"/>
      <c r="WIZ92" s="214"/>
      <c r="WJA92" s="216"/>
      <c r="WJB92" s="216"/>
      <c r="WJC92" s="216"/>
      <c r="WJD92" s="216"/>
      <c r="WJE92" s="216"/>
      <c r="WJF92" s="216"/>
      <c r="WJG92" s="216"/>
      <c r="WJH92" s="216"/>
      <c r="WJI92" s="216"/>
      <c r="WJJ92" s="216"/>
      <c r="WJK92" s="216"/>
      <c r="WJL92" s="216"/>
      <c r="WJM92" s="216"/>
      <c r="WJN92" s="214"/>
      <c r="WJO92" s="214"/>
      <c r="WJP92" s="214"/>
      <c r="WJQ92" s="214"/>
      <c r="WJR92" s="214"/>
      <c r="WJS92" s="212"/>
      <c r="WJT92" s="213"/>
      <c r="WJU92" s="213"/>
      <c r="WJV92" s="214"/>
      <c r="WJW92" s="214"/>
      <c r="WJX92" s="216"/>
      <c r="WJY92" s="216"/>
      <c r="WJZ92" s="216"/>
      <c r="WKA92" s="216"/>
      <c r="WKB92" s="216"/>
      <c r="WKC92" s="216"/>
      <c r="WKD92" s="216"/>
      <c r="WKE92" s="216"/>
      <c r="WKF92" s="216"/>
      <c r="WKG92" s="216"/>
      <c r="WKH92" s="216"/>
      <c r="WKI92" s="216"/>
      <c r="WKJ92" s="216"/>
      <c r="WKK92" s="214"/>
      <c r="WKL92" s="214"/>
      <c r="WKM92" s="214"/>
      <c r="WKN92" s="214"/>
      <c r="WKO92" s="214"/>
      <c r="WKP92" s="212"/>
      <c r="WKQ92" s="213"/>
      <c r="WKR92" s="213"/>
      <c r="WKS92" s="214"/>
      <c r="WKT92" s="214"/>
      <c r="WKU92" s="216"/>
      <c r="WKV92" s="216"/>
      <c r="WKW92" s="216"/>
      <c r="WKX92" s="216"/>
      <c r="WKY92" s="216"/>
      <c r="WKZ92" s="216"/>
      <c r="WLA92" s="216"/>
      <c r="WLB92" s="216"/>
      <c r="WLC92" s="216"/>
      <c r="WLD92" s="216"/>
      <c r="WLE92" s="216"/>
      <c r="WLF92" s="216"/>
      <c r="WLG92" s="216"/>
      <c r="WLH92" s="214"/>
      <c r="WLI92" s="214"/>
      <c r="WLJ92" s="214"/>
      <c r="WLK92" s="214"/>
      <c r="WLL92" s="214"/>
      <c r="WLM92" s="212"/>
      <c r="WLN92" s="213"/>
      <c r="WLO92" s="213"/>
      <c r="WLP92" s="214"/>
      <c r="WLQ92" s="214"/>
      <c r="WLR92" s="216"/>
      <c r="WLS92" s="216"/>
      <c r="WLT92" s="216"/>
      <c r="WLU92" s="216"/>
      <c r="WLV92" s="216"/>
      <c r="WLW92" s="216"/>
      <c r="WLX92" s="216"/>
      <c r="WLY92" s="216"/>
      <c r="WLZ92" s="216"/>
      <c r="WMA92" s="216"/>
      <c r="WMB92" s="216"/>
      <c r="WMC92" s="216"/>
      <c r="WMD92" s="216"/>
      <c r="WME92" s="214"/>
      <c r="WMF92" s="214"/>
      <c r="WMG92" s="214"/>
      <c r="WMH92" s="214"/>
      <c r="WMI92" s="214"/>
      <c r="WMJ92" s="212"/>
      <c r="WMK92" s="213"/>
      <c r="WML92" s="213"/>
      <c r="WMM92" s="214"/>
      <c r="WMN92" s="214"/>
      <c r="WMO92" s="216"/>
      <c r="WMP92" s="216"/>
      <c r="WMQ92" s="216"/>
      <c r="WMR92" s="216"/>
      <c r="WMS92" s="216"/>
      <c r="WMT92" s="216"/>
      <c r="WMU92" s="216"/>
      <c r="WMV92" s="216"/>
      <c r="WMW92" s="216"/>
      <c r="WMX92" s="216"/>
      <c r="WMY92" s="216"/>
      <c r="WMZ92" s="216"/>
      <c r="WNA92" s="216"/>
      <c r="WNB92" s="214"/>
      <c r="WNC92" s="214"/>
      <c r="WND92" s="214"/>
      <c r="WNE92" s="214"/>
      <c r="WNF92" s="214"/>
      <c r="WNG92" s="212"/>
      <c r="WNH92" s="213"/>
      <c r="WNI92" s="213"/>
      <c r="WNJ92" s="214"/>
      <c r="WNK92" s="214"/>
      <c r="WNL92" s="216"/>
      <c r="WNM92" s="216"/>
      <c r="WNN92" s="216"/>
      <c r="WNO92" s="216"/>
      <c r="WNP92" s="216"/>
      <c r="WNQ92" s="216"/>
      <c r="WNR92" s="216"/>
      <c r="WNS92" s="216"/>
      <c r="WNT92" s="216"/>
      <c r="WNU92" s="216"/>
      <c r="WNV92" s="216"/>
      <c r="WNW92" s="216"/>
      <c r="WNX92" s="216"/>
      <c r="WNY92" s="214"/>
      <c r="WNZ92" s="214"/>
      <c r="WOA92" s="214"/>
      <c r="WOB92" s="214"/>
      <c r="WOC92" s="214"/>
      <c r="WOD92" s="212"/>
      <c r="WOE92" s="213"/>
      <c r="WOF92" s="213"/>
      <c r="WOG92" s="214"/>
      <c r="WOH92" s="214"/>
      <c r="WOI92" s="216"/>
      <c r="WOJ92" s="216"/>
      <c r="WOK92" s="216"/>
      <c r="WOL92" s="216"/>
      <c r="WOM92" s="216"/>
      <c r="WON92" s="216"/>
      <c r="WOO92" s="216"/>
      <c r="WOP92" s="216"/>
      <c r="WOQ92" s="216"/>
      <c r="WOR92" s="216"/>
      <c r="WOS92" s="216"/>
      <c r="WOT92" s="216"/>
      <c r="WOU92" s="216"/>
      <c r="WOV92" s="214"/>
      <c r="WOW92" s="214"/>
      <c r="WOX92" s="214"/>
      <c r="WOY92" s="214"/>
      <c r="WOZ92" s="214"/>
      <c r="WPA92" s="212"/>
      <c r="WPB92" s="213"/>
      <c r="WPC92" s="213"/>
      <c r="WPD92" s="214"/>
      <c r="WPE92" s="214"/>
      <c r="WPF92" s="216"/>
      <c r="WPG92" s="216"/>
      <c r="WPH92" s="216"/>
      <c r="WPI92" s="216"/>
      <c r="WPJ92" s="216"/>
      <c r="WPK92" s="216"/>
      <c r="WPL92" s="216"/>
      <c r="WPM92" s="216"/>
      <c r="WPN92" s="216"/>
      <c r="WPO92" s="216"/>
      <c r="WPP92" s="216"/>
      <c r="WPQ92" s="216"/>
      <c r="WPR92" s="216"/>
      <c r="WPS92" s="214"/>
      <c r="WPT92" s="214"/>
      <c r="WPU92" s="214"/>
      <c r="WPV92" s="214"/>
      <c r="WPW92" s="214"/>
      <c r="WPX92" s="212"/>
      <c r="WPY92" s="213"/>
      <c r="WPZ92" s="213"/>
      <c r="WQA92" s="214"/>
      <c r="WQB92" s="214"/>
      <c r="WQC92" s="216"/>
      <c r="WQD92" s="216"/>
      <c r="WQE92" s="216"/>
      <c r="WQF92" s="216"/>
      <c r="WQG92" s="216"/>
      <c r="WQH92" s="216"/>
      <c r="WQI92" s="216"/>
      <c r="WQJ92" s="216"/>
      <c r="WQK92" s="216"/>
      <c r="WQL92" s="216"/>
      <c r="WQM92" s="216"/>
      <c r="WQN92" s="216"/>
      <c r="WQO92" s="216"/>
      <c r="WQP92" s="214"/>
      <c r="WQQ92" s="214"/>
      <c r="WQR92" s="214"/>
      <c r="WQS92" s="214"/>
      <c r="WQT92" s="214"/>
      <c r="WQU92" s="212"/>
      <c r="WQV92" s="213"/>
      <c r="WQW92" s="213"/>
      <c r="WQX92" s="214"/>
      <c r="WQY92" s="214"/>
      <c r="WQZ92" s="216"/>
      <c r="WRA92" s="216"/>
      <c r="WRB92" s="216"/>
      <c r="WRC92" s="216"/>
      <c r="WRD92" s="216"/>
      <c r="WRE92" s="216"/>
      <c r="WRF92" s="216"/>
      <c r="WRG92" s="216"/>
      <c r="WRH92" s="216"/>
      <c r="WRI92" s="216"/>
      <c r="WRJ92" s="216"/>
      <c r="WRK92" s="216"/>
      <c r="WRL92" s="216"/>
      <c r="WRM92" s="214"/>
      <c r="WRN92" s="214"/>
      <c r="WRO92" s="214"/>
      <c r="WRP92" s="214"/>
      <c r="WRQ92" s="214"/>
      <c r="WRR92" s="212"/>
      <c r="WRS92" s="213"/>
      <c r="WRT92" s="213"/>
      <c r="WRU92" s="214"/>
      <c r="WRV92" s="214"/>
      <c r="WRW92" s="216"/>
      <c r="WRX92" s="216"/>
      <c r="WRY92" s="216"/>
      <c r="WRZ92" s="216"/>
      <c r="WSA92" s="216"/>
      <c r="WSB92" s="216"/>
      <c r="WSC92" s="216"/>
      <c r="WSD92" s="216"/>
      <c r="WSE92" s="216"/>
      <c r="WSF92" s="216"/>
      <c r="WSG92" s="216"/>
      <c r="WSH92" s="216"/>
      <c r="WSI92" s="216"/>
      <c r="WSJ92" s="214"/>
      <c r="WSK92" s="214"/>
      <c r="WSL92" s="214"/>
      <c r="WSM92" s="214"/>
      <c r="WSN92" s="214"/>
      <c r="WSO92" s="212"/>
      <c r="WSP92" s="213"/>
      <c r="WSQ92" s="213"/>
      <c r="WSR92" s="214"/>
      <c r="WSS92" s="214"/>
      <c r="WST92" s="216"/>
      <c r="WSU92" s="216"/>
      <c r="WSV92" s="216"/>
      <c r="WSW92" s="216"/>
      <c r="WSX92" s="216"/>
      <c r="WSY92" s="216"/>
      <c r="WSZ92" s="216"/>
      <c r="WTA92" s="216"/>
      <c r="WTB92" s="216"/>
      <c r="WTC92" s="216"/>
      <c r="WTD92" s="216"/>
      <c r="WTE92" s="216"/>
      <c r="WTF92" s="216"/>
      <c r="WTG92" s="214"/>
      <c r="WTH92" s="214"/>
      <c r="WTI92" s="214"/>
      <c r="WTJ92" s="214"/>
      <c r="WTK92" s="214"/>
      <c r="WTL92" s="212"/>
      <c r="WTM92" s="213"/>
      <c r="WTN92" s="213"/>
      <c r="WTO92" s="214"/>
      <c r="WTP92" s="214"/>
      <c r="WTQ92" s="216"/>
      <c r="WTR92" s="216"/>
      <c r="WTS92" s="216"/>
      <c r="WTT92" s="216"/>
      <c r="WTU92" s="216"/>
      <c r="WTV92" s="216"/>
      <c r="WTW92" s="216"/>
      <c r="WTX92" s="216"/>
      <c r="WTY92" s="216"/>
      <c r="WTZ92" s="216"/>
      <c r="WUA92" s="216"/>
      <c r="WUB92" s="216"/>
      <c r="WUC92" s="216"/>
      <c r="WUD92" s="214"/>
      <c r="WUE92" s="214"/>
      <c r="WUF92" s="214"/>
      <c r="WUG92" s="214"/>
      <c r="WUH92" s="214"/>
      <c r="WUI92" s="212"/>
      <c r="WUJ92" s="213"/>
      <c r="WUK92" s="213"/>
      <c r="WUL92" s="214"/>
      <c r="WUM92" s="214"/>
      <c r="WUN92" s="216"/>
      <c r="WUO92" s="216"/>
      <c r="WUP92" s="216"/>
      <c r="WUQ92" s="216"/>
      <c r="WUR92" s="216"/>
      <c r="WUS92" s="216"/>
      <c r="WUT92" s="216"/>
      <c r="WUU92" s="216"/>
      <c r="WUV92" s="216"/>
      <c r="WUW92" s="216"/>
      <c r="WUX92" s="216"/>
      <c r="WUY92" s="216"/>
      <c r="WUZ92" s="216"/>
      <c r="WVA92" s="214"/>
      <c r="WVB92" s="214"/>
      <c r="WVC92" s="214"/>
      <c r="WVD92" s="214"/>
      <c r="WVE92" s="214"/>
      <c r="WVF92" s="212"/>
      <c r="WVG92" s="213"/>
      <c r="WVH92" s="213"/>
      <c r="WVI92" s="214"/>
      <c r="WVJ92" s="214"/>
      <c r="WVK92" s="216"/>
      <c r="WVL92" s="216"/>
      <c r="WVM92" s="216"/>
      <c r="WVN92" s="216"/>
      <c r="WVO92" s="216"/>
      <c r="WVP92" s="216"/>
      <c r="WVQ92" s="216"/>
      <c r="WVR92" s="216"/>
      <c r="WVS92" s="216"/>
      <c r="WVT92" s="216"/>
      <c r="WVU92" s="216"/>
      <c r="WVV92" s="216"/>
      <c r="WVW92" s="216"/>
      <c r="WVX92" s="214"/>
      <c r="WVY92" s="214"/>
      <c r="WVZ92" s="214"/>
      <c r="WWA92" s="214"/>
      <c r="WWB92" s="214"/>
      <c r="WWC92" s="212"/>
      <c r="WWD92" s="213"/>
      <c r="WWE92" s="213"/>
      <c r="WWF92" s="214"/>
      <c r="WWG92" s="214"/>
      <c r="WWH92" s="216"/>
      <c r="WWI92" s="216"/>
      <c r="WWJ92" s="216"/>
      <c r="WWK92" s="216"/>
      <c r="WWL92" s="216"/>
      <c r="WWM92" s="216"/>
      <c r="WWN92" s="216"/>
      <c r="WWO92" s="216"/>
      <c r="WWP92" s="216"/>
      <c r="WWQ92" s="216"/>
      <c r="WWR92" s="216"/>
      <c r="WWS92" s="216"/>
      <c r="WWT92" s="216"/>
      <c r="WWU92" s="214"/>
      <c r="WWV92" s="214"/>
      <c r="WWW92" s="214"/>
      <c r="WWX92" s="214"/>
      <c r="WWY92" s="214"/>
      <c r="WWZ92" s="212"/>
      <c r="WXA92" s="213"/>
      <c r="WXB92" s="213"/>
      <c r="WXC92" s="214"/>
      <c r="WXD92" s="214"/>
      <c r="WXE92" s="216"/>
      <c r="WXF92" s="216"/>
      <c r="WXG92" s="216"/>
      <c r="WXH92" s="216"/>
      <c r="WXI92" s="216"/>
      <c r="WXJ92" s="216"/>
      <c r="WXK92" s="216"/>
      <c r="WXL92" s="216"/>
      <c r="WXM92" s="216"/>
      <c r="WXN92" s="216"/>
      <c r="WXO92" s="216"/>
      <c r="WXP92" s="216"/>
      <c r="WXQ92" s="216"/>
      <c r="WXR92" s="214"/>
      <c r="WXS92" s="214"/>
      <c r="WXT92" s="214"/>
      <c r="WXU92" s="214"/>
      <c r="WXV92" s="214"/>
      <c r="WXW92" s="212"/>
      <c r="WXX92" s="213"/>
      <c r="WXY92" s="213"/>
      <c r="WXZ92" s="214"/>
      <c r="WYA92" s="214"/>
      <c r="WYB92" s="216"/>
      <c r="WYC92" s="216"/>
      <c r="WYD92" s="216"/>
      <c r="WYE92" s="216"/>
      <c r="WYF92" s="216"/>
      <c r="WYG92" s="216"/>
      <c r="WYH92" s="216"/>
      <c r="WYI92" s="216"/>
      <c r="WYJ92" s="216"/>
      <c r="WYK92" s="216"/>
      <c r="WYL92" s="216"/>
      <c r="WYM92" s="216"/>
      <c r="WYN92" s="216"/>
      <c r="WYO92" s="214"/>
      <c r="WYP92" s="214"/>
      <c r="WYQ92" s="214"/>
      <c r="WYR92" s="214"/>
      <c r="WYS92" s="214"/>
      <c r="WYT92" s="212"/>
      <c r="WYU92" s="213"/>
      <c r="WYV92" s="213"/>
      <c r="WYW92" s="214"/>
      <c r="WYX92" s="214"/>
      <c r="WYY92" s="216"/>
      <c r="WYZ92" s="216"/>
      <c r="WZA92" s="216"/>
      <c r="WZB92" s="216"/>
      <c r="WZC92" s="216"/>
      <c r="WZD92" s="216"/>
      <c r="WZE92" s="216"/>
      <c r="WZF92" s="216"/>
      <c r="WZG92" s="216"/>
      <c r="WZH92" s="216"/>
      <c r="WZI92" s="216"/>
      <c r="WZJ92" s="216"/>
      <c r="WZK92" s="216"/>
      <c r="WZL92" s="214"/>
      <c r="WZM92" s="214"/>
      <c r="WZN92" s="214"/>
      <c r="WZO92" s="214"/>
      <c r="WZP92" s="214"/>
      <c r="WZQ92" s="212"/>
      <c r="WZR92" s="213"/>
      <c r="WZS92" s="213"/>
      <c r="WZT92" s="214"/>
      <c r="WZU92" s="214"/>
      <c r="WZV92" s="216"/>
      <c r="WZW92" s="216"/>
      <c r="WZX92" s="216"/>
      <c r="WZY92" s="216"/>
      <c r="WZZ92" s="216"/>
      <c r="XAA92" s="216"/>
      <c r="XAB92" s="216"/>
      <c r="XAC92" s="216"/>
      <c r="XAD92" s="216"/>
      <c r="XAE92" s="216"/>
      <c r="XAF92" s="216"/>
      <c r="XAG92" s="216"/>
      <c r="XAH92" s="216"/>
      <c r="XAI92" s="214"/>
      <c r="XAJ92" s="214"/>
      <c r="XAK92" s="214"/>
      <c r="XAL92" s="214"/>
      <c r="XAM92" s="214"/>
      <c r="XAN92" s="212"/>
      <c r="XAO92" s="213"/>
      <c r="XAP92" s="213"/>
      <c r="XAQ92" s="214"/>
      <c r="XAR92" s="214"/>
      <c r="XAS92" s="216"/>
      <c r="XAT92" s="216"/>
      <c r="XAU92" s="216"/>
      <c r="XAV92" s="216"/>
      <c r="XAW92" s="216"/>
      <c r="XAX92" s="216"/>
      <c r="XAY92" s="216"/>
      <c r="XAZ92" s="216"/>
      <c r="XBA92" s="216"/>
      <c r="XBB92" s="216"/>
      <c r="XBC92" s="216"/>
      <c r="XBD92" s="216"/>
      <c r="XBE92" s="216"/>
      <c r="XBF92" s="214"/>
      <c r="XBG92" s="214"/>
      <c r="XBH92" s="214"/>
      <c r="XBI92" s="214"/>
      <c r="XBJ92" s="214"/>
      <c r="XBK92" s="212"/>
      <c r="XBL92" s="213"/>
      <c r="XBM92" s="213"/>
      <c r="XBN92" s="214"/>
      <c r="XBO92" s="214"/>
      <c r="XBP92" s="216"/>
      <c r="XBQ92" s="216"/>
      <c r="XBR92" s="216"/>
      <c r="XBS92" s="216"/>
      <c r="XBT92" s="216"/>
      <c r="XBU92" s="216"/>
      <c r="XBV92" s="216"/>
      <c r="XBW92" s="216"/>
      <c r="XBX92" s="216"/>
      <c r="XBY92" s="216"/>
      <c r="XBZ92" s="216"/>
      <c r="XCA92" s="216"/>
      <c r="XCB92" s="216"/>
      <c r="XCC92" s="214"/>
      <c r="XCD92" s="214"/>
      <c r="XCE92" s="214"/>
      <c r="XCF92" s="214"/>
      <c r="XCG92" s="214"/>
      <c r="XCH92" s="212"/>
      <c r="XCI92" s="213"/>
      <c r="XCJ92" s="213"/>
      <c r="XCK92" s="214"/>
      <c r="XCL92" s="214"/>
      <c r="XCM92" s="216"/>
      <c r="XCN92" s="216"/>
      <c r="XCO92" s="216"/>
      <c r="XCP92" s="216"/>
      <c r="XCQ92" s="216"/>
      <c r="XCR92" s="216"/>
      <c r="XCS92" s="216"/>
      <c r="XCT92" s="216"/>
      <c r="XCU92" s="216"/>
      <c r="XCV92" s="216"/>
      <c r="XCW92" s="216"/>
      <c r="XCX92" s="216"/>
      <c r="XCY92" s="216"/>
      <c r="XCZ92" s="214"/>
      <c r="XDA92" s="214"/>
      <c r="XDB92" s="214"/>
      <c r="XDC92" s="214"/>
      <c r="XDD92" s="214"/>
      <c r="XDE92" s="212"/>
      <c r="XDF92" s="213"/>
      <c r="XDG92" s="213"/>
      <c r="XDH92" s="214"/>
      <c r="XDI92" s="214"/>
      <c r="XDJ92" s="216"/>
      <c r="XDK92" s="216"/>
      <c r="XDL92" s="216"/>
      <c r="XDM92" s="216"/>
      <c r="XDN92" s="216"/>
      <c r="XDO92" s="216"/>
      <c r="XDP92" s="216"/>
      <c r="XDQ92" s="216"/>
      <c r="XDR92" s="216"/>
      <c r="XDS92" s="216"/>
      <c r="XDT92" s="216"/>
      <c r="XDU92" s="216"/>
      <c r="XDV92" s="216"/>
      <c r="XDW92" s="214"/>
      <c r="XDX92" s="214"/>
      <c r="XDY92" s="214"/>
      <c r="XDZ92" s="214"/>
      <c r="XEA92" s="214"/>
      <c r="XEB92" s="212"/>
      <c r="XEC92" s="213"/>
      <c r="XED92" s="213"/>
      <c r="XEE92" s="214"/>
      <c r="XEF92" s="214"/>
      <c r="XEG92" s="216"/>
      <c r="XEH92" s="216"/>
      <c r="XEI92" s="216"/>
      <c r="XEJ92" s="216"/>
      <c r="XEK92" s="216"/>
      <c r="XEL92" s="216"/>
      <c r="XEM92" s="216"/>
      <c r="XEN92" s="216"/>
      <c r="XEO92" s="216"/>
      <c r="XEP92" s="216"/>
      <c r="XEQ92" s="216"/>
      <c r="XER92" s="216"/>
      <c r="XES92" s="216"/>
      <c r="XET92" s="214"/>
      <c r="XEU92" s="214"/>
      <c r="XEV92" s="214"/>
      <c r="XEW92" s="214"/>
      <c r="XEX92" s="214"/>
      <c r="XEY92" s="212"/>
      <c r="XEZ92" s="213"/>
      <c r="XFA92" s="213"/>
      <c r="XFB92" s="214"/>
      <c r="XFC92" s="214"/>
      <c r="XFD92" s="216"/>
    </row>
    <row r="93" spans="1:16384" ht="12.6">
      <c r="B93" s="35" t="s">
        <v>572</v>
      </c>
      <c r="C93" s="94" t="s">
        <v>220</v>
      </c>
      <c r="D93" s="18" t="s">
        <v>579</v>
      </c>
      <c r="E93" s="18" t="s">
        <v>649</v>
      </c>
      <c r="H93" s="99"/>
      <c r="I93" s="124"/>
      <c r="J93" s="124"/>
      <c r="K93" s="124"/>
      <c r="L93" s="124"/>
      <c r="M93" s="124"/>
      <c r="N93" s="124"/>
      <c r="O93" s="124"/>
      <c r="P93" s="124"/>
      <c r="Q93" s="124"/>
      <c r="R93" s="124"/>
      <c r="S93" s="124"/>
      <c r="T93" s="124"/>
    </row>
    <row r="94" spans="1:16384" ht="12.6">
      <c r="B94" s="35" t="s">
        <v>572</v>
      </c>
      <c r="C94" s="94" t="s">
        <v>583</v>
      </c>
      <c r="D94" s="18" t="s">
        <v>580</v>
      </c>
      <c r="E94" s="18" t="s">
        <v>649</v>
      </c>
      <c r="H94" s="99"/>
      <c r="I94" s="124"/>
      <c r="J94" s="124"/>
      <c r="K94" s="124"/>
      <c r="L94" s="124"/>
      <c r="M94" s="124"/>
      <c r="N94" s="124"/>
      <c r="O94" s="124"/>
      <c r="P94" s="124"/>
      <c r="Q94" s="124"/>
      <c r="R94" s="124"/>
      <c r="S94" s="124"/>
      <c r="T94" s="124"/>
    </row>
    <row r="95" spans="1:16384" ht="12.6">
      <c r="B95" s="35" t="s">
        <v>572</v>
      </c>
      <c r="C95" s="32" t="s">
        <v>221</v>
      </c>
      <c r="D95" s="221" t="s">
        <v>222</v>
      </c>
      <c r="E95" s="18" t="s">
        <v>649</v>
      </c>
      <c r="H95" s="99"/>
      <c r="I95" s="124"/>
      <c r="J95" s="124"/>
      <c r="K95" s="124"/>
      <c r="L95" s="124"/>
      <c r="M95" s="124"/>
      <c r="N95" s="124"/>
      <c r="O95" s="124"/>
      <c r="P95" s="124"/>
      <c r="Q95" s="124"/>
      <c r="R95" s="124"/>
      <c r="S95" s="124"/>
      <c r="T95" s="124"/>
    </row>
    <row r="96" spans="1:16384" ht="12.6">
      <c r="B96" s="35" t="s">
        <v>572</v>
      </c>
      <c r="C96" s="156" t="s">
        <v>221</v>
      </c>
      <c r="D96" s="221" t="s">
        <v>223</v>
      </c>
      <c r="E96" s="18" t="s">
        <v>649</v>
      </c>
      <c r="H96" s="99"/>
      <c r="I96" s="124"/>
      <c r="J96" s="124"/>
      <c r="K96" s="124"/>
      <c r="L96" s="124"/>
      <c r="M96" s="124"/>
      <c r="N96" s="124"/>
      <c r="O96" s="124"/>
      <c r="P96" s="124"/>
      <c r="Q96" s="124"/>
      <c r="R96" s="124"/>
      <c r="S96" s="124"/>
      <c r="T96" s="124"/>
    </row>
    <row r="97" spans="1:16384" ht="12.6">
      <c r="B97" s="35" t="s">
        <v>572</v>
      </c>
      <c r="C97" s="156" t="s">
        <v>221</v>
      </c>
      <c r="D97" s="221" t="s">
        <v>224</v>
      </c>
      <c r="E97" s="18" t="s">
        <v>649</v>
      </c>
      <c r="H97" s="99"/>
      <c r="I97" s="124"/>
      <c r="J97" s="124"/>
      <c r="K97" s="124"/>
      <c r="L97" s="124"/>
      <c r="M97" s="124"/>
      <c r="N97" s="124"/>
      <c r="O97" s="124"/>
      <c r="P97" s="124"/>
      <c r="Q97" s="124"/>
      <c r="R97" s="124"/>
      <c r="S97" s="124"/>
      <c r="T97" s="124"/>
    </row>
    <row r="98" spans="1:16384" ht="12.6">
      <c r="B98" s="35" t="s">
        <v>576</v>
      </c>
      <c r="C98" s="65" t="s">
        <v>93</v>
      </c>
      <c r="D98" s="225"/>
      <c r="E98" s="18" t="s">
        <v>649</v>
      </c>
      <c r="H98" s="98">
        <f t="shared" ref="H98:T98" si="11">SUM(H99:H111)</f>
        <v>0</v>
      </c>
      <c r="I98" s="98">
        <f t="shared" si="11"/>
        <v>0</v>
      </c>
      <c r="J98" s="98">
        <f t="shared" si="11"/>
        <v>0</v>
      </c>
      <c r="K98" s="98">
        <f t="shared" si="11"/>
        <v>0</v>
      </c>
      <c r="L98" s="98">
        <f t="shared" si="11"/>
        <v>0</v>
      </c>
      <c r="M98" s="98">
        <f t="shared" si="11"/>
        <v>0</v>
      </c>
      <c r="N98" s="98">
        <f t="shared" si="11"/>
        <v>0</v>
      </c>
      <c r="O98" s="98">
        <f t="shared" si="11"/>
        <v>0</v>
      </c>
      <c r="P98" s="98">
        <f t="shared" si="11"/>
        <v>0</v>
      </c>
      <c r="Q98" s="98">
        <f t="shared" si="11"/>
        <v>0</v>
      </c>
      <c r="R98" s="98">
        <f t="shared" si="11"/>
        <v>0</v>
      </c>
      <c r="S98" s="98">
        <f t="shared" si="11"/>
        <v>0</v>
      </c>
      <c r="T98" s="98">
        <f t="shared" si="11"/>
        <v>0</v>
      </c>
    </row>
    <row r="99" spans="1:16384" ht="12.6">
      <c r="B99" s="35" t="s">
        <v>576</v>
      </c>
      <c r="C99" s="94" t="s">
        <v>204</v>
      </c>
      <c r="D99" s="225" t="s">
        <v>205</v>
      </c>
      <c r="E99" s="18" t="s">
        <v>649</v>
      </c>
      <c r="H99" s="99"/>
      <c r="I99" s="99"/>
      <c r="J99" s="99"/>
      <c r="K99" s="99"/>
      <c r="L99" s="99"/>
      <c r="M99" s="99"/>
      <c r="N99" s="99"/>
      <c r="O99" s="99"/>
      <c r="P99" s="99"/>
      <c r="Q99" s="99"/>
      <c r="R99" s="99"/>
      <c r="S99" s="99"/>
      <c r="T99" s="99"/>
    </row>
    <row r="100" spans="1:16384" ht="12.6">
      <c r="B100" s="35" t="s">
        <v>576</v>
      </c>
      <c r="C100" s="94" t="s">
        <v>206</v>
      </c>
      <c r="D100" s="18" t="s">
        <v>207</v>
      </c>
      <c r="E100" s="18" t="s">
        <v>649</v>
      </c>
      <c r="H100" s="99"/>
      <c r="I100" s="99"/>
      <c r="J100" s="99"/>
      <c r="K100" s="99"/>
      <c r="L100" s="99"/>
      <c r="M100" s="99"/>
      <c r="N100" s="99"/>
      <c r="O100" s="99"/>
      <c r="P100" s="99"/>
      <c r="Q100" s="99"/>
      <c r="R100" s="99"/>
      <c r="S100" s="99"/>
      <c r="T100" s="99"/>
    </row>
    <row r="101" spans="1:16384" ht="12.6">
      <c r="B101" s="35" t="s">
        <v>576</v>
      </c>
      <c r="C101" s="94" t="s">
        <v>208</v>
      </c>
      <c r="D101" s="18" t="s">
        <v>209</v>
      </c>
      <c r="E101" s="18" t="s">
        <v>649</v>
      </c>
      <c r="H101" s="99"/>
      <c r="I101" s="99"/>
      <c r="J101" s="99"/>
      <c r="K101" s="99"/>
      <c r="L101" s="99"/>
      <c r="M101" s="99"/>
      <c r="N101" s="99"/>
      <c r="O101" s="99"/>
      <c r="P101" s="99"/>
      <c r="Q101" s="99"/>
      <c r="R101" s="99"/>
      <c r="S101" s="99"/>
      <c r="T101" s="99"/>
    </row>
    <row r="102" spans="1:16384" ht="12.6">
      <c r="B102" s="35" t="s">
        <v>576</v>
      </c>
      <c r="C102" s="94" t="s">
        <v>210</v>
      </c>
      <c r="D102" s="18" t="s">
        <v>211</v>
      </c>
      <c r="E102" s="18" t="s">
        <v>649</v>
      </c>
      <c r="H102" s="99"/>
      <c r="I102" s="99"/>
      <c r="J102" s="99"/>
      <c r="K102" s="99"/>
      <c r="L102" s="99"/>
      <c r="M102" s="99"/>
      <c r="N102" s="99"/>
      <c r="O102" s="99"/>
      <c r="P102" s="99"/>
      <c r="Q102" s="99"/>
      <c r="R102" s="99"/>
      <c r="S102" s="99"/>
      <c r="T102" s="99"/>
    </row>
    <row r="103" spans="1:16384" ht="12.6">
      <c r="B103" s="35" t="s">
        <v>576</v>
      </c>
      <c r="C103" s="94" t="s">
        <v>212</v>
      </c>
      <c r="D103" s="18" t="s">
        <v>213</v>
      </c>
      <c r="E103" s="18" t="s">
        <v>649</v>
      </c>
      <c r="H103" s="99"/>
      <c r="I103" s="99"/>
      <c r="J103" s="99"/>
      <c r="K103" s="99"/>
      <c r="L103" s="99"/>
      <c r="M103" s="99"/>
      <c r="N103" s="99"/>
      <c r="O103" s="99"/>
      <c r="P103" s="99"/>
      <c r="Q103" s="99"/>
      <c r="R103" s="99"/>
      <c r="S103" s="99"/>
      <c r="T103" s="99"/>
    </row>
    <row r="104" spans="1:16384" ht="12.6">
      <c r="B104" s="35" t="s">
        <v>576</v>
      </c>
      <c r="C104" s="94" t="s">
        <v>214</v>
      </c>
      <c r="D104" s="18" t="s">
        <v>215</v>
      </c>
      <c r="E104" s="18" t="s">
        <v>649</v>
      </c>
      <c r="H104" s="99"/>
      <c r="I104" s="99"/>
      <c r="J104" s="99"/>
      <c r="K104" s="99"/>
      <c r="L104" s="99"/>
      <c r="M104" s="99"/>
      <c r="N104" s="99"/>
      <c r="O104" s="99"/>
      <c r="P104" s="99"/>
      <c r="Q104" s="99"/>
      <c r="R104" s="99"/>
      <c r="S104" s="99"/>
      <c r="T104" s="99"/>
    </row>
    <row r="105" spans="1:16384" ht="12.6">
      <c r="B105" s="35" t="s">
        <v>576</v>
      </c>
      <c r="C105" s="94" t="s">
        <v>216</v>
      </c>
      <c r="D105" s="18" t="s">
        <v>217</v>
      </c>
      <c r="E105" s="18" t="s">
        <v>649</v>
      </c>
      <c r="H105" s="99"/>
      <c r="I105" s="99"/>
      <c r="J105" s="99"/>
      <c r="K105" s="99"/>
      <c r="L105" s="99"/>
      <c r="M105" s="99"/>
      <c r="N105" s="99"/>
      <c r="O105" s="99"/>
      <c r="P105" s="99"/>
      <c r="Q105" s="99"/>
      <c r="R105" s="99"/>
      <c r="S105" s="99"/>
      <c r="T105" s="99"/>
    </row>
    <row r="106" spans="1:16384" ht="12.6">
      <c r="A106" s="214"/>
      <c r="B106" s="35" t="s">
        <v>576</v>
      </c>
      <c r="C106" s="94" t="s">
        <v>218</v>
      </c>
      <c r="D106" s="18" t="s">
        <v>219</v>
      </c>
      <c r="E106" s="18" t="s">
        <v>649</v>
      </c>
      <c r="F106" s="214"/>
      <c r="G106" s="214"/>
      <c r="H106" s="216"/>
      <c r="I106" s="216"/>
      <c r="J106" s="216"/>
      <c r="K106" s="216"/>
      <c r="L106" s="216"/>
      <c r="M106" s="216"/>
      <c r="N106" s="216"/>
      <c r="O106" s="216"/>
      <c r="P106" s="216"/>
      <c r="Q106" s="216"/>
      <c r="R106" s="216"/>
      <c r="S106" s="216"/>
      <c r="T106" s="216"/>
      <c r="U106" s="214"/>
      <c r="V106" s="214"/>
      <c r="W106" s="214"/>
      <c r="X106" s="214"/>
      <c r="Y106" s="214"/>
      <c r="Z106" s="212"/>
      <c r="AA106" s="213"/>
      <c r="AB106" s="213"/>
      <c r="AC106" s="214"/>
      <c r="AD106" s="214"/>
      <c r="AE106" s="216"/>
      <c r="AF106" s="216"/>
      <c r="AG106" s="216"/>
      <c r="AH106" s="216"/>
      <c r="AI106" s="216"/>
      <c r="AJ106" s="216"/>
      <c r="AK106" s="216"/>
      <c r="AL106" s="216"/>
      <c r="AM106" s="216"/>
      <c r="AN106" s="216"/>
      <c r="AO106" s="216"/>
      <c r="AP106" s="216"/>
      <c r="AQ106" s="216"/>
      <c r="AR106" s="214"/>
      <c r="AS106" s="214"/>
      <c r="AT106" s="214"/>
      <c r="AU106" s="214"/>
      <c r="AV106" s="214"/>
      <c r="AW106" s="212"/>
      <c r="AX106" s="213"/>
      <c r="AY106" s="213"/>
      <c r="AZ106" s="214"/>
      <c r="BA106" s="214"/>
      <c r="BB106" s="216"/>
      <c r="BC106" s="216"/>
      <c r="BD106" s="216"/>
      <c r="BE106" s="216"/>
      <c r="BF106" s="216"/>
      <c r="BG106" s="216"/>
      <c r="BH106" s="216"/>
      <c r="BI106" s="216"/>
      <c r="BJ106" s="216"/>
      <c r="BK106" s="216"/>
      <c r="BL106" s="216"/>
      <c r="BM106" s="216"/>
      <c r="BN106" s="216"/>
      <c r="BO106" s="214"/>
      <c r="BP106" s="214"/>
      <c r="BQ106" s="214"/>
      <c r="BR106" s="214"/>
      <c r="BS106" s="214"/>
      <c r="BT106" s="212"/>
      <c r="BU106" s="213"/>
      <c r="BV106" s="213"/>
      <c r="BW106" s="214"/>
      <c r="BX106" s="214"/>
      <c r="BY106" s="216"/>
      <c r="BZ106" s="216"/>
      <c r="CA106" s="216"/>
      <c r="CB106" s="216"/>
      <c r="CC106" s="216"/>
      <c r="CD106" s="216"/>
      <c r="CE106" s="216"/>
      <c r="CF106" s="216"/>
      <c r="CG106" s="216"/>
      <c r="CH106" s="216"/>
      <c r="CI106" s="216"/>
      <c r="CJ106" s="216"/>
      <c r="CK106" s="216"/>
      <c r="CL106" s="214"/>
      <c r="CM106" s="214"/>
      <c r="CN106" s="214"/>
      <c r="CO106" s="214"/>
      <c r="CP106" s="214"/>
      <c r="CQ106" s="212"/>
      <c r="CR106" s="213"/>
      <c r="CS106" s="213"/>
      <c r="CT106" s="214"/>
      <c r="CU106" s="214"/>
      <c r="CV106" s="216"/>
      <c r="CW106" s="216"/>
      <c r="CX106" s="216"/>
      <c r="CY106" s="216"/>
      <c r="CZ106" s="216"/>
      <c r="DA106" s="216"/>
      <c r="DB106" s="216"/>
      <c r="DC106" s="216"/>
      <c r="DD106" s="216"/>
      <c r="DE106" s="216"/>
      <c r="DF106" s="216"/>
      <c r="DG106" s="216"/>
      <c r="DH106" s="216"/>
      <c r="DI106" s="214"/>
      <c r="DJ106" s="214"/>
      <c r="DK106" s="214"/>
      <c r="DL106" s="214"/>
      <c r="DM106" s="214"/>
      <c r="DN106" s="212"/>
      <c r="DO106" s="213"/>
      <c r="DP106" s="213"/>
      <c r="DQ106" s="214"/>
      <c r="DR106" s="214"/>
      <c r="DS106" s="216"/>
      <c r="DT106" s="216"/>
      <c r="DU106" s="216"/>
      <c r="DV106" s="216"/>
      <c r="DW106" s="216"/>
      <c r="DX106" s="216"/>
      <c r="DY106" s="216"/>
      <c r="DZ106" s="216"/>
      <c r="EA106" s="216"/>
      <c r="EB106" s="216"/>
      <c r="EC106" s="216"/>
      <c r="ED106" s="216"/>
      <c r="EE106" s="216"/>
      <c r="EF106" s="214"/>
      <c r="EG106" s="214"/>
      <c r="EH106" s="214"/>
      <c r="EI106" s="214"/>
      <c r="EJ106" s="214"/>
      <c r="EK106" s="212"/>
      <c r="EL106" s="213"/>
      <c r="EM106" s="213"/>
      <c r="EN106" s="214"/>
      <c r="EO106" s="214"/>
      <c r="EP106" s="216"/>
      <c r="EQ106" s="216"/>
      <c r="ER106" s="216"/>
      <c r="ES106" s="216"/>
      <c r="ET106" s="216"/>
      <c r="EU106" s="216"/>
      <c r="EV106" s="216"/>
      <c r="EW106" s="216"/>
      <c r="EX106" s="216"/>
      <c r="EY106" s="216"/>
      <c r="EZ106" s="216"/>
      <c r="FA106" s="216"/>
      <c r="FB106" s="216"/>
      <c r="FC106" s="214"/>
      <c r="FD106" s="214"/>
      <c r="FE106" s="214"/>
      <c r="FF106" s="214"/>
      <c r="FG106" s="214"/>
      <c r="FH106" s="212"/>
      <c r="FI106" s="213"/>
      <c r="FJ106" s="213"/>
      <c r="FK106" s="214"/>
      <c r="FL106" s="214"/>
      <c r="FM106" s="216"/>
      <c r="FN106" s="216"/>
      <c r="FO106" s="216"/>
      <c r="FP106" s="216"/>
      <c r="FQ106" s="216"/>
      <c r="FR106" s="216"/>
      <c r="FS106" s="216"/>
      <c r="FT106" s="216"/>
      <c r="FU106" s="216"/>
      <c r="FV106" s="216"/>
      <c r="FW106" s="216"/>
      <c r="FX106" s="216"/>
      <c r="FY106" s="216"/>
      <c r="FZ106" s="214"/>
      <c r="GA106" s="214"/>
      <c r="GB106" s="214"/>
      <c r="GC106" s="214"/>
      <c r="GD106" s="214"/>
      <c r="GE106" s="212"/>
      <c r="GF106" s="213"/>
      <c r="GG106" s="213"/>
      <c r="GH106" s="214"/>
      <c r="GI106" s="214"/>
      <c r="GJ106" s="216"/>
      <c r="GK106" s="216"/>
      <c r="GL106" s="216"/>
      <c r="GM106" s="216"/>
      <c r="GN106" s="216"/>
      <c r="GO106" s="216"/>
      <c r="GP106" s="216"/>
      <c r="GQ106" s="216"/>
      <c r="GR106" s="216"/>
      <c r="GS106" s="216"/>
      <c r="GT106" s="216"/>
      <c r="GU106" s="216"/>
      <c r="GV106" s="216"/>
      <c r="GW106" s="214"/>
      <c r="GX106" s="214"/>
      <c r="GY106" s="214"/>
      <c r="GZ106" s="214"/>
      <c r="HA106" s="214"/>
      <c r="HB106" s="212"/>
      <c r="HC106" s="213"/>
      <c r="HD106" s="213"/>
      <c r="HE106" s="214"/>
      <c r="HF106" s="214"/>
      <c r="HG106" s="216"/>
      <c r="HH106" s="216"/>
      <c r="HI106" s="216"/>
      <c r="HJ106" s="216"/>
      <c r="HK106" s="216"/>
      <c r="HL106" s="216"/>
      <c r="HM106" s="216"/>
      <c r="HN106" s="216"/>
      <c r="HO106" s="216"/>
      <c r="HP106" s="216"/>
      <c r="HQ106" s="216"/>
      <c r="HR106" s="216"/>
      <c r="HS106" s="216"/>
      <c r="HT106" s="214"/>
      <c r="HU106" s="214"/>
      <c r="HV106" s="214"/>
      <c r="HW106" s="214"/>
      <c r="HX106" s="214"/>
      <c r="HY106" s="212"/>
      <c r="HZ106" s="213"/>
      <c r="IA106" s="213"/>
      <c r="IB106" s="214"/>
      <c r="IC106" s="214"/>
      <c r="ID106" s="216"/>
      <c r="IE106" s="216"/>
      <c r="IF106" s="216"/>
      <c r="IG106" s="216"/>
      <c r="IH106" s="216"/>
      <c r="II106" s="216"/>
      <c r="IJ106" s="216"/>
      <c r="IK106" s="216"/>
      <c r="IL106" s="216"/>
      <c r="IM106" s="216"/>
      <c r="IN106" s="216"/>
      <c r="IO106" s="216"/>
      <c r="IP106" s="216"/>
      <c r="IQ106" s="214"/>
      <c r="IR106" s="214"/>
      <c r="IS106" s="214"/>
      <c r="IT106" s="214"/>
      <c r="IU106" s="214"/>
      <c r="IV106" s="212"/>
      <c r="IW106" s="213"/>
      <c r="IX106" s="213"/>
      <c r="IY106" s="214"/>
      <c r="IZ106" s="214"/>
      <c r="JA106" s="216"/>
      <c r="JB106" s="216"/>
      <c r="JC106" s="216"/>
      <c r="JD106" s="216"/>
      <c r="JE106" s="216"/>
      <c r="JF106" s="216"/>
      <c r="JG106" s="216"/>
      <c r="JH106" s="216"/>
      <c r="JI106" s="216"/>
      <c r="JJ106" s="216"/>
      <c r="JK106" s="216"/>
      <c r="JL106" s="216"/>
      <c r="JM106" s="216"/>
      <c r="JN106" s="214"/>
      <c r="JO106" s="214"/>
      <c r="JP106" s="214"/>
      <c r="JQ106" s="214"/>
      <c r="JR106" s="214"/>
      <c r="JS106" s="212"/>
      <c r="JT106" s="213"/>
      <c r="JU106" s="213"/>
      <c r="JV106" s="214"/>
      <c r="JW106" s="214"/>
      <c r="JX106" s="216"/>
      <c r="JY106" s="216"/>
      <c r="JZ106" s="216"/>
      <c r="KA106" s="216"/>
      <c r="KB106" s="216"/>
      <c r="KC106" s="216"/>
      <c r="KD106" s="216"/>
      <c r="KE106" s="216"/>
      <c r="KF106" s="216"/>
      <c r="KG106" s="216"/>
      <c r="KH106" s="216"/>
      <c r="KI106" s="216"/>
      <c r="KJ106" s="216"/>
      <c r="KK106" s="214"/>
      <c r="KL106" s="214"/>
      <c r="KM106" s="214"/>
      <c r="KN106" s="214"/>
      <c r="KO106" s="214"/>
      <c r="KP106" s="212"/>
      <c r="KQ106" s="213"/>
      <c r="KR106" s="213"/>
      <c r="KS106" s="214"/>
      <c r="KT106" s="214"/>
      <c r="KU106" s="216"/>
      <c r="KV106" s="216"/>
      <c r="KW106" s="216"/>
      <c r="KX106" s="216"/>
      <c r="KY106" s="216"/>
      <c r="KZ106" s="216"/>
      <c r="LA106" s="216"/>
      <c r="LB106" s="216"/>
      <c r="LC106" s="216"/>
      <c r="LD106" s="216"/>
      <c r="LE106" s="216"/>
      <c r="LF106" s="216"/>
      <c r="LG106" s="216"/>
      <c r="LH106" s="214"/>
      <c r="LI106" s="214"/>
      <c r="LJ106" s="214"/>
      <c r="LK106" s="214"/>
      <c r="LL106" s="214"/>
      <c r="LM106" s="212"/>
      <c r="LN106" s="213"/>
      <c r="LO106" s="213"/>
      <c r="LP106" s="214"/>
      <c r="LQ106" s="214"/>
      <c r="LR106" s="216"/>
      <c r="LS106" s="216"/>
      <c r="LT106" s="216"/>
      <c r="LU106" s="216"/>
      <c r="LV106" s="216"/>
      <c r="LW106" s="216"/>
      <c r="LX106" s="216"/>
      <c r="LY106" s="216"/>
      <c r="LZ106" s="216"/>
      <c r="MA106" s="216"/>
      <c r="MB106" s="216"/>
      <c r="MC106" s="216"/>
      <c r="MD106" s="216"/>
      <c r="ME106" s="214"/>
      <c r="MF106" s="214"/>
      <c r="MG106" s="214"/>
      <c r="MH106" s="214"/>
      <c r="MI106" s="214"/>
      <c r="MJ106" s="212"/>
      <c r="MK106" s="213"/>
      <c r="ML106" s="213"/>
      <c r="MM106" s="214"/>
      <c r="MN106" s="214"/>
      <c r="MO106" s="216"/>
      <c r="MP106" s="216"/>
      <c r="MQ106" s="216"/>
      <c r="MR106" s="216"/>
      <c r="MS106" s="216"/>
      <c r="MT106" s="216"/>
      <c r="MU106" s="216"/>
      <c r="MV106" s="216"/>
      <c r="MW106" s="216"/>
      <c r="MX106" s="216"/>
      <c r="MY106" s="216"/>
      <c r="MZ106" s="216"/>
      <c r="NA106" s="216"/>
      <c r="NB106" s="214"/>
      <c r="NC106" s="214"/>
      <c r="ND106" s="214"/>
      <c r="NE106" s="214"/>
      <c r="NF106" s="214"/>
      <c r="NG106" s="212"/>
      <c r="NH106" s="213"/>
      <c r="NI106" s="213"/>
      <c r="NJ106" s="214"/>
      <c r="NK106" s="214"/>
      <c r="NL106" s="216"/>
      <c r="NM106" s="216"/>
      <c r="NN106" s="216"/>
      <c r="NO106" s="216"/>
      <c r="NP106" s="216"/>
      <c r="NQ106" s="216"/>
      <c r="NR106" s="216"/>
      <c r="NS106" s="216"/>
      <c r="NT106" s="216"/>
      <c r="NU106" s="216"/>
      <c r="NV106" s="216"/>
      <c r="NW106" s="216"/>
      <c r="NX106" s="216"/>
      <c r="NY106" s="214"/>
      <c r="NZ106" s="214"/>
      <c r="OA106" s="214"/>
      <c r="OB106" s="214"/>
      <c r="OC106" s="214"/>
      <c r="OD106" s="212"/>
      <c r="OE106" s="213"/>
      <c r="OF106" s="213"/>
      <c r="OG106" s="214"/>
      <c r="OH106" s="214"/>
      <c r="OI106" s="216"/>
      <c r="OJ106" s="216"/>
      <c r="OK106" s="216"/>
      <c r="OL106" s="216"/>
      <c r="OM106" s="216"/>
      <c r="ON106" s="216"/>
      <c r="OO106" s="216"/>
      <c r="OP106" s="216"/>
      <c r="OQ106" s="216"/>
      <c r="OR106" s="216"/>
      <c r="OS106" s="216"/>
      <c r="OT106" s="216"/>
      <c r="OU106" s="216"/>
      <c r="OV106" s="214"/>
      <c r="OW106" s="214"/>
      <c r="OX106" s="214"/>
      <c r="OY106" s="214"/>
      <c r="OZ106" s="214"/>
      <c r="PA106" s="212"/>
      <c r="PB106" s="213"/>
      <c r="PC106" s="213"/>
      <c r="PD106" s="214"/>
      <c r="PE106" s="214"/>
      <c r="PF106" s="216"/>
      <c r="PG106" s="216"/>
      <c r="PH106" s="216"/>
      <c r="PI106" s="216"/>
      <c r="PJ106" s="216"/>
      <c r="PK106" s="216"/>
      <c r="PL106" s="216"/>
      <c r="PM106" s="216"/>
      <c r="PN106" s="216"/>
      <c r="PO106" s="216"/>
      <c r="PP106" s="216"/>
      <c r="PQ106" s="216"/>
      <c r="PR106" s="216"/>
      <c r="PS106" s="214"/>
      <c r="PT106" s="214"/>
      <c r="PU106" s="214"/>
      <c r="PV106" s="214"/>
      <c r="PW106" s="214"/>
      <c r="PX106" s="212"/>
      <c r="PY106" s="213"/>
      <c r="PZ106" s="213"/>
      <c r="QA106" s="214"/>
      <c r="QB106" s="214"/>
      <c r="QC106" s="216"/>
      <c r="QD106" s="216"/>
      <c r="QE106" s="216"/>
      <c r="QF106" s="216"/>
      <c r="QG106" s="216"/>
      <c r="QH106" s="216"/>
      <c r="QI106" s="216"/>
      <c r="QJ106" s="216"/>
      <c r="QK106" s="216"/>
      <c r="QL106" s="216"/>
      <c r="QM106" s="216"/>
      <c r="QN106" s="216"/>
      <c r="QO106" s="216"/>
      <c r="QP106" s="214"/>
      <c r="QQ106" s="214"/>
      <c r="QR106" s="214"/>
      <c r="QS106" s="214"/>
      <c r="QT106" s="214"/>
      <c r="QU106" s="212"/>
      <c r="QV106" s="213"/>
      <c r="QW106" s="213"/>
      <c r="QX106" s="214"/>
      <c r="QY106" s="214"/>
      <c r="QZ106" s="216"/>
      <c r="RA106" s="216"/>
      <c r="RB106" s="216"/>
      <c r="RC106" s="216"/>
      <c r="RD106" s="216"/>
      <c r="RE106" s="216"/>
      <c r="RF106" s="216"/>
      <c r="RG106" s="216"/>
      <c r="RH106" s="216"/>
      <c r="RI106" s="216"/>
      <c r="RJ106" s="216"/>
      <c r="RK106" s="216"/>
      <c r="RL106" s="216"/>
      <c r="RM106" s="214"/>
      <c r="RN106" s="214"/>
      <c r="RO106" s="214"/>
      <c r="RP106" s="214"/>
      <c r="RQ106" s="214"/>
      <c r="RR106" s="212"/>
      <c r="RS106" s="213"/>
      <c r="RT106" s="213"/>
      <c r="RU106" s="214"/>
      <c r="RV106" s="214"/>
      <c r="RW106" s="216"/>
      <c r="RX106" s="216"/>
      <c r="RY106" s="216"/>
      <c r="RZ106" s="216"/>
      <c r="SA106" s="216"/>
      <c r="SB106" s="216"/>
      <c r="SC106" s="216"/>
      <c r="SD106" s="216"/>
      <c r="SE106" s="216"/>
      <c r="SF106" s="216"/>
      <c r="SG106" s="216"/>
      <c r="SH106" s="216"/>
      <c r="SI106" s="216"/>
      <c r="SJ106" s="214"/>
      <c r="SK106" s="214"/>
      <c r="SL106" s="214"/>
      <c r="SM106" s="214"/>
      <c r="SN106" s="214"/>
      <c r="SO106" s="212"/>
      <c r="SP106" s="213"/>
      <c r="SQ106" s="213"/>
      <c r="SR106" s="214"/>
      <c r="SS106" s="214"/>
      <c r="ST106" s="216"/>
      <c r="SU106" s="216"/>
      <c r="SV106" s="216"/>
      <c r="SW106" s="216"/>
      <c r="SX106" s="216"/>
      <c r="SY106" s="216"/>
      <c r="SZ106" s="216"/>
      <c r="TA106" s="216"/>
      <c r="TB106" s="216"/>
      <c r="TC106" s="216"/>
      <c r="TD106" s="216"/>
      <c r="TE106" s="216"/>
      <c r="TF106" s="216"/>
      <c r="TG106" s="214"/>
      <c r="TH106" s="214"/>
      <c r="TI106" s="214"/>
      <c r="TJ106" s="214"/>
      <c r="TK106" s="214"/>
      <c r="TL106" s="212"/>
      <c r="TM106" s="213"/>
      <c r="TN106" s="213"/>
      <c r="TO106" s="214"/>
      <c r="TP106" s="214"/>
      <c r="TQ106" s="216"/>
      <c r="TR106" s="216"/>
      <c r="TS106" s="216"/>
      <c r="TT106" s="216"/>
      <c r="TU106" s="216"/>
      <c r="TV106" s="216"/>
      <c r="TW106" s="216"/>
      <c r="TX106" s="216"/>
      <c r="TY106" s="216"/>
      <c r="TZ106" s="216"/>
      <c r="UA106" s="216"/>
      <c r="UB106" s="216"/>
      <c r="UC106" s="216"/>
      <c r="UD106" s="214"/>
      <c r="UE106" s="214"/>
      <c r="UF106" s="214"/>
      <c r="UG106" s="214"/>
      <c r="UH106" s="214"/>
      <c r="UI106" s="212"/>
      <c r="UJ106" s="213"/>
      <c r="UK106" s="213"/>
      <c r="UL106" s="214"/>
      <c r="UM106" s="214"/>
      <c r="UN106" s="216"/>
      <c r="UO106" s="216"/>
      <c r="UP106" s="216"/>
      <c r="UQ106" s="216"/>
      <c r="UR106" s="216"/>
      <c r="US106" s="216"/>
      <c r="UT106" s="216"/>
      <c r="UU106" s="216"/>
      <c r="UV106" s="216"/>
      <c r="UW106" s="216"/>
      <c r="UX106" s="216"/>
      <c r="UY106" s="216"/>
      <c r="UZ106" s="216"/>
      <c r="VA106" s="214"/>
      <c r="VB106" s="214"/>
      <c r="VC106" s="214"/>
      <c r="VD106" s="214"/>
      <c r="VE106" s="214"/>
      <c r="VF106" s="212"/>
      <c r="VG106" s="213"/>
      <c r="VH106" s="213"/>
      <c r="VI106" s="214"/>
      <c r="VJ106" s="214"/>
      <c r="VK106" s="216"/>
      <c r="VL106" s="216"/>
      <c r="VM106" s="216"/>
      <c r="VN106" s="216"/>
      <c r="VO106" s="216"/>
      <c r="VP106" s="216"/>
      <c r="VQ106" s="216"/>
      <c r="VR106" s="216"/>
      <c r="VS106" s="216"/>
      <c r="VT106" s="216"/>
      <c r="VU106" s="216"/>
      <c r="VV106" s="216"/>
      <c r="VW106" s="216"/>
      <c r="VX106" s="214"/>
      <c r="VY106" s="214"/>
      <c r="VZ106" s="214"/>
      <c r="WA106" s="214"/>
      <c r="WB106" s="214"/>
      <c r="WC106" s="212"/>
      <c r="WD106" s="213"/>
      <c r="WE106" s="213"/>
      <c r="WF106" s="214"/>
      <c r="WG106" s="214"/>
      <c r="WH106" s="216"/>
      <c r="WI106" s="216"/>
      <c r="WJ106" s="216"/>
      <c r="WK106" s="216"/>
      <c r="WL106" s="216"/>
      <c r="WM106" s="216"/>
      <c r="WN106" s="216"/>
      <c r="WO106" s="216"/>
      <c r="WP106" s="216"/>
      <c r="WQ106" s="216"/>
      <c r="WR106" s="216"/>
      <c r="WS106" s="216"/>
      <c r="WT106" s="216"/>
      <c r="WU106" s="214"/>
      <c r="WV106" s="214"/>
      <c r="WW106" s="214"/>
      <c r="WX106" s="214"/>
      <c r="WY106" s="214"/>
      <c r="WZ106" s="212"/>
      <c r="XA106" s="213"/>
      <c r="XB106" s="213"/>
      <c r="XC106" s="214"/>
      <c r="XD106" s="214"/>
      <c r="XE106" s="216"/>
      <c r="XF106" s="216"/>
      <c r="XG106" s="216"/>
      <c r="XH106" s="216"/>
      <c r="XI106" s="216"/>
      <c r="XJ106" s="216"/>
      <c r="XK106" s="216"/>
      <c r="XL106" s="216"/>
      <c r="XM106" s="216"/>
      <c r="XN106" s="216"/>
      <c r="XO106" s="216"/>
      <c r="XP106" s="216"/>
      <c r="XQ106" s="216"/>
      <c r="XR106" s="214"/>
      <c r="XS106" s="214"/>
      <c r="XT106" s="214"/>
      <c r="XU106" s="214"/>
      <c r="XV106" s="214"/>
      <c r="XW106" s="212"/>
      <c r="XX106" s="213"/>
      <c r="XY106" s="213"/>
      <c r="XZ106" s="214"/>
      <c r="YA106" s="214"/>
      <c r="YB106" s="216"/>
      <c r="YC106" s="216"/>
      <c r="YD106" s="216"/>
      <c r="YE106" s="216"/>
      <c r="YF106" s="216"/>
      <c r="YG106" s="216"/>
      <c r="YH106" s="216"/>
      <c r="YI106" s="216"/>
      <c r="YJ106" s="216"/>
      <c r="YK106" s="216"/>
      <c r="YL106" s="216"/>
      <c r="YM106" s="216"/>
      <c r="YN106" s="216"/>
      <c r="YO106" s="214"/>
      <c r="YP106" s="214"/>
      <c r="YQ106" s="214"/>
      <c r="YR106" s="214"/>
      <c r="YS106" s="214"/>
      <c r="YT106" s="212"/>
      <c r="YU106" s="213"/>
      <c r="YV106" s="213"/>
      <c r="YW106" s="214"/>
      <c r="YX106" s="214"/>
      <c r="YY106" s="216"/>
      <c r="YZ106" s="216"/>
      <c r="ZA106" s="216"/>
      <c r="ZB106" s="216"/>
      <c r="ZC106" s="216"/>
      <c r="ZD106" s="216"/>
      <c r="ZE106" s="216"/>
      <c r="ZF106" s="216"/>
      <c r="ZG106" s="216"/>
      <c r="ZH106" s="216"/>
      <c r="ZI106" s="216"/>
      <c r="ZJ106" s="216"/>
      <c r="ZK106" s="216"/>
      <c r="ZL106" s="214"/>
      <c r="ZM106" s="214"/>
      <c r="ZN106" s="214"/>
      <c r="ZO106" s="214"/>
      <c r="ZP106" s="214"/>
      <c r="ZQ106" s="212"/>
      <c r="ZR106" s="213"/>
      <c r="ZS106" s="213"/>
      <c r="ZT106" s="214"/>
      <c r="ZU106" s="214"/>
      <c r="ZV106" s="216"/>
      <c r="ZW106" s="216"/>
      <c r="ZX106" s="216"/>
      <c r="ZY106" s="216"/>
      <c r="ZZ106" s="216"/>
      <c r="AAA106" s="216"/>
      <c r="AAB106" s="216"/>
      <c r="AAC106" s="216"/>
      <c r="AAD106" s="216"/>
      <c r="AAE106" s="216"/>
      <c r="AAF106" s="216"/>
      <c r="AAG106" s="216"/>
      <c r="AAH106" s="216"/>
      <c r="AAI106" s="214"/>
      <c r="AAJ106" s="214"/>
      <c r="AAK106" s="214"/>
      <c r="AAL106" s="214"/>
      <c r="AAM106" s="214"/>
      <c r="AAN106" s="212"/>
      <c r="AAO106" s="213"/>
      <c r="AAP106" s="213"/>
      <c r="AAQ106" s="214"/>
      <c r="AAR106" s="214"/>
      <c r="AAS106" s="216"/>
      <c r="AAT106" s="216"/>
      <c r="AAU106" s="216"/>
      <c r="AAV106" s="216"/>
      <c r="AAW106" s="216"/>
      <c r="AAX106" s="216"/>
      <c r="AAY106" s="216"/>
      <c r="AAZ106" s="216"/>
      <c r="ABA106" s="216"/>
      <c r="ABB106" s="216"/>
      <c r="ABC106" s="216"/>
      <c r="ABD106" s="216"/>
      <c r="ABE106" s="216"/>
      <c r="ABF106" s="214"/>
      <c r="ABG106" s="214"/>
      <c r="ABH106" s="214"/>
      <c r="ABI106" s="214"/>
      <c r="ABJ106" s="214"/>
      <c r="ABK106" s="212"/>
      <c r="ABL106" s="213"/>
      <c r="ABM106" s="213"/>
      <c r="ABN106" s="214"/>
      <c r="ABO106" s="214"/>
      <c r="ABP106" s="216"/>
      <c r="ABQ106" s="216"/>
      <c r="ABR106" s="216"/>
      <c r="ABS106" s="216"/>
      <c r="ABT106" s="216"/>
      <c r="ABU106" s="216"/>
      <c r="ABV106" s="216"/>
      <c r="ABW106" s="216"/>
      <c r="ABX106" s="216"/>
      <c r="ABY106" s="216"/>
      <c r="ABZ106" s="216"/>
      <c r="ACA106" s="216"/>
      <c r="ACB106" s="216"/>
      <c r="ACC106" s="214"/>
      <c r="ACD106" s="214"/>
      <c r="ACE106" s="214"/>
      <c r="ACF106" s="214"/>
      <c r="ACG106" s="214"/>
      <c r="ACH106" s="212"/>
      <c r="ACI106" s="213"/>
      <c r="ACJ106" s="213"/>
      <c r="ACK106" s="214"/>
      <c r="ACL106" s="214"/>
      <c r="ACM106" s="216"/>
      <c r="ACN106" s="216"/>
      <c r="ACO106" s="216"/>
      <c r="ACP106" s="216"/>
      <c r="ACQ106" s="216"/>
      <c r="ACR106" s="216"/>
      <c r="ACS106" s="216"/>
      <c r="ACT106" s="216"/>
      <c r="ACU106" s="216"/>
      <c r="ACV106" s="216"/>
      <c r="ACW106" s="216"/>
      <c r="ACX106" s="216"/>
      <c r="ACY106" s="216"/>
      <c r="ACZ106" s="214"/>
      <c r="ADA106" s="214"/>
      <c r="ADB106" s="214"/>
      <c r="ADC106" s="214"/>
      <c r="ADD106" s="214"/>
      <c r="ADE106" s="212"/>
      <c r="ADF106" s="213"/>
      <c r="ADG106" s="213"/>
      <c r="ADH106" s="214"/>
      <c r="ADI106" s="214"/>
      <c r="ADJ106" s="216"/>
      <c r="ADK106" s="216"/>
      <c r="ADL106" s="216"/>
      <c r="ADM106" s="216"/>
      <c r="ADN106" s="216"/>
      <c r="ADO106" s="216"/>
      <c r="ADP106" s="216"/>
      <c r="ADQ106" s="216"/>
      <c r="ADR106" s="216"/>
      <c r="ADS106" s="216"/>
      <c r="ADT106" s="216"/>
      <c r="ADU106" s="216"/>
      <c r="ADV106" s="216"/>
      <c r="ADW106" s="214"/>
      <c r="ADX106" s="214"/>
      <c r="ADY106" s="214"/>
      <c r="ADZ106" s="214"/>
      <c r="AEA106" s="214"/>
      <c r="AEB106" s="212"/>
      <c r="AEC106" s="213"/>
      <c r="AED106" s="213"/>
      <c r="AEE106" s="214"/>
      <c r="AEF106" s="214"/>
      <c r="AEG106" s="216"/>
      <c r="AEH106" s="216"/>
      <c r="AEI106" s="216"/>
      <c r="AEJ106" s="216"/>
      <c r="AEK106" s="216"/>
      <c r="AEL106" s="216"/>
      <c r="AEM106" s="216"/>
      <c r="AEN106" s="216"/>
      <c r="AEO106" s="216"/>
      <c r="AEP106" s="216"/>
      <c r="AEQ106" s="216"/>
      <c r="AER106" s="216"/>
      <c r="AES106" s="216"/>
      <c r="AET106" s="214"/>
      <c r="AEU106" s="214"/>
      <c r="AEV106" s="214"/>
      <c r="AEW106" s="214"/>
      <c r="AEX106" s="214"/>
      <c r="AEY106" s="212"/>
      <c r="AEZ106" s="213"/>
      <c r="AFA106" s="213"/>
      <c r="AFB106" s="214"/>
      <c r="AFC106" s="214"/>
      <c r="AFD106" s="216"/>
      <c r="AFE106" s="216"/>
      <c r="AFF106" s="216"/>
      <c r="AFG106" s="216"/>
      <c r="AFH106" s="216"/>
      <c r="AFI106" s="216"/>
      <c r="AFJ106" s="216"/>
      <c r="AFK106" s="216"/>
      <c r="AFL106" s="216"/>
      <c r="AFM106" s="216"/>
      <c r="AFN106" s="216"/>
      <c r="AFO106" s="216"/>
      <c r="AFP106" s="216"/>
      <c r="AFQ106" s="214"/>
      <c r="AFR106" s="214"/>
      <c r="AFS106" s="214"/>
      <c r="AFT106" s="214"/>
      <c r="AFU106" s="214"/>
      <c r="AFV106" s="212"/>
      <c r="AFW106" s="213"/>
      <c r="AFX106" s="213"/>
      <c r="AFY106" s="214"/>
      <c r="AFZ106" s="214"/>
      <c r="AGA106" s="216"/>
      <c r="AGB106" s="216"/>
      <c r="AGC106" s="216"/>
      <c r="AGD106" s="216"/>
      <c r="AGE106" s="216"/>
      <c r="AGF106" s="216"/>
      <c r="AGG106" s="216"/>
      <c r="AGH106" s="216"/>
      <c r="AGI106" s="216"/>
      <c r="AGJ106" s="216"/>
      <c r="AGK106" s="216"/>
      <c r="AGL106" s="216"/>
      <c r="AGM106" s="216"/>
      <c r="AGN106" s="214"/>
      <c r="AGO106" s="214"/>
      <c r="AGP106" s="214"/>
      <c r="AGQ106" s="214"/>
      <c r="AGR106" s="214"/>
      <c r="AGS106" s="212"/>
      <c r="AGT106" s="213"/>
      <c r="AGU106" s="213"/>
      <c r="AGV106" s="214"/>
      <c r="AGW106" s="214"/>
      <c r="AGX106" s="216"/>
      <c r="AGY106" s="216"/>
      <c r="AGZ106" s="216"/>
      <c r="AHA106" s="216"/>
      <c r="AHB106" s="216"/>
      <c r="AHC106" s="216"/>
      <c r="AHD106" s="216"/>
      <c r="AHE106" s="216"/>
      <c r="AHF106" s="216"/>
      <c r="AHG106" s="216"/>
      <c r="AHH106" s="216"/>
      <c r="AHI106" s="216"/>
      <c r="AHJ106" s="216"/>
      <c r="AHK106" s="214"/>
      <c r="AHL106" s="214"/>
      <c r="AHM106" s="214"/>
      <c r="AHN106" s="214"/>
      <c r="AHO106" s="214"/>
      <c r="AHP106" s="212"/>
      <c r="AHQ106" s="213"/>
      <c r="AHR106" s="213"/>
      <c r="AHS106" s="214"/>
      <c r="AHT106" s="214"/>
      <c r="AHU106" s="216"/>
      <c r="AHV106" s="216"/>
      <c r="AHW106" s="216"/>
      <c r="AHX106" s="216"/>
      <c r="AHY106" s="216"/>
      <c r="AHZ106" s="216"/>
      <c r="AIA106" s="216"/>
      <c r="AIB106" s="216"/>
      <c r="AIC106" s="216"/>
      <c r="AID106" s="216"/>
      <c r="AIE106" s="216"/>
      <c r="AIF106" s="216"/>
      <c r="AIG106" s="216"/>
      <c r="AIH106" s="214"/>
      <c r="AII106" s="214"/>
      <c r="AIJ106" s="214"/>
      <c r="AIK106" s="214"/>
      <c r="AIL106" s="214"/>
      <c r="AIM106" s="212"/>
      <c r="AIN106" s="213"/>
      <c r="AIO106" s="213"/>
      <c r="AIP106" s="214"/>
      <c r="AIQ106" s="214"/>
      <c r="AIR106" s="216"/>
      <c r="AIS106" s="216"/>
      <c r="AIT106" s="216"/>
      <c r="AIU106" s="216"/>
      <c r="AIV106" s="216"/>
      <c r="AIW106" s="216"/>
      <c r="AIX106" s="216"/>
      <c r="AIY106" s="216"/>
      <c r="AIZ106" s="216"/>
      <c r="AJA106" s="216"/>
      <c r="AJB106" s="216"/>
      <c r="AJC106" s="216"/>
      <c r="AJD106" s="216"/>
      <c r="AJE106" s="214"/>
      <c r="AJF106" s="214"/>
      <c r="AJG106" s="214"/>
      <c r="AJH106" s="214"/>
      <c r="AJI106" s="214"/>
      <c r="AJJ106" s="212"/>
      <c r="AJK106" s="213"/>
      <c r="AJL106" s="213"/>
      <c r="AJM106" s="214"/>
      <c r="AJN106" s="214"/>
      <c r="AJO106" s="216"/>
      <c r="AJP106" s="216"/>
      <c r="AJQ106" s="216"/>
      <c r="AJR106" s="216"/>
      <c r="AJS106" s="216"/>
      <c r="AJT106" s="216"/>
      <c r="AJU106" s="216"/>
      <c r="AJV106" s="216"/>
      <c r="AJW106" s="216"/>
      <c r="AJX106" s="216"/>
      <c r="AJY106" s="216"/>
      <c r="AJZ106" s="216"/>
      <c r="AKA106" s="216"/>
      <c r="AKB106" s="214"/>
      <c r="AKC106" s="214"/>
      <c r="AKD106" s="214"/>
      <c r="AKE106" s="214"/>
      <c r="AKF106" s="214"/>
      <c r="AKG106" s="212"/>
      <c r="AKH106" s="213"/>
      <c r="AKI106" s="213"/>
      <c r="AKJ106" s="214"/>
      <c r="AKK106" s="214"/>
      <c r="AKL106" s="216"/>
      <c r="AKM106" s="216"/>
      <c r="AKN106" s="216"/>
      <c r="AKO106" s="216"/>
      <c r="AKP106" s="216"/>
      <c r="AKQ106" s="216"/>
      <c r="AKR106" s="216"/>
      <c r="AKS106" s="216"/>
      <c r="AKT106" s="216"/>
      <c r="AKU106" s="216"/>
      <c r="AKV106" s="216"/>
      <c r="AKW106" s="216"/>
      <c r="AKX106" s="216"/>
      <c r="AKY106" s="214"/>
      <c r="AKZ106" s="214"/>
      <c r="ALA106" s="214"/>
      <c r="ALB106" s="214"/>
      <c r="ALC106" s="214"/>
      <c r="ALD106" s="212"/>
      <c r="ALE106" s="213"/>
      <c r="ALF106" s="213"/>
      <c r="ALG106" s="214"/>
      <c r="ALH106" s="214"/>
      <c r="ALI106" s="216"/>
      <c r="ALJ106" s="216"/>
      <c r="ALK106" s="216"/>
      <c r="ALL106" s="216"/>
      <c r="ALM106" s="216"/>
      <c r="ALN106" s="216"/>
      <c r="ALO106" s="216"/>
      <c r="ALP106" s="216"/>
      <c r="ALQ106" s="216"/>
      <c r="ALR106" s="216"/>
      <c r="ALS106" s="216"/>
      <c r="ALT106" s="216"/>
      <c r="ALU106" s="216"/>
      <c r="ALV106" s="214"/>
      <c r="ALW106" s="214"/>
      <c r="ALX106" s="214"/>
      <c r="ALY106" s="214"/>
      <c r="ALZ106" s="214"/>
      <c r="AMA106" s="212"/>
      <c r="AMB106" s="213"/>
      <c r="AMC106" s="213"/>
      <c r="AMD106" s="214"/>
      <c r="AME106" s="214"/>
      <c r="AMF106" s="216"/>
      <c r="AMG106" s="216"/>
      <c r="AMH106" s="216"/>
      <c r="AMI106" s="216"/>
      <c r="AMJ106" s="216"/>
      <c r="AMK106" s="216"/>
      <c r="AML106" s="216"/>
      <c r="AMM106" s="216"/>
      <c r="AMN106" s="216"/>
      <c r="AMO106" s="216"/>
      <c r="AMP106" s="216"/>
      <c r="AMQ106" s="216"/>
      <c r="AMR106" s="216"/>
      <c r="AMS106" s="214"/>
      <c r="AMT106" s="214"/>
      <c r="AMU106" s="214"/>
      <c r="AMV106" s="214"/>
      <c r="AMW106" s="214"/>
      <c r="AMX106" s="212"/>
      <c r="AMY106" s="213"/>
      <c r="AMZ106" s="213"/>
      <c r="ANA106" s="214"/>
      <c r="ANB106" s="214"/>
      <c r="ANC106" s="216"/>
      <c r="AND106" s="216"/>
      <c r="ANE106" s="216"/>
      <c r="ANF106" s="216"/>
      <c r="ANG106" s="216"/>
      <c r="ANH106" s="216"/>
      <c r="ANI106" s="216"/>
      <c r="ANJ106" s="216"/>
      <c r="ANK106" s="216"/>
      <c r="ANL106" s="216"/>
      <c r="ANM106" s="216"/>
      <c r="ANN106" s="216"/>
      <c r="ANO106" s="216"/>
      <c r="ANP106" s="214"/>
      <c r="ANQ106" s="214"/>
      <c r="ANR106" s="214"/>
      <c r="ANS106" s="214"/>
      <c r="ANT106" s="214"/>
      <c r="ANU106" s="212"/>
      <c r="ANV106" s="213"/>
      <c r="ANW106" s="213"/>
      <c r="ANX106" s="214"/>
      <c r="ANY106" s="214"/>
      <c r="ANZ106" s="216"/>
      <c r="AOA106" s="216"/>
      <c r="AOB106" s="216"/>
      <c r="AOC106" s="216"/>
      <c r="AOD106" s="216"/>
      <c r="AOE106" s="216"/>
      <c r="AOF106" s="216"/>
      <c r="AOG106" s="216"/>
      <c r="AOH106" s="216"/>
      <c r="AOI106" s="216"/>
      <c r="AOJ106" s="216"/>
      <c r="AOK106" s="216"/>
      <c r="AOL106" s="216"/>
      <c r="AOM106" s="214"/>
      <c r="AON106" s="214"/>
      <c r="AOO106" s="214"/>
      <c r="AOP106" s="214"/>
      <c r="AOQ106" s="214"/>
      <c r="AOR106" s="212"/>
      <c r="AOS106" s="213"/>
      <c r="AOT106" s="213"/>
      <c r="AOU106" s="214"/>
      <c r="AOV106" s="214"/>
      <c r="AOW106" s="216"/>
      <c r="AOX106" s="216"/>
      <c r="AOY106" s="216"/>
      <c r="AOZ106" s="216"/>
      <c r="APA106" s="216"/>
      <c r="APB106" s="216"/>
      <c r="APC106" s="216"/>
      <c r="APD106" s="216"/>
      <c r="APE106" s="216"/>
      <c r="APF106" s="216"/>
      <c r="APG106" s="216"/>
      <c r="APH106" s="216"/>
      <c r="API106" s="216"/>
      <c r="APJ106" s="214"/>
      <c r="APK106" s="214"/>
      <c r="APL106" s="214"/>
      <c r="APM106" s="214"/>
      <c r="APN106" s="214"/>
      <c r="APO106" s="212"/>
      <c r="APP106" s="213"/>
      <c r="APQ106" s="213"/>
      <c r="APR106" s="214"/>
      <c r="APS106" s="214"/>
      <c r="APT106" s="216"/>
      <c r="APU106" s="216"/>
      <c r="APV106" s="216"/>
      <c r="APW106" s="216"/>
      <c r="APX106" s="216"/>
      <c r="APY106" s="216"/>
      <c r="APZ106" s="216"/>
      <c r="AQA106" s="216"/>
      <c r="AQB106" s="216"/>
      <c r="AQC106" s="216"/>
      <c r="AQD106" s="216"/>
      <c r="AQE106" s="216"/>
      <c r="AQF106" s="216"/>
      <c r="AQG106" s="214"/>
      <c r="AQH106" s="214"/>
      <c r="AQI106" s="214"/>
      <c r="AQJ106" s="214"/>
      <c r="AQK106" s="214"/>
      <c r="AQL106" s="212"/>
      <c r="AQM106" s="213"/>
      <c r="AQN106" s="213"/>
      <c r="AQO106" s="214"/>
      <c r="AQP106" s="214"/>
      <c r="AQQ106" s="216"/>
      <c r="AQR106" s="216"/>
      <c r="AQS106" s="216"/>
      <c r="AQT106" s="216"/>
      <c r="AQU106" s="216"/>
      <c r="AQV106" s="216"/>
      <c r="AQW106" s="216"/>
      <c r="AQX106" s="216"/>
      <c r="AQY106" s="216"/>
      <c r="AQZ106" s="216"/>
      <c r="ARA106" s="216"/>
      <c r="ARB106" s="216"/>
      <c r="ARC106" s="216"/>
      <c r="ARD106" s="214"/>
      <c r="ARE106" s="214"/>
      <c r="ARF106" s="214"/>
      <c r="ARG106" s="214"/>
      <c r="ARH106" s="214"/>
      <c r="ARI106" s="212"/>
      <c r="ARJ106" s="213"/>
      <c r="ARK106" s="213"/>
      <c r="ARL106" s="214"/>
      <c r="ARM106" s="214"/>
      <c r="ARN106" s="216"/>
      <c r="ARO106" s="216"/>
      <c r="ARP106" s="216"/>
      <c r="ARQ106" s="216"/>
      <c r="ARR106" s="216"/>
      <c r="ARS106" s="216"/>
      <c r="ART106" s="216"/>
      <c r="ARU106" s="216"/>
      <c r="ARV106" s="216"/>
      <c r="ARW106" s="216"/>
      <c r="ARX106" s="216"/>
      <c r="ARY106" s="216"/>
      <c r="ARZ106" s="216"/>
      <c r="ASA106" s="214"/>
      <c r="ASB106" s="214"/>
      <c r="ASC106" s="214"/>
      <c r="ASD106" s="214"/>
      <c r="ASE106" s="214"/>
      <c r="ASF106" s="212"/>
      <c r="ASG106" s="213"/>
      <c r="ASH106" s="213"/>
      <c r="ASI106" s="214"/>
      <c r="ASJ106" s="214"/>
      <c r="ASK106" s="216"/>
      <c r="ASL106" s="216"/>
      <c r="ASM106" s="216"/>
      <c r="ASN106" s="216"/>
      <c r="ASO106" s="216"/>
      <c r="ASP106" s="216"/>
      <c r="ASQ106" s="216"/>
      <c r="ASR106" s="216"/>
      <c r="ASS106" s="216"/>
      <c r="AST106" s="216"/>
      <c r="ASU106" s="216"/>
      <c r="ASV106" s="216"/>
      <c r="ASW106" s="216"/>
      <c r="ASX106" s="214"/>
      <c r="ASY106" s="214"/>
      <c r="ASZ106" s="214"/>
      <c r="ATA106" s="214"/>
      <c r="ATB106" s="214"/>
      <c r="ATC106" s="212"/>
      <c r="ATD106" s="213"/>
      <c r="ATE106" s="213"/>
      <c r="ATF106" s="214"/>
      <c r="ATG106" s="214"/>
      <c r="ATH106" s="216"/>
      <c r="ATI106" s="216"/>
      <c r="ATJ106" s="216"/>
      <c r="ATK106" s="216"/>
      <c r="ATL106" s="216"/>
      <c r="ATM106" s="216"/>
      <c r="ATN106" s="216"/>
      <c r="ATO106" s="216"/>
      <c r="ATP106" s="216"/>
      <c r="ATQ106" s="216"/>
      <c r="ATR106" s="216"/>
      <c r="ATS106" s="216"/>
      <c r="ATT106" s="216"/>
      <c r="ATU106" s="214"/>
      <c r="ATV106" s="214"/>
      <c r="ATW106" s="214"/>
      <c r="ATX106" s="214"/>
      <c r="ATY106" s="214"/>
      <c r="ATZ106" s="212"/>
      <c r="AUA106" s="213"/>
      <c r="AUB106" s="213"/>
      <c r="AUC106" s="214"/>
      <c r="AUD106" s="214"/>
      <c r="AUE106" s="216"/>
      <c r="AUF106" s="216"/>
      <c r="AUG106" s="216"/>
      <c r="AUH106" s="216"/>
      <c r="AUI106" s="216"/>
      <c r="AUJ106" s="216"/>
      <c r="AUK106" s="216"/>
      <c r="AUL106" s="216"/>
      <c r="AUM106" s="216"/>
      <c r="AUN106" s="216"/>
      <c r="AUO106" s="216"/>
      <c r="AUP106" s="216"/>
      <c r="AUQ106" s="216"/>
      <c r="AUR106" s="214"/>
      <c r="AUS106" s="214"/>
      <c r="AUT106" s="214"/>
      <c r="AUU106" s="214"/>
      <c r="AUV106" s="214"/>
      <c r="AUW106" s="212"/>
      <c r="AUX106" s="213"/>
      <c r="AUY106" s="213"/>
      <c r="AUZ106" s="214"/>
      <c r="AVA106" s="214"/>
      <c r="AVB106" s="216"/>
      <c r="AVC106" s="216"/>
      <c r="AVD106" s="216"/>
      <c r="AVE106" s="216"/>
      <c r="AVF106" s="216"/>
      <c r="AVG106" s="216"/>
      <c r="AVH106" s="216"/>
      <c r="AVI106" s="216"/>
      <c r="AVJ106" s="216"/>
      <c r="AVK106" s="216"/>
      <c r="AVL106" s="216"/>
      <c r="AVM106" s="216"/>
      <c r="AVN106" s="216"/>
      <c r="AVO106" s="214"/>
      <c r="AVP106" s="214"/>
      <c r="AVQ106" s="214"/>
      <c r="AVR106" s="214"/>
      <c r="AVS106" s="214"/>
      <c r="AVT106" s="212"/>
      <c r="AVU106" s="213"/>
      <c r="AVV106" s="213"/>
      <c r="AVW106" s="214"/>
      <c r="AVX106" s="214"/>
      <c r="AVY106" s="216"/>
      <c r="AVZ106" s="216"/>
      <c r="AWA106" s="216"/>
      <c r="AWB106" s="216"/>
      <c r="AWC106" s="216"/>
      <c r="AWD106" s="216"/>
      <c r="AWE106" s="216"/>
      <c r="AWF106" s="216"/>
      <c r="AWG106" s="216"/>
      <c r="AWH106" s="216"/>
      <c r="AWI106" s="216"/>
      <c r="AWJ106" s="216"/>
      <c r="AWK106" s="216"/>
      <c r="AWL106" s="214"/>
      <c r="AWM106" s="214"/>
      <c r="AWN106" s="214"/>
      <c r="AWO106" s="214"/>
      <c r="AWP106" s="214"/>
      <c r="AWQ106" s="212"/>
      <c r="AWR106" s="213"/>
      <c r="AWS106" s="213"/>
      <c r="AWT106" s="214"/>
      <c r="AWU106" s="214"/>
      <c r="AWV106" s="216"/>
      <c r="AWW106" s="216"/>
      <c r="AWX106" s="216"/>
      <c r="AWY106" s="216"/>
      <c r="AWZ106" s="216"/>
      <c r="AXA106" s="216"/>
      <c r="AXB106" s="216"/>
      <c r="AXC106" s="216"/>
      <c r="AXD106" s="216"/>
      <c r="AXE106" s="216"/>
      <c r="AXF106" s="216"/>
      <c r="AXG106" s="216"/>
      <c r="AXH106" s="216"/>
      <c r="AXI106" s="214"/>
      <c r="AXJ106" s="214"/>
      <c r="AXK106" s="214"/>
      <c r="AXL106" s="214"/>
      <c r="AXM106" s="214"/>
      <c r="AXN106" s="212"/>
      <c r="AXO106" s="213"/>
      <c r="AXP106" s="213"/>
      <c r="AXQ106" s="214"/>
      <c r="AXR106" s="214"/>
      <c r="AXS106" s="216"/>
      <c r="AXT106" s="216"/>
      <c r="AXU106" s="216"/>
      <c r="AXV106" s="216"/>
      <c r="AXW106" s="216"/>
      <c r="AXX106" s="216"/>
      <c r="AXY106" s="216"/>
      <c r="AXZ106" s="216"/>
      <c r="AYA106" s="216"/>
      <c r="AYB106" s="216"/>
      <c r="AYC106" s="216"/>
      <c r="AYD106" s="216"/>
      <c r="AYE106" s="216"/>
      <c r="AYF106" s="214"/>
      <c r="AYG106" s="214"/>
      <c r="AYH106" s="214"/>
      <c r="AYI106" s="214"/>
      <c r="AYJ106" s="214"/>
      <c r="AYK106" s="212"/>
      <c r="AYL106" s="213"/>
      <c r="AYM106" s="213"/>
      <c r="AYN106" s="214"/>
      <c r="AYO106" s="214"/>
      <c r="AYP106" s="216"/>
      <c r="AYQ106" s="216"/>
      <c r="AYR106" s="216"/>
      <c r="AYS106" s="216"/>
      <c r="AYT106" s="216"/>
      <c r="AYU106" s="216"/>
      <c r="AYV106" s="216"/>
      <c r="AYW106" s="216"/>
      <c r="AYX106" s="216"/>
      <c r="AYY106" s="216"/>
      <c r="AYZ106" s="216"/>
      <c r="AZA106" s="216"/>
      <c r="AZB106" s="216"/>
      <c r="AZC106" s="214"/>
      <c r="AZD106" s="214"/>
      <c r="AZE106" s="214"/>
      <c r="AZF106" s="214"/>
      <c r="AZG106" s="214"/>
      <c r="AZH106" s="212"/>
      <c r="AZI106" s="213"/>
      <c r="AZJ106" s="213"/>
      <c r="AZK106" s="214"/>
      <c r="AZL106" s="214"/>
      <c r="AZM106" s="216"/>
      <c r="AZN106" s="216"/>
      <c r="AZO106" s="216"/>
      <c r="AZP106" s="216"/>
      <c r="AZQ106" s="216"/>
      <c r="AZR106" s="216"/>
      <c r="AZS106" s="216"/>
      <c r="AZT106" s="216"/>
      <c r="AZU106" s="216"/>
      <c r="AZV106" s="216"/>
      <c r="AZW106" s="216"/>
      <c r="AZX106" s="216"/>
      <c r="AZY106" s="216"/>
      <c r="AZZ106" s="214"/>
      <c r="BAA106" s="214"/>
      <c r="BAB106" s="214"/>
      <c r="BAC106" s="214"/>
      <c r="BAD106" s="214"/>
      <c r="BAE106" s="212"/>
      <c r="BAF106" s="213"/>
      <c r="BAG106" s="213"/>
      <c r="BAH106" s="214"/>
      <c r="BAI106" s="214"/>
      <c r="BAJ106" s="216"/>
      <c r="BAK106" s="216"/>
      <c r="BAL106" s="216"/>
      <c r="BAM106" s="216"/>
      <c r="BAN106" s="216"/>
      <c r="BAO106" s="216"/>
      <c r="BAP106" s="216"/>
      <c r="BAQ106" s="216"/>
      <c r="BAR106" s="216"/>
      <c r="BAS106" s="216"/>
      <c r="BAT106" s="216"/>
      <c r="BAU106" s="216"/>
      <c r="BAV106" s="216"/>
      <c r="BAW106" s="214"/>
      <c r="BAX106" s="214"/>
      <c r="BAY106" s="214"/>
      <c r="BAZ106" s="214"/>
      <c r="BBA106" s="214"/>
      <c r="BBB106" s="212"/>
      <c r="BBC106" s="213"/>
      <c r="BBD106" s="213"/>
      <c r="BBE106" s="214"/>
      <c r="BBF106" s="214"/>
      <c r="BBG106" s="216"/>
      <c r="BBH106" s="216"/>
      <c r="BBI106" s="216"/>
      <c r="BBJ106" s="216"/>
      <c r="BBK106" s="216"/>
      <c r="BBL106" s="216"/>
      <c r="BBM106" s="216"/>
      <c r="BBN106" s="216"/>
      <c r="BBO106" s="216"/>
      <c r="BBP106" s="216"/>
      <c r="BBQ106" s="216"/>
      <c r="BBR106" s="216"/>
      <c r="BBS106" s="216"/>
      <c r="BBT106" s="214"/>
      <c r="BBU106" s="214"/>
      <c r="BBV106" s="214"/>
      <c r="BBW106" s="214"/>
      <c r="BBX106" s="214"/>
      <c r="BBY106" s="212"/>
      <c r="BBZ106" s="213"/>
      <c r="BCA106" s="213"/>
      <c r="BCB106" s="214"/>
      <c r="BCC106" s="214"/>
      <c r="BCD106" s="216"/>
      <c r="BCE106" s="216"/>
      <c r="BCF106" s="216"/>
      <c r="BCG106" s="216"/>
      <c r="BCH106" s="216"/>
      <c r="BCI106" s="216"/>
      <c r="BCJ106" s="216"/>
      <c r="BCK106" s="216"/>
      <c r="BCL106" s="216"/>
      <c r="BCM106" s="216"/>
      <c r="BCN106" s="216"/>
      <c r="BCO106" s="216"/>
      <c r="BCP106" s="216"/>
      <c r="BCQ106" s="214"/>
      <c r="BCR106" s="214"/>
      <c r="BCS106" s="214"/>
      <c r="BCT106" s="214"/>
      <c r="BCU106" s="214"/>
      <c r="BCV106" s="212"/>
      <c r="BCW106" s="213"/>
      <c r="BCX106" s="213"/>
      <c r="BCY106" s="214"/>
      <c r="BCZ106" s="214"/>
      <c r="BDA106" s="216"/>
      <c r="BDB106" s="216"/>
      <c r="BDC106" s="216"/>
      <c r="BDD106" s="216"/>
      <c r="BDE106" s="216"/>
      <c r="BDF106" s="216"/>
      <c r="BDG106" s="216"/>
      <c r="BDH106" s="216"/>
      <c r="BDI106" s="216"/>
      <c r="BDJ106" s="216"/>
      <c r="BDK106" s="216"/>
      <c r="BDL106" s="216"/>
      <c r="BDM106" s="216"/>
      <c r="BDN106" s="214"/>
      <c r="BDO106" s="214"/>
      <c r="BDP106" s="214"/>
      <c r="BDQ106" s="214"/>
      <c r="BDR106" s="214"/>
      <c r="BDS106" s="212"/>
      <c r="BDT106" s="213"/>
      <c r="BDU106" s="213"/>
      <c r="BDV106" s="214"/>
      <c r="BDW106" s="214"/>
      <c r="BDX106" s="216"/>
      <c r="BDY106" s="216"/>
      <c r="BDZ106" s="216"/>
      <c r="BEA106" s="216"/>
      <c r="BEB106" s="216"/>
      <c r="BEC106" s="216"/>
      <c r="BED106" s="216"/>
      <c r="BEE106" s="216"/>
      <c r="BEF106" s="216"/>
      <c r="BEG106" s="216"/>
      <c r="BEH106" s="216"/>
      <c r="BEI106" s="216"/>
      <c r="BEJ106" s="216"/>
      <c r="BEK106" s="214"/>
      <c r="BEL106" s="214"/>
      <c r="BEM106" s="214"/>
      <c r="BEN106" s="214"/>
      <c r="BEO106" s="214"/>
      <c r="BEP106" s="212"/>
      <c r="BEQ106" s="213"/>
      <c r="BER106" s="213"/>
      <c r="BES106" s="214"/>
      <c r="BET106" s="214"/>
      <c r="BEU106" s="216"/>
      <c r="BEV106" s="216"/>
      <c r="BEW106" s="216"/>
      <c r="BEX106" s="216"/>
      <c r="BEY106" s="216"/>
      <c r="BEZ106" s="216"/>
      <c r="BFA106" s="216"/>
      <c r="BFB106" s="216"/>
      <c r="BFC106" s="216"/>
      <c r="BFD106" s="216"/>
      <c r="BFE106" s="216"/>
      <c r="BFF106" s="216"/>
      <c r="BFG106" s="216"/>
      <c r="BFH106" s="214"/>
      <c r="BFI106" s="214"/>
      <c r="BFJ106" s="214"/>
      <c r="BFK106" s="214"/>
      <c r="BFL106" s="214"/>
      <c r="BFM106" s="212"/>
      <c r="BFN106" s="213"/>
      <c r="BFO106" s="213"/>
      <c r="BFP106" s="214"/>
      <c r="BFQ106" s="214"/>
      <c r="BFR106" s="216"/>
      <c r="BFS106" s="216"/>
      <c r="BFT106" s="216"/>
      <c r="BFU106" s="216"/>
      <c r="BFV106" s="216"/>
      <c r="BFW106" s="216"/>
      <c r="BFX106" s="216"/>
      <c r="BFY106" s="216"/>
      <c r="BFZ106" s="216"/>
      <c r="BGA106" s="216"/>
      <c r="BGB106" s="216"/>
      <c r="BGC106" s="216"/>
      <c r="BGD106" s="216"/>
      <c r="BGE106" s="214"/>
      <c r="BGF106" s="214"/>
      <c r="BGG106" s="214"/>
      <c r="BGH106" s="214"/>
      <c r="BGI106" s="214"/>
      <c r="BGJ106" s="212"/>
      <c r="BGK106" s="213"/>
      <c r="BGL106" s="213"/>
      <c r="BGM106" s="214"/>
      <c r="BGN106" s="214"/>
      <c r="BGO106" s="216"/>
      <c r="BGP106" s="216"/>
      <c r="BGQ106" s="216"/>
      <c r="BGR106" s="216"/>
      <c r="BGS106" s="216"/>
      <c r="BGT106" s="216"/>
      <c r="BGU106" s="216"/>
      <c r="BGV106" s="216"/>
      <c r="BGW106" s="216"/>
      <c r="BGX106" s="216"/>
      <c r="BGY106" s="216"/>
      <c r="BGZ106" s="216"/>
      <c r="BHA106" s="216"/>
      <c r="BHB106" s="214"/>
      <c r="BHC106" s="214"/>
      <c r="BHD106" s="214"/>
      <c r="BHE106" s="214"/>
      <c r="BHF106" s="214"/>
      <c r="BHG106" s="212"/>
      <c r="BHH106" s="213"/>
      <c r="BHI106" s="213"/>
      <c r="BHJ106" s="214"/>
      <c r="BHK106" s="214"/>
      <c r="BHL106" s="216"/>
      <c r="BHM106" s="216"/>
      <c r="BHN106" s="216"/>
      <c r="BHO106" s="216"/>
      <c r="BHP106" s="216"/>
      <c r="BHQ106" s="216"/>
      <c r="BHR106" s="216"/>
      <c r="BHS106" s="216"/>
      <c r="BHT106" s="216"/>
      <c r="BHU106" s="216"/>
      <c r="BHV106" s="216"/>
      <c r="BHW106" s="216"/>
      <c r="BHX106" s="216"/>
      <c r="BHY106" s="214"/>
      <c r="BHZ106" s="214"/>
      <c r="BIA106" s="214"/>
      <c r="BIB106" s="214"/>
      <c r="BIC106" s="214"/>
      <c r="BID106" s="212"/>
      <c r="BIE106" s="213"/>
      <c r="BIF106" s="213"/>
      <c r="BIG106" s="214"/>
      <c r="BIH106" s="214"/>
      <c r="BII106" s="216"/>
      <c r="BIJ106" s="216"/>
      <c r="BIK106" s="216"/>
      <c r="BIL106" s="216"/>
      <c r="BIM106" s="216"/>
      <c r="BIN106" s="216"/>
      <c r="BIO106" s="216"/>
      <c r="BIP106" s="216"/>
      <c r="BIQ106" s="216"/>
      <c r="BIR106" s="216"/>
      <c r="BIS106" s="216"/>
      <c r="BIT106" s="216"/>
      <c r="BIU106" s="216"/>
      <c r="BIV106" s="214"/>
      <c r="BIW106" s="214"/>
      <c r="BIX106" s="214"/>
      <c r="BIY106" s="214"/>
      <c r="BIZ106" s="214"/>
      <c r="BJA106" s="212"/>
      <c r="BJB106" s="213"/>
      <c r="BJC106" s="213"/>
      <c r="BJD106" s="214"/>
      <c r="BJE106" s="214"/>
      <c r="BJF106" s="216"/>
      <c r="BJG106" s="216"/>
      <c r="BJH106" s="216"/>
      <c r="BJI106" s="216"/>
      <c r="BJJ106" s="216"/>
      <c r="BJK106" s="216"/>
      <c r="BJL106" s="216"/>
      <c r="BJM106" s="216"/>
      <c r="BJN106" s="216"/>
      <c r="BJO106" s="216"/>
      <c r="BJP106" s="216"/>
      <c r="BJQ106" s="216"/>
      <c r="BJR106" s="216"/>
      <c r="BJS106" s="214"/>
      <c r="BJT106" s="214"/>
      <c r="BJU106" s="214"/>
      <c r="BJV106" s="214"/>
      <c r="BJW106" s="214"/>
      <c r="BJX106" s="212"/>
      <c r="BJY106" s="213"/>
      <c r="BJZ106" s="213"/>
      <c r="BKA106" s="214"/>
      <c r="BKB106" s="214"/>
      <c r="BKC106" s="216"/>
      <c r="BKD106" s="216"/>
      <c r="BKE106" s="216"/>
      <c r="BKF106" s="216"/>
      <c r="BKG106" s="216"/>
      <c r="BKH106" s="216"/>
      <c r="BKI106" s="216"/>
      <c r="BKJ106" s="216"/>
      <c r="BKK106" s="216"/>
      <c r="BKL106" s="216"/>
      <c r="BKM106" s="216"/>
      <c r="BKN106" s="216"/>
      <c r="BKO106" s="216"/>
      <c r="BKP106" s="214"/>
      <c r="BKQ106" s="214"/>
      <c r="BKR106" s="214"/>
      <c r="BKS106" s="214"/>
      <c r="BKT106" s="214"/>
      <c r="BKU106" s="212"/>
      <c r="BKV106" s="213"/>
      <c r="BKW106" s="213"/>
      <c r="BKX106" s="214"/>
      <c r="BKY106" s="214"/>
      <c r="BKZ106" s="216"/>
      <c r="BLA106" s="216"/>
      <c r="BLB106" s="216"/>
      <c r="BLC106" s="216"/>
      <c r="BLD106" s="216"/>
      <c r="BLE106" s="216"/>
      <c r="BLF106" s="216"/>
      <c r="BLG106" s="216"/>
      <c r="BLH106" s="216"/>
      <c r="BLI106" s="216"/>
      <c r="BLJ106" s="216"/>
      <c r="BLK106" s="216"/>
      <c r="BLL106" s="216"/>
      <c r="BLM106" s="214"/>
      <c r="BLN106" s="214"/>
      <c r="BLO106" s="214"/>
      <c r="BLP106" s="214"/>
      <c r="BLQ106" s="214"/>
      <c r="BLR106" s="212"/>
      <c r="BLS106" s="213"/>
      <c r="BLT106" s="213"/>
      <c r="BLU106" s="214"/>
      <c r="BLV106" s="214"/>
      <c r="BLW106" s="216"/>
      <c r="BLX106" s="216"/>
      <c r="BLY106" s="216"/>
      <c r="BLZ106" s="216"/>
      <c r="BMA106" s="216"/>
      <c r="BMB106" s="216"/>
      <c r="BMC106" s="216"/>
      <c r="BMD106" s="216"/>
      <c r="BME106" s="216"/>
      <c r="BMF106" s="216"/>
      <c r="BMG106" s="216"/>
      <c r="BMH106" s="216"/>
      <c r="BMI106" s="216"/>
      <c r="BMJ106" s="214"/>
      <c r="BMK106" s="214"/>
      <c r="BML106" s="214"/>
      <c r="BMM106" s="214"/>
      <c r="BMN106" s="214"/>
      <c r="BMO106" s="212"/>
      <c r="BMP106" s="213"/>
      <c r="BMQ106" s="213"/>
      <c r="BMR106" s="214"/>
      <c r="BMS106" s="214"/>
      <c r="BMT106" s="216"/>
      <c r="BMU106" s="216"/>
      <c r="BMV106" s="216"/>
      <c r="BMW106" s="216"/>
      <c r="BMX106" s="216"/>
      <c r="BMY106" s="216"/>
      <c r="BMZ106" s="216"/>
      <c r="BNA106" s="216"/>
      <c r="BNB106" s="216"/>
      <c r="BNC106" s="216"/>
      <c r="BND106" s="216"/>
      <c r="BNE106" s="216"/>
      <c r="BNF106" s="216"/>
      <c r="BNG106" s="214"/>
      <c r="BNH106" s="214"/>
      <c r="BNI106" s="214"/>
      <c r="BNJ106" s="214"/>
      <c r="BNK106" s="214"/>
      <c r="BNL106" s="212"/>
      <c r="BNM106" s="213"/>
      <c r="BNN106" s="213"/>
      <c r="BNO106" s="214"/>
      <c r="BNP106" s="214"/>
      <c r="BNQ106" s="216"/>
      <c r="BNR106" s="216"/>
      <c r="BNS106" s="216"/>
      <c r="BNT106" s="216"/>
      <c r="BNU106" s="216"/>
      <c r="BNV106" s="216"/>
      <c r="BNW106" s="216"/>
      <c r="BNX106" s="216"/>
      <c r="BNY106" s="216"/>
      <c r="BNZ106" s="216"/>
      <c r="BOA106" s="216"/>
      <c r="BOB106" s="216"/>
      <c r="BOC106" s="216"/>
      <c r="BOD106" s="214"/>
      <c r="BOE106" s="214"/>
      <c r="BOF106" s="214"/>
      <c r="BOG106" s="214"/>
      <c r="BOH106" s="214"/>
      <c r="BOI106" s="212"/>
      <c r="BOJ106" s="213"/>
      <c r="BOK106" s="213"/>
      <c r="BOL106" s="214"/>
      <c r="BOM106" s="214"/>
      <c r="BON106" s="216"/>
      <c r="BOO106" s="216"/>
      <c r="BOP106" s="216"/>
      <c r="BOQ106" s="216"/>
      <c r="BOR106" s="216"/>
      <c r="BOS106" s="216"/>
      <c r="BOT106" s="216"/>
      <c r="BOU106" s="216"/>
      <c r="BOV106" s="216"/>
      <c r="BOW106" s="216"/>
      <c r="BOX106" s="216"/>
      <c r="BOY106" s="216"/>
      <c r="BOZ106" s="216"/>
      <c r="BPA106" s="214"/>
      <c r="BPB106" s="214"/>
      <c r="BPC106" s="214"/>
      <c r="BPD106" s="214"/>
      <c r="BPE106" s="214"/>
      <c r="BPF106" s="212"/>
      <c r="BPG106" s="213"/>
      <c r="BPH106" s="213"/>
      <c r="BPI106" s="214"/>
      <c r="BPJ106" s="214"/>
      <c r="BPK106" s="216"/>
      <c r="BPL106" s="216"/>
      <c r="BPM106" s="216"/>
      <c r="BPN106" s="216"/>
      <c r="BPO106" s="216"/>
      <c r="BPP106" s="216"/>
      <c r="BPQ106" s="216"/>
      <c r="BPR106" s="216"/>
      <c r="BPS106" s="216"/>
      <c r="BPT106" s="216"/>
      <c r="BPU106" s="216"/>
      <c r="BPV106" s="216"/>
      <c r="BPW106" s="216"/>
      <c r="BPX106" s="214"/>
      <c r="BPY106" s="214"/>
      <c r="BPZ106" s="214"/>
      <c r="BQA106" s="214"/>
      <c r="BQB106" s="214"/>
      <c r="BQC106" s="212"/>
      <c r="BQD106" s="213"/>
      <c r="BQE106" s="213"/>
      <c r="BQF106" s="214"/>
      <c r="BQG106" s="214"/>
      <c r="BQH106" s="216"/>
      <c r="BQI106" s="216"/>
      <c r="BQJ106" s="216"/>
      <c r="BQK106" s="216"/>
      <c r="BQL106" s="216"/>
      <c r="BQM106" s="216"/>
      <c r="BQN106" s="216"/>
      <c r="BQO106" s="216"/>
      <c r="BQP106" s="216"/>
      <c r="BQQ106" s="216"/>
      <c r="BQR106" s="216"/>
      <c r="BQS106" s="216"/>
      <c r="BQT106" s="216"/>
      <c r="BQU106" s="214"/>
      <c r="BQV106" s="214"/>
      <c r="BQW106" s="214"/>
      <c r="BQX106" s="214"/>
      <c r="BQY106" s="214"/>
      <c r="BQZ106" s="212"/>
      <c r="BRA106" s="213"/>
      <c r="BRB106" s="213"/>
      <c r="BRC106" s="214"/>
      <c r="BRD106" s="214"/>
      <c r="BRE106" s="216"/>
      <c r="BRF106" s="216"/>
      <c r="BRG106" s="216"/>
      <c r="BRH106" s="216"/>
      <c r="BRI106" s="216"/>
      <c r="BRJ106" s="216"/>
      <c r="BRK106" s="216"/>
      <c r="BRL106" s="216"/>
      <c r="BRM106" s="216"/>
      <c r="BRN106" s="216"/>
      <c r="BRO106" s="216"/>
      <c r="BRP106" s="216"/>
      <c r="BRQ106" s="216"/>
      <c r="BRR106" s="214"/>
      <c r="BRS106" s="214"/>
      <c r="BRT106" s="214"/>
      <c r="BRU106" s="214"/>
      <c r="BRV106" s="214"/>
      <c r="BRW106" s="212"/>
      <c r="BRX106" s="213"/>
      <c r="BRY106" s="213"/>
      <c r="BRZ106" s="214"/>
      <c r="BSA106" s="214"/>
      <c r="BSB106" s="216"/>
      <c r="BSC106" s="216"/>
      <c r="BSD106" s="216"/>
      <c r="BSE106" s="216"/>
      <c r="BSF106" s="216"/>
      <c r="BSG106" s="216"/>
      <c r="BSH106" s="216"/>
      <c r="BSI106" s="216"/>
      <c r="BSJ106" s="216"/>
      <c r="BSK106" s="216"/>
      <c r="BSL106" s="216"/>
      <c r="BSM106" s="216"/>
      <c r="BSN106" s="216"/>
      <c r="BSO106" s="214"/>
      <c r="BSP106" s="214"/>
      <c r="BSQ106" s="214"/>
      <c r="BSR106" s="214"/>
      <c r="BSS106" s="214"/>
      <c r="BST106" s="212"/>
      <c r="BSU106" s="213"/>
      <c r="BSV106" s="213"/>
      <c r="BSW106" s="214"/>
      <c r="BSX106" s="214"/>
      <c r="BSY106" s="216"/>
      <c r="BSZ106" s="216"/>
      <c r="BTA106" s="216"/>
      <c r="BTB106" s="216"/>
      <c r="BTC106" s="216"/>
      <c r="BTD106" s="216"/>
      <c r="BTE106" s="216"/>
      <c r="BTF106" s="216"/>
      <c r="BTG106" s="216"/>
      <c r="BTH106" s="216"/>
      <c r="BTI106" s="216"/>
      <c r="BTJ106" s="216"/>
      <c r="BTK106" s="216"/>
      <c r="BTL106" s="214"/>
      <c r="BTM106" s="214"/>
      <c r="BTN106" s="214"/>
      <c r="BTO106" s="214"/>
      <c r="BTP106" s="214"/>
      <c r="BTQ106" s="212"/>
      <c r="BTR106" s="213"/>
      <c r="BTS106" s="213"/>
      <c r="BTT106" s="214"/>
      <c r="BTU106" s="214"/>
      <c r="BTV106" s="216"/>
      <c r="BTW106" s="216"/>
      <c r="BTX106" s="216"/>
      <c r="BTY106" s="216"/>
      <c r="BTZ106" s="216"/>
      <c r="BUA106" s="216"/>
      <c r="BUB106" s="216"/>
      <c r="BUC106" s="216"/>
      <c r="BUD106" s="216"/>
      <c r="BUE106" s="216"/>
      <c r="BUF106" s="216"/>
      <c r="BUG106" s="216"/>
      <c r="BUH106" s="216"/>
      <c r="BUI106" s="214"/>
      <c r="BUJ106" s="214"/>
      <c r="BUK106" s="214"/>
      <c r="BUL106" s="214"/>
      <c r="BUM106" s="214"/>
      <c r="BUN106" s="212"/>
      <c r="BUO106" s="213"/>
      <c r="BUP106" s="213"/>
      <c r="BUQ106" s="214"/>
      <c r="BUR106" s="214"/>
      <c r="BUS106" s="216"/>
      <c r="BUT106" s="216"/>
      <c r="BUU106" s="216"/>
      <c r="BUV106" s="216"/>
      <c r="BUW106" s="216"/>
      <c r="BUX106" s="216"/>
      <c r="BUY106" s="216"/>
      <c r="BUZ106" s="216"/>
      <c r="BVA106" s="216"/>
      <c r="BVB106" s="216"/>
      <c r="BVC106" s="216"/>
      <c r="BVD106" s="216"/>
      <c r="BVE106" s="216"/>
      <c r="BVF106" s="214"/>
      <c r="BVG106" s="214"/>
      <c r="BVH106" s="214"/>
      <c r="BVI106" s="214"/>
      <c r="BVJ106" s="214"/>
      <c r="BVK106" s="212"/>
      <c r="BVL106" s="213"/>
      <c r="BVM106" s="213"/>
      <c r="BVN106" s="214"/>
      <c r="BVO106" s="214"/>
      <c r="BVP106" s="216"/>
      <c r="BVQ106" s="216"/>
      <c r="BVR106" s="216"/>
      <c r="BVS106" s="216"/>
      <c r="BVT106" s="216"/>
      <c r="BVU106" s="216"/>
      <c r="BVV106" s="216"/>
      <c r="BVW106" s="216"/>
      <c r="BVX106" s="216"/>
      <c r="BVY106" s="216"/>
      <c r="BVZ106" s="216"/>
      <c r="BWA106" s="216"/>
      <c r="BWB106" s="216"/>
      <c r="BWC106" s="214"/>
      <c r="BWD106" s="214"/>
      <c r="BWE106" s="214"/>
      <c r="BWF106" s="214"/>
      <c r="BWG106" s="214"/>
      <c r="BWH106" s="212"/>
      <c r="BWI106" s="213"/>
      <c r="BWJ106" s="213"/>
      <c r="BWK106" s="214"/>
      <c r="BWL106" s="214"/>
      <c r="BWM106" s="216"/>
      <c r="BWN106" s="216"/>
      <c r="BWO106" s="216"/>
      <c r="BWP106" s="216"/>
      <c r="BWQ106" s="216"/>
      <c r="BWR106" s="216"/>
      <c r="BWS106" s="216"/>
      <c r="BWT106" s="216"/>
      <c r="BWU106" s="216"/>
      <c r="BWV106" s="216"/>
      <c r="BWW106" s="216"/>
      <c r="BWX106" s="216"/>
      <c r="BWY106" s="216"/>
      <c r="BWZ106" s="214"/>
      <c r="BXA106" s="214"/>
      <c r="BXB106" s="214"/>
      <c r="BXC106" s="214"/>
      <c r="BXD106" s="214"/>
      <c r="BXE106" s="212"/>
      <c r="BXF106" s="213"/>
      <c r="BXG106" s="213"/>
      <c r="BXH106" s="214"/>
      <c r="BXI106" s="214"/>
      <c r="BXJ106" s="216"/>
      <c r="BXK106" s="216"/>
      <c r="BXL106" s="216"/>
      <c r="BXM106" s="216"/>
      <c r="BXN106" s="216"/>
      <c r="BXO106" s="216"/>
      <c r="BXP106" s="216"/>
      <c r="BXQ106" s="216"/>
      <c r="BXR106" s="216"/>
      <c r="BXS106" s="216"/>
      <c r="BXT106" s="216"/>
      <c r="BXU106" s="216"/>
      <c r="BXV106" s="216"/>
      <c r="BXW106" s="214"/>
      <c r="BXX106" s="214"/>
      <c r="BXY106" s="214"/>
      <c r="BXZ106" s="214"/>
      <c r="BYA106" s="214"/>
      <c r="BYB106" s="212"/>
      <c r="BYC106" s="213"/>
      <c r="BYD106" s="213"/>
      <c r="BYE106" s="214"/>
      <c r="BYF106" s="214"/>
      <c r="BYG106" s="216"/>
      <c r="BYH106" s="216"/>
      <c r="BYI106" s="216"/>
      <c r="BYJ106" s="216"/>
      <c r="BYK106" s="216"/>
      <c r="BYL106" s="216"/>
      <c r="BYM106" s="216"/>
      <c r="BYN106" s="216"/>
      <c r="BYO106" s="216"/>
      <c r="BYP106" s="216"/>
      <c r="BYQ106" s="216"/>
      <c r="BYR106" s="216"/>
      <c r="BYS106" s="216"/>
      <c r="BYT106" s="214"/>
      <c r="BYU106" s="214"/>
      <c r="BYV106" s="214"/>
      <c r="BYW106" s="214"/>
      <c r="BYX106" s="214"/>
      <c r="BYY106" s="212"/>
      <c r="BYZ106" s="213"/>
      <c r="BZA106" s="213"/>
      <c r="BZB106" s="214"/>
      <c r="BZC106" s="214"/>
      <c r="BZD106" s="216"/>
      <c r="BZE106" s="216"/>
      <c r="BZF106" s="216"/>
      <c r="BZG106" s="216"/>
      <c r="BZH106" s="216"/>
      <c r="BZI106" s="216"/>
      <c r="BZJ106" s="216"/>
      <c r="BZK106" s="216"/>
      <c r="BZL106" s="216"/>
      <c r="BZM106" s="216"/>
      <c r="BZN106" s="216"/>
      <c r="BZO106" s="216"/>
      <c r="BZP106" s="216"/>
      <c r="BZQ106" s="214"/>
      <c r="BZR106" s="214"/>
      <c r="BZS106" s="214"/>
      <c r="BZT106" s="214"/>
      <c r="BZU106" s="214"/>
      <c r="BZV106" s="212"/>
      <c r="BZW106" s="213"/>
      <c r="BZX106" s="213"/>
      <c r="BZY106" s="214"/>
      <c r="BZZ106" s="214"/>
      <c r="CAA106" s="216"/>
      <c r="CAB106" s="216"/>
      <c r="CAC106" s="216"/>
      <c r="CAD106" s="216"/>
      <c r="CAE106" s="216"/>
      <c r="CAF106" s="216"/>
      <c r="CAG106" s="216"/>
      <c r="CAH106" s="216"/>
      <c r="CAI106" s="216"/>
      <c r="CAJ106" s="216"/>
      <c r="CAK106" s="216"/>
      <c r="CAL106" s="216"/>
      <c r="CAM106" s="216"/>
      <c r="CAN106" s="214"/>
      <c r="CAO106" s="214"/>
      <c r="CAP106" s="214"/>
      <c r="CAQ106" s="214"/>
      <c r="CAR106" s="214"/>
      <c r="CAS106" s="212"/>
      <c r="CAT106" s="213"/>
      <c r="CAU106" s="213"/>
      <c r="CAV106" s="214"/>
      <c r="CAW106" s="214"/>
      <c r="CAX106" s="216"/>
      <c r="CAY106" s="216"/>
      <c r="CAZ106" s="216"/>
      <c r="CBA106" s="216"/>
      <c r="CBB106" s="216"/>
      <c r="CBC106" s="216"/>
      <c r="CBD106" s="216"/>
      <c r="CBE106" s="216"/>
      <c r="CBF106" s="216"/>
      <c r="CBG106" s="216"/>
      <c r="CBH106" s="216"/>
      <c r="CBI106" s="216"/>
      <c r="CBJ106" s="216"/>
      <c r="CBK106" s="214"/>
      <c r="CBL106" s="214"/>
      <c r="CBM106" s="214"/>
      <c r="CBN106" s="214"/>
      <c r="CBO106" s="214"/>
      <c r="CBP106" s="212"/>
      <c r="CBQ106" s="213"/>
      <c r="CBR106" s="213"/>
      <c r="CBS106" s="214"/>
      <c r="CBT106" s="214"/>
      <c r="CBU106" s="216"/>
      <c r="CBV106" s="216"/>
      <c r="CBW106" s="216"/>
      <c r="CBX106" s="216"/>
      <c r="CBY106" s="216"/>
      <c r="CBZ106" s="216"/>
      <c r="CCA106" s="216"/>
      <c r="CCB106" s="216"/>
      <c r="CCC106" s="216"/>
      <c r="CCD106" s="216"/>
      <c r="CCE106" s="216"/>
      <c r="CCF106" s="216"/>
      <c r="CCG106" s="216"/>
      <c r="CCH106" s="214"/>
      <c r="CCI106" s="214"/>
      <c r="CCJ106" s="214"/>
      <c r="CCK106" s="214"/>
      <c r="CCL106" s="214"/>
      <c r="CCM106" s="212"/>
      <c r="CCN106" s="213"/>
      <c r="CCO106" s="213"/>
      <c r="CCP106" s="214"/>
      <c r="CCQ106" s="214"/>
      <c r="CCR106" s="216"/>
      <c r="CCS106" s="216"/>
      <c r="CCT106" s="216"/>
      <c r="CCU106" s="216"/>
      <c r="CCV106" s="216"/>
      <c r="CCW106" s="216"/>
      <c r="CCX106" s="216"/>
      <c r="CCY106" s="216"/>
      <c r="CCZ106" s="216"/>
      <c r="CDA106" s="216"/>
      <c r="CDB106" s="216"/>
      <c r="CDC106" s="216"/>
      <c r="CDD106" s="216"/>
      <c r="CDE106" s="214"/>
      <c r="CDF106" s="214"/>
      <c r="CDG106" s="214"/>
      <c r="CDH106" s="214"/>
      <c r="CDI106" s="214"/>
      <c r="CDJ106" s="212"/>
      <c r="CDK106" s="213"/>
      <c r="CDL106" s="213"/>
      <c r="CDM106" s="214"/>
      <c r="CDN106" s="214"/>
      <c r="CDO106" s="216"/>
      <c r="CDP106" s="216"/>
      <c r="CDQ106" s="216"/>
      <c r="CDR106" s="216"/>
      <c r="CDS106" s="216"/>
      <c r="CDT106" s="216"/>
      <c r="CDU106" s="216"/>
      <c r="CDV106" s="216"/>
      <c r="CDW106" s="216"/>
      <c r="CDX106" s="216"/>
      <c r="CDY106" s="216"/>
      <c r="CDZ106" s="216"/>
      <c r="CEA106" s="216"/>
      <c r="CEB106" s="214"/>
      <c r="CEC106" s="214"/>
      <c r="CED106" s="214"/>
      <c r="CEE106" s="214"/>
      <c r="CEF106" s="214"/>
      <c r="CEG106" s="212"/>
      <c r="CEH106" s="213"/>
      <c r="CEI106" s="213"/>
      <c r="CEJ106" s="214"/>
      <c r="CEK106" s="214"/>
      <c r="CEL106" s="216"/>
      <c r="CEM106" s="216"/>
      <c r="CEN106" s="216"/>
      <c r="CEO106" s="216"/>
      <c r="CEP106" s="216"/>
      <c r="CEQ106" s="216"/>
      <c r="CER106" s="216"/>
      <c r="CES106" s="216"/>
      <c r="CET106" s="216"/>
      <c r="CEU106" s="216"/>
      <c r="CEV106" s="216"/>
      <c r="CEW106" s="216"/>
      <c r="CEX106" s="216"/>
      <c r="CEY106" s="214"/>
      <c r="CEZ106" s="214"/>
      <c r="CFA106" s="214"/>
      <c r="CFB106" s="214"/>
      <c r="CFC106" s="214"/>
      <c r="CFD106" s="212"/>
      <c r="CFE106" s="213"/>
      <c r="CFF106" s="213"/>
      <c r="CFG106" s="214"/>
      <c r="CFH106" s="214"/>
      <c r="CFI106" s="216"/>
      <c r="CFJ106" s="216"/>
      <c r="CFK106" s="216"/>
      <c r="CFL106" s="216"/>
      <c r="CFM106" s="216"/>
      <c r="CFN106" s="216"/>
      <c r="CFO106" s="216"/>
      <c r="CFP106" s="216"/>
      <c r="CFQ106" s="216"/>
      <c r="CFR106" s="216"/>
      <c r="CFS106" s="216"/>
      <c r="CFT106" s="216"/>
      <c r="CFU106" s="216"/>
      <c r="CFV106" s="214"/>
      <c r="CFW106" s="214"/>
      <c r="CFX106" s="214"/>
      <c r="CFY106" s="214"/>
      <c r="CFZ106" s="214"/>
      <c r="CGA106" s="212"/>
      <c r="CGB106" s="213"/>
      <c r="CGC106" s="213"/>
      <c r="CGD106" s="214"/>
      <c r="CGE106" s="214"/>
      <c r="CGF106" s="216"/>
      <c r="CGG106" s="216"/>
      <c r="CGH106" s="216"/>
      <c r="CGI106" s="216"/>
      <c r="CGJ106" s="216"/>
      <c r="CGK106" s="216"/>
      <c r="CGL106" s="216"/>
      <c r="CGM106" s="216"/>
      <c r="CGN106" s="216"/>
      <c r="CGO106" s="216"/>
      <c r="CGP106" s="216"/>
      <c r="CGQ106" s="216"/>
      <c r="CGR106" s="216"/>
      <c r="CGS106" s="214"/>
      <c r="CGT106" s="214"/>
      <c r="CGU106" s="214"/>
      <c r="CGV106" s="214"/>
      <c r="CGW106" s="214"/>
      <c r="CGX106" s="212"/>
      <c r="CGY106" s="213"/>
      <c r="CGZ106" s="213"/>
      <c r="CHA106" s="214"/>
      <c r="CHB106" s="214"/>
      <c r="CHC106" s="216"/>
      <c r="CHD106" s="216"/>
      <c r="CHE106" s="216"/>
      <c r="CHF106" s="216"/>
      <c r="CHG106" s="216"/>
      <c r="CHH106" s="216"/>
      <c r="CHI106" s="216"/>
      <c r="CHJ106" s="216"/>
      <c r="CHK106" s="216"/>
      <c r="CHL106" s="216"/>
      <c r="CHM106" s="216"/>
      <c r="CHN106" s="216"/>
      <c r="CHO106" s="216"/>
      <c r="CHP106" s="214"/>
      <c r="CHQ106" s="214"/>
      <c r="CHR106" s="214"/>
      <c r="CHS106" s="214"/>
      <c r="CHT106" s="214"/>
      <c r="CHU106" s="212"/>
      <c r="CHV106" s="213"/>
      <c r="CHW106" s="213"/>
      <c r="CHX106" s="214"/>
      <c r="CHY106" s="214"/>
      <c r="CHZ106" s="216"/>
      <c r="CIA106" s="216"/>
      <c r="CIB106" s="216"/>
      <c r="CIC106" s="216"/>
      <c r="CID106" s="216"/>
      <c r="CIE106" s="216"/>
      <c r="CIF106" s="216"/>
      <c r="CIG106" s="216"/>
      <c r="CIH106" s="216"/>
      <c r="CII106" s="216"/>
      <c r="CIJ106" s="216"/>
      <c r="CIK106" s="216"/>
      <c r="CIL106" s="216"/>
      <c r="CIM106" s="214"/>
      <c r="CIN106" s="214"/>
      <c r="CIO106" s="214"/>
      <c r="CIP106" s="214"/>
      <c r="CIQ106" s="214"/>
      <c r="CIR106" s="212"/>
      <c r="CIS106" s="213"/>
      <c r="CIT106" s="213"/>
      <c r="CIU106" s="214"/>
      <c r="CIV106" s="214"/>
      <c r="CIW106" s="216"/>
      <c r="CIX106" s="216"/>
      <c r="CIY106" s="216"/>
      <c r="CIZ106" s="216"/>
      <c r="CJA106" s="216"/>
      <c r="CJB106" s="216"/>
      <c r="CJC106" s="216"/>
      <c r="CJD106" s="216"/>
      <c r="CJE106" s="216"/>
      <c r="CJF106" s="216"/>
      <c r="CJG106" s="216"/>
      <c r="CJH106" s="216"/>
      <c r="CJI106" s="216"/>
      <c r="CJJ106" s="214"/>
      <c r="CJK106" s="214"/>
      <c r="CJL106" s="214"/>
      <c r="CJM106" s="214"/>
      <c r="CJN106" s="214"/>
      <c r="CJO106" s="212"/>
      <c r="CJP106" s="213"/>
      <c r="CJQ106" s="213"/>
      <c r="CJR106" s="214"/>
      <c r="CJS106" s="214"/>
      <c r="CJT106" s="216"/>
      <c r="CJU106" s="216"/>
      <c r="CJV106" s="216"/>
      <c r="CJW106" s="216"/>
      <c r="CJX106" s="216"/>
      <c r="CJY106" s="216"/>
      <c r="CJZ106" s="216"/>
      <c r="CKA106" s="216"/>
      <c r="CKB106" s="216"/>
      <c r="CKC106" s="216"/>
      <c r="CKD106" s="216"/>
      <c r="CKE106" s="216"/>
      <c r="CKF106" s="216"/>
      <c r="CKG106" s="214"/>
      <c r="CKH106" s="214"/>
      <c r="CKI106" s="214"/>
      <c r="CKJ106" s="214"/>
      <c r="CKK106" s="214"/>
      <c r="CKL106" s="212"/>
      <c r="CKM106" s="213"/>
      <c r="CKN106" s="213"/>
      <c r="CKO106" s="214"/>
      <c r="CKP106" s="214"/>
      <c r="CKQ106" s="216"/>
      <c r="CKR106" s="216"/>
      <c r="CKS106" s="216"/>
      <c r="CKT106" s="216"/>
      <c r="CKU106" s="216"/>
      <c r="CKV106" s="216"/>
      <c r="CKW106" s="216"/>
      <c r="CKX106" s="216"/>
      <c r="CKY106" s="216"/>
      <c r="CKZ106" s="216"/>
      <c r="CLA106" s="216"/>
      <c r="CLB106" s="216"/>
      <c r="CLC106" s="216"/>
      <c r="CLD106" s="214"/>
      <c r="CLE106" s="214"/>
      <c r="CLF106" s="214"/>
      <c r="CLG106" s="214"/>
      <c r="CLH106" s="214"/>
      <c r="CLI106" s="212"/>
      <c r="CLJ106" s="213"/>
      <c r="CLK106" s="213"/>
      <c r="CLL106" s="214"/>
      <c r="CLM106" s="214"/>
      <c r="CLN106" s="216"/>
      <c r="CLO106" s="216"/>
      <c r="CLP106" s="216"/>
      <c r="CLQ106" s="216"/>
      <c r="CLR106" s="216"/>
      <c r="CLS106" s="216"/>
      <c r="CLT106" s="216"/>
      <c r="CLU106" s="216"/>
      <c r="CLV106" s="216"/>
      <c r="CLW106" s="216"/>
      <c r="CLX106" s="216"/>
      <c r="CLY106" s="216"/>
      <c r="CLZ106" s="216"/>
      <c r="CMA106" s="214"/>
      <c r="CMB106" s="214"/>
      <c r="CMC106" s="214"/>
      <c r="CMD106" s="214"/>
      <c r="CME106" s="214"/>
      <c r="CMF106" s="212"/>
      <c r="CMG106" s="213"/>
      <c r="CMH106" s="213"/>
      <c r="CMI106" s="214"/>
      <c r="CMJ106" s="214"/>
      <c r="CMK106" s="216"/>
      <c r="CML106" s="216"/>
      <c r="CMM106" s="216"/>
      <c r="CMN106" s="216"/>
      <c r="CMO106" s="216"/>
      <c r="CMP106" s="216"/>
      <c r="CMQ106" s="216"/>
      <c r="CMR106" s="216"/>
      <c r="CMS106" s="216"/>
      <c r="CMT106" s="216"/>
      <c r="CMU106" s="216"/>
      <c r="CMV106" s="216"/>
      <c r="CMW106" s="216"/>
      <c r="CMX106" s="214"/>
      <c r="CMY106" s="214"/>
      <c r="CMZ106" s="214"/>
      <c r="CNA106" s="214"/>
      <c r="CNB106" s="214"/>
      <c r="CNC106" s="212"/>
      <c r="CND106" s="213"/>
      <c r="CNE106" s="213"/>
      <c r="CNF106" s="214"/>
      <c r="CNG106" s="214"/>
      <c r="CNH106" s="216"/>
      <c r="CNI106" s="216"/>
      <c r="CNJ106" s="216"/>
      <c r="CNK106" s="216"/>
      <c r="CNL106" s="216"/>
      <c r="CNM106" s="216"/>
      <c r="CNN106" s="216"/>
      <c r="CNO106" s="216"/>
      <c r="CNP106" s="216"/>
      <c r="CNQ106" s="216"/>
      <c r="CNR106" s="216"/>
      <c r="CNS106" s="216"/>
      <c r="CNT106" s="216"/>
      <c r="CNU106" s="214"/>
      <c r="CNV106" s="214"/>
      <c r="CNW106" s="214"/>
      <c r="CNX106" s="214"/>
      <c r="CNY106" s="214"/>
      <c r="CNZ106" s="212"/>
      <c r="COA106" s="213"/>
      <c r="COB106" s="213"/>
      <c r="COC106" s="214"/>
      <c r="COD106" s="214"/>
      <c r="COE106" s="216"/>
      <c r="COF106" s="216"/>
      <c r="COG106" s="216"/>
      <c r="COH106" s="216"/>
      <c r="COI106" s="216"/>
      <c r="COJ106" s="216"/>
      <c r="COK106" s="216"/>
      <c r="COL106" s="216"/>
      <c r="COM106" s="216"/>
      <c r="CON106" s="216"/>
      <c r="COO106" s="216"/>
      <c r="COP106" s="216"/>
      <c r="COQ106" s="216"/>
      <c r="COR106" s="214"/>
      <c r="COS106" s="214"/>
      <c r="COT106" s="214"/>
      <c r="COU106" s="214"/>
      <c r="COV106" s="214"/>
      <c r="COW106" s="212"/>
      <c r="COX106" s="213"/>
      <c r="COY106" s="213"/>
      <c r="COZ106" s="214"/>
      <c r="CPA106" s="214"/>
      <c r="CPB106" s="216"/>
      <c r="CPC106" s="216"/>
      <c r="CPD106" s="216"/>
      <c r="CPE106" s="216"/>
      <c r="CPF106" s="216"/>
      <c r="CPG106" s="216"/>
      <c r="CPH106" s="216"/>
      <c r="CPI106" s="216"/>
      <c r="CPJ106" s="216"/>
      <c r="CPK106" s="216"/>
      <c r="CPL106" s="216"/>
      <c r="CPM106" s="216"/>
      <c r="CPN106" s="216"/>
      <c r="CPO106" s="214"/>
      <c r="CPP106" s="214"/>
      <c r="CPQ106" s="214"/>
      <c r="CPR106" s="214"/>
      <c r="CPS106" s="214"/>
      <c r="CPT106" s="212"/>
      <c r="CPU106" s="213"/>
      <c r="CPV106" s="213"/>
      <c r="CPW106" s="214"/>
      <c r="CPX106" s="214"/>
      <c r="CPY106" s="216"/>
      <c r="CPZ106" s="216"/>
      <c r="CQA106" s="216"/>
      <c r="CQB106" s="216"/>
      <c r="CQC106" s="216"/>
      <c r="CQD106" s="216"/>
      <c r="CQE106" s="216"/>
      <c r="CQF106" s="216"/>
      <c r="CQG106" s="216"/>
      <c r="CQH106" s="216"/>
      <c r="CQI106" s="216"/>
      <c r="CQJ106" s="216"/>
      <c r="CQK106" s="216"/>
      <c r="CQL106" s="214"/>
      <c r="CQM106" s="214"/>
      <c r="CQN106" s="214"/>
      <c r="CQO106" s="214"/>
      <c r="CQP106" s="214"/>
      <c r="CQQ106" s="212"/>
      <c r="CQR106" s="213"/>
      <c r="CQS106" s="213"/>
      <c r="CQT106" s="214"/>
      <c r="CQU106" s="214"/>
      <c r="CQV106" s="216"/>
      <c r="CQW106" s="216"/>
      <c r="CQX106" s="216"/>
      <c r="CQY106" s="216"/>
      <c r="CQZ106" s="216"/>
      <c r="CRA106" s="216"/>
      <c r="CRB106" s="216"/>
      <c r="CRC106" s="216"/>
      <c r="CRD106" s="216"/>
      <c r="CRE106" s="216"/>
      <c r="CRF106" s="216"/>
      <c r="CRG106" s="216"/>
      <c r="CRH106" s="216"/>
      <c r="CRI106" s="214"/>
      <c r="CRJ106" s="214"/>
      <c r="CRK106" s="214"/>
      <c r="CRL106" s="214"/>
      <c r="CRM106" s="214"/>
      <c r="CRN106" s="212"/>
      <c r="CRO106" s="213"/>
      <c r="CRP106" s="213"/>
      <c r="CRQ106" s="214"/>
      <c r="CRR106" s="214"/>
      <c r="CRS106" s="216"/>
      <c r="CRT106" s="216"/>
      <c r="CRU106" s="216"/>
      <c r="CRV106" s="216"/>
      <c r="CRW106" s="216"/>
      <c r="CRX106" s="216"/>
      <c r="CRY106" s="216"/>
      <c r="CRZ106" s="216"/>
      <c r="CSA106" s="216"/>
      <c r="CSB106" s="216"/>
      <c r="CSC106" s="216"/>
      <c r="CSD106" s="216"/>
      <c r="CSE106" s="216"/>
      <c r="CSF106" s="214"/>
      <c r="CSG106" s="214"/>
      <c r="CSH106" s="214"/>
      <c r="CSI106" s="214"/>
      <c r="CSJ106" s="214"/>
      <c r="CSK106" s="212"/>
      <c r="CSL106" s="213"/>
      <c r="CSM106" s="213"/>
      <c r="CSN106" s="214"/>
      <c r="CSO106" s="214"/>
      <c r="CSP106" s="216"/>
      <c r="CSQ106" s="216"/>
      <c r="CSR106" s="216"/>
      <c r="CSS106" s="216"/>
      <c r="CST106" s="216"/>
      <c r="CSU106" s="216"/>
      <c r="CSV106" s="216"/>
      <c r="CSW106" s="216"/>
      <c r="CSX106" s="216"/>
      <c r="CSY106" s="216"/>
      <c r="CSZ106" s="216"/>
      <c r="CTA106" s="216"/>
      <c r="CTB106" s="216"/>
      <c r="CTC106" s="214"/>
      <c r="CTD106" s="214"/>
      <c r="CTE106" s="214"/>
      <c r="CTF106" s="214"/>
      <c r="CTG106" s="214"/>
      <c r="CTH106" s="212"/>
      <c r="CTI106" s="213"/>
      <c r="CTJ106" s="213"/>
      <c r="CTK106" s="214"/>
      <c r="CTL106" s="214"/>
      <c r="CTM106" s="216"/>
      <c r="CTN106" s="216"/>
      <c r="CTO106" s="216"/>
      <c r="CTP106" s="216"/>
      <c r="CTQ106" s="216"/>
      <c r="CTR106" s="216"/>
      <c r="CTS106" s="216"/>
      <c r="CTT106" s="216"/>
      <c r="CTU106" s="216"/>
      <c r="CTV106" s="216"/>
      <c r="CTW106" s="216"/>
      <c r="CTX106" s="216"/>
      <c r="CTY106" s="216"/>
      <c r="CTZ106" s="214"/>
      <c r="CUA106" s="214"/>
      <c r="CUB106" s="214"/>
      <c r="CUC106" s="214"/>
      <c r="CUD106" s="214"/>
      <c r="CUE106" s="212"/>
      <c r="CUF106" s="213"/>
      <c r="CUG106" s="213"/>
      <c r="CUH106" s="214"/>
      <c r="CUI106" s="214"/>
      <c r="CUJ106" s="216"/>
      <c r="CUK106" s="216"/>
      <c r="CUL106" s="216"/>
      <c r="CUM106" s="216"/>
      <c r="CUN106" s="216"/>
      <c r="CUO106" s="216"/>
      <c r="CUP106" s="216"/>
      <c r="CUQ106" s="216"/>
      <c r="CUR106" s="216"/>
      <c r="CUS106" s="216"/>
      <c r="CUT106" s="216"/>
      <c r="CUU106" s="216"/>
      <c r="CUV106" s="216"/>
      <c r="CUW106" s="214"/>
      <c r="CUX106" s="214"/>
      <c r="CUY106" s="214"/>
      <c r="CUZ106" s="214"/>
      <c r="CVA106" s="214"/>
      <c r="CVB106" s="212"/>
      <c r="CVC106" s="213"/>
      <c r="CVD106" s="213"/>
      <c r="CVE106" s="214"/>
      <c r="CVF106" s="214"/>
      <c r="CVG106" s="216"/>
      <c r="CVH106" s="216"/>
      <c r="CVI106" s="216"/>
      <c r="CVJ106" s="216"/>
      <c r="CVK106" s="216"/>
      <c r="CVL106" s="216"/>
      <c r="CVM106" s="216"/>
      <c r="CVN106" s="216"/>
      <c r="CVO106" s="216"/>
      <c r="CVP106" s="216"/>
      <c r="CVQ106" s="216"/>
      <c r="CVR106" s="216"/>
      <c r="CVS106" s="216"/>
      <c r="CVT106" s="214"/>
      <c r="CVU106" s="214"/>
      <c r="CVV106" s="214"/>
      <c r="CVW106" s="214"/>
      <c r="CVX106" s="214"/>
      <c r="CVY106" s="212"/>
      <c r="CVZ106" s="213"/>
      <c r="CWA106" s="213"/>
      <c r="CWB106" s="214"/>
      <c r="CWC106" s="214"/>
      <c r="CWD106" s="216"/>
      <c r="CWE106" s="216"/>
      <c r="CWF106" s="216"/>
      <c r="CWG106" s="216"/>
      <c r="CWH106" s="216"/>
      <c r="CWI106" s="216"/>
      <c r="CWJ106" s="216"/>
      <c r="CWK106" s="216"/>
      <c r="CWL106" s="216"/>
      <c r="CWM106" s="216"/>
      <c r="CWN106" s="216"/>
      <c r="CWO106" s="216"/>
      <c r="CWP106" s="216"/>
      <c r="CWQ106" s="214"/>
      <c r="CWR106" s="214"/>
      <c r="CWS106" s="214"/>
      <c r="CWT106" s="214"/>
      <c r="CWU106" s="214"/>
      <c r="CWV106" s="212"/>
      <c r="CWW106" s="213"/>
      <c r="CWX106" s="213"/>
      <c r="CWY106" s="214"/>
      <c r="CWZ106" s="214"/>
      <c r="CXA106" s="216"/>
      <c r="CXB106" s="216"/>
      <c r="CXC106" s="216"/>
      <c r="CXD106" s="216"/>
      <c r="CXE106" s="216"/>
      <c r="CXF106" s="216"/>
      <c r="CXG106" s="216"/>
      <c r="CXH106" s="216"/>
      <c r="CXI106" s="216"/>
      <c r="CXJ106" s="216"/>
      <c r="CXK106" s="216"/>
      <c r="CXL106" s="216"/>
      <c r="CXM106" s="216"/>
      <c r="CXN106" s="214"/>
      <c r="CXO106" s="214"/>
      <c r="CXP106" s="214"/>
      <c r="CXQ106" s="214"/>
      <c r="CXR106" s="214"/>
      <c r="CXS106" s="212"/>
      <c r="CXT106" s="213"/>
      <c r="CXU106" s="213"/>
      <c r="CXV106" s="214"/>
      <c r="CXW106" s="214"/>
      <c r="CXX106" s="216"/>
      <c r="CXY106" s="216"/>
      <c r="CXZ106" s="216"/>
      <c r="CYA106" s="216"/>
      <c r="CYB106" s="216"/>
      <c r="CYC106" s="216"/>
      <c r="CYD106" s="216"/>
      <c r="CYE106" s="216"/>
      <c r="CYF106" s="216"/>
      <c r="CYG106" s="216"/>
      <c r="CYH106" s="216"/>
      <c r="CYI106" s="216"/>
      <c r="CYJ106" s="216"/>
      <c r="CYK106" s="214"/>
      <c r="CYL106" s="214"/>
      <c r="CYM106" s="214"/>
      <c r="CYN106" s="214"/>
      <c r="CYO106" s="214"/>
      <c r="CYP106" s="212"/>
      <c r="CYQ106" s="213"/>
      <c r="CYR106" s="213"/>
      <c r="CYS106" s="214"/>
      <c r="CYT106" s="214"/>
      <c r="CYU106" s="216"/>
      <c r="CYV106" s="216"/>
      <c r="CYW106" s="216"/>
      <c r="CYX106" s="216"/>
      <c r="CYY106" s="216"/>
      <c r="CYZ106" s="216"/>
      <c r="CZA106" s="216"/>
      <c r="CZB106" s="216"/>
      <c r="CZC106" s="216"/>
      <c r="CZD106" s="216"/>
      <c r="CZE106" s="216"/>
      <c r="CZF106" s="216"/>
      <c r="CZG106" s="216"/>
      <c r="CZH106" s="214"/>
      <c r="CZI106" s="214"/>
      <c r="CZJ106" s="214"/>
      <c r="CZK106" s="214"/>
      <c r="CZL106" s="214"/>
      <c r="CZM106" s="212"/>
      <c r="CZN106" s="213"/>
      <c r="CZO106" s="213"/>
      <c r="CZP106" s="214"/>
      <c r="CZQ106" s="214"/>
      <c r="CZR106" s="216"/>
      <c r="CZS106" s="216"/>
      <c r="CZT106" s="216"/>
      <c r="CZU106" s="216"/>
      <c r="CZV106" s="216"/>
      <c r="CZW106" s="216"/>
      <c r="CZX106" s="216"/>
      <c r="CZY106" s="216"/>
      <c r="CZZ106" s="216"/>
      <c r="DAA106" s="216"/>
      <c r="DAB106" s="216"/>
      <c r="DAC106" s="216"/>
      <c r="DAD106" s="216"/>
      <c r="DAE106" s="214"/>
      <c r="DAF106" s="214"/>
      <c r="DAG106" s="214"/>
      <c r="DAH106" s="214"/>
      <c r="DAI106" s="214"/>
      <c r="DAJ106" s="212"/>
      <c r="DAK106" s="213"/>
      <c r="DAL106" s="213"/>
      <c r="DAM106" s="214"/>
      <c r="DAN106" s="214"/>
      <c r="DAO106" s="216"/>
      <c r="DAP106" s="216"/>
      <c r="DAQ106" s="216"/>
      <c r="DAR106" s="216"/>
      <c r="DAS106" s="216"/>
      <c r="DAT106" s="216"/>
      <c r="DAU106" s="216"/>
      <c r="DAV106" s="216"/>
      <c r="DAW106" s="216"/>
      <c r="DAX106" s="216"/>
      <c r="DAY106" s="216"/>
      <c r="DAZ106" s="216"/>
      <c r="DBA106" s="216"/>
      <c r="DBB106" s="214"/>
      <c r="DBC106" s="214"/>
      <c r="DBD106" s="214"/>
      <c r="DBE106" s="214"/>
      <c r="DBF106" s="214"/>
      <c r="DBG106" s="212"/>
      <c r="DBH106" s="213"/>
      <c r="DBI106" s="213"/>
      <c r="DBJ106" s="214"/>
      <c r="DBK106" s="214"/>
      <c r="DBL106" s="216"/>
      <c r="DBM106" s="216"/>
      <c r="DBN106" s="216"/>
      <c r="DBO106" s="216"/>
      <c r="DBP106" s="216"/>
      <c r="DBQ106" s="216"/>
      <c r="DBR106" s="216"/>
      <c r="DBS106" s="216"/>
      <c r="DBT106" s="216"/>
      <c r="DBU106" s="216"/>
      <c r="DBV106" s="216"/>
      <c r="DBW106" s="216"/>
      <c r="DBX106" s="216"/>
      <c r="DBY106" s="214"/>
      <c r="DBZ106" s="214"/>
      <c r="DCA106" s="214"/>
      <c r="DCB106" s="214"/>
      <c r="DCC106" s="214"/>
      <c r="DCD106" s="212"/>
      <c r="DCE106" s="213"/>
      <c r="DCF106" s="213"/>
      <c r="DCG106" s="214"/>
      <c r="DCH106" s="214"/>
      <c r="DCI106" s="216"/>
      <c r="DCJ106" s="216"/>
      <c r="DCK106" s="216"/>
      <c r="DCL106" s="216"/>
      <c r="DCM106" s="216"/>
      <c r="DCN106" s="216"/>
      <c r="DCO106" s="216"/>
      <c r="DCP106" s="216"/>
      <c r="DCQ106" s="216"/>
      <c r="DCR106" s="216"/>
      <c r="DCS106" s="216"/>
      <c r="DCT106" s="216"/>
      <c r="DCU106" s="216"/>
      <c r="DCV106" s="214"/>
      <c r="DCW106" s="214"/>
      <c r="DCX106" s="214"/>
      <c r="DCY106" s="214"/>
      <c r="DCZ106" s="214"/>
      <c r="DDA106" s="212"/>
      <c r="DDB106" s="213"/>
      <c r="DDC106" s="213"/>
      <c r="DDD106" s="214"/>
      <c r="DDE106" s="214"/>
      <c r="DDF106" s="216"/>
      <c r="DDG106" s="216"/>
      <c r="DDH106" s="216"/>
      <c r="DDI106" s="216"/>
      <c r="DDJ106" s="216"/>
      <c r="DDK106" s="216"/>
      <c r="DDL106" s="216"/>
      <c r="DDM106" s="216"/>
      <c r="DDN106" s="216"/>
      <c r="DDO106" s="216"/>
      <c r="DDP106" s="216"/>
      <c r="DDQ106" s="216"/>
      <c r="DDR106" s="216"/>
      <c r="DDS106" s="214"/>
      <c r="DDT106" s="214"/>
      <c r="DDU106" s="214"/>
      <c r="DDV106" s="214"/>
      <c r="DDW106" s="214"/>
      <c r="DDX106" s="212"/>
      <c r="DDY106" s="213"/>
      <c r="DDZ106" s="213"/>
      <c r="DEA106" s="214"/>
      <c r="DEB106" s="214"/>
      <c r="DEC106" s="216"/>
      <c r="DED106" s="216"/>
      <c r="DEE106" s="216"/>
      <c r="DEF106" s="216"/>
      <c r="DEG106" s="216"/>
      <c r="DEH106" s="216"/>
      <c r="DEI106" s="216"/>
      <c r="DEJ106" s="216"/>
      <c r="DEK106" s="216"/>
      <c r="DEL106" s="216"/>
      <c r="DEM106" s="216"/>
      <c r="DEN106" s="216"/>
      <c r="DEO106" s="216"/>
      <c r="DEP106" s="214"/>
      <c r="DEQ106" s="214"/>
      <c r="DER106" s="214"/>
      <c r="DES106" s="214"/>
      <c r="DET106" s="214"/>
      <c r="DEU106" s="212"/>
      <c r="DEV106" s="213"/>
      <c r="DEW106" s="213"/>
      <c r="DEX106" s="214"/>
      <c r="DEY106" s="214"/>
      <c r="DEZ106" s="216"/>
      <c r="DFA106" s="216"/>
      <c r="DFB106" s="216"/>
      <c r="DFC106" s="216"/>
      <c r="DFD106" s="216"/>
      <c r="DFE106" s="216"/>
      <c r="DFF106" s="216"/>
      <c r="DFG106" s="216"/>
      <c r="DFH106" s="216"/>
      <c r="DFI106" s="216"/>
      <c r="DFJ106" s="216"/>
      <c r="DFK106" s="216"/>
      <c r="DFL106" s="216"/>
      <c r="DFM106" s="214"/>
      <c r="DFN106" s="214"/>
      <c r="DFO106" s="214"/>
      <c r="DFP106" s="214"/>
      <c r="DFQ106" s="214"/>
      <c r="DFR106" s="212"/>
      <c r="DFS106" s="213"/>
      <c r="DFT106" s="213"/>
      <c r="DFU106" s="214"/>
      <c r="DFV106" s="214"/>
      <c r="DFW106" s="216"/>
      <c r="DFX106" s="216"/>
      <c r="DFY106" s="216"/>
      <c r="DFZ106" s="216"/>
      <c r="DGA106" s="216"/>
      <c r="DGB106" s="216"/>
      <c r="DGC106" s="216"/>
      <c r="DGD106" s="216"/>
      <c r="DGE106" s="216"/>
      <c r="DGF106" s="216"/>
      <c r="DGG106" s="216"/>
      <c r="DGH106" s="216"/>
      <c r="DGI106" s="216"/>
      <c r="DGJ106" s="214"/>
      <c r="DGK106" s="214"/>
      <c r="DGL106" s="214"/>
      <c r="DGM106" s="214"/>
      <c r="DGN106" s="214"/>
      <c r="DGO106" s="212"/>
      <c r="DGP106" s="213"/>
      <c r="DGQ106" s="213"/>
      <c r="DGR106" s="214"/>
      <c r="DGS106" s="214"/>
      <c r="DGT106" s="216"/>
      <c r="DGU106" s="216"/>
      <c r="DGV106" s="216"/>
      <c r="DGW106" s="216"/>
      <c r="DGX106" s="216"/>
      <c r="DGY106" s="216"/>
      <c r="DGZ106" s="216"/>
      <c r="DHA106" s="216"/>
      <c r="DHB106" s="216"/>
      <c r="DHC106" s="216"/>
      <c r="DHD106" s="216"/>
      <c r="DHE106" s="216"/>
      <c r="DHF106" s="216"/>
      <c r="DHG106" s="214"/>
      <c r="DHH106" s="214"/>
      <c r="DHI106" s="214"/>
      <c r="DHJ106" s="214"/>
      <c r="DHK106" s="214"/>
      <c r="DHL106" s="212"/>
      <c r="DHM106" s="213"/>
      <c r="DHN106" s="213"/>
      <c r="DHO106" s="214"/>
      <c r="DHP106" s="214"/>
      <c r="DHQ106" s="216"/>
      <c r="DHR106" s="216"/>
      <c r="DHS106" s="216"/>
      <c r="DHT106" s="216"/>
      <c r="DHU106" s="216"/>
      <c r="DHV106" s="216"/>
      <c r="DHW106" s="216"/>
      <c r="DHX106" s="216"/>
      <c r="DHY106" s="216"/>
      <c r="DHZ106" s="216"/>
      <c r="DIA106" s="216"/>
      <c r="DIB106" s="216"/>
      <c r="DIC106" s="216"/>
      <c r="DID106" s="214"/>
      <c r="DIE106" s="214"/>
      <c r="DIF106" s="214"/>
      <c r="DIG106" s="214"/>
      <c r="DIH106" s="214"/>
      <c r="DII106" s="212"/>
      <c r="DIJ106" s="213"/>
      <c r="DIK106" s="213"/>
      <c r="DIL106" s="214"/>
      <c r="DIM106" s="214"/>
      <c r="DIN106" s="216"/>
      <c r="DIO106" s="216"/>
      <c r="DIP106" s="216"/>
      <c r="DIQ106" s="216"/>
      <c r="DIR106" s="216"/>
      <c r="DIS106" s="216"/>
      <c r="DIT106" s="216"/>
      <c r="DIU106" s="216"/>
      <c r="DIV106" s="216"/>
      <c r="DIW106" s="216"/>
      <c r="DIX106" s="216"/>
      <c r="DIY106" s="216"/>
      <c r="DIZ106" s="216"/>
      <c r="DJA106" s="214"/>
      <c r="DJB106" s="214"/>
      <c r="DJC106" s="214"/>
      <c r="DJD106" s="214"/>
      <c r="DJE106" s="214"/>
      <c r="DJF106" s="212"/>
      <c r="DJG106" s="213"/>
      <c r="DJH106" s="213"/>
      <c r="DJI106" s="214"/>
      <c r="DJJ106" s="214"/>
      <c r="DJK106" s="216"/>
      <c r="DJL106" s="216"/>
      <c r="DJM106" s="216"/>
      <c r="DJN106" s="216"/>
      <c r="DJO106" s="216"/>
      <c r="DJP106" s="216"/>
      <c r="DJQ106" s="216"/>
      <c r="DJR106" s="216"/>
      <c r="DJS106" s="216"/>
      <c r="DJT106" s="216"/>
      <c r="DJU106" s="216"/>
      <c r="DJV106" s="216"/>
      <c r="DJW106" s="216"/>
      <c r="DJX106" s="214"/>
      <c r="DJY106" s="214"/>
      <c r="DJZ106" s="214"/>
      <c r="DKA106" s="214"/>
      <c r="DKB106" s="214"/>
      <c r="DKC106" s="212"/>
      <c r="DKD106" s="213"/>
      <c r="DKE106" s="213"/>
      <c r="DKF106" s="214"/>
      <c r="DKG106" s="214"/>
      <c r="DKH106" s="216"/>
      <c r="DKI106" s="216"/>
      <c r="DKJ106" s="216"/>
      <c r="DKK106" s="216"/>
      <c r="DKL106" s="216"/>
      <c r="DKM106" s="216"/>
      <c r="DKN106" s="216"/>
      <c r="DKO106" s="216"/>
      <c r="DKP106" s="216"/>
      <c r="DKQ106" s="216"/>
      <c r="DKR106" s="216"/>
      <c r="DKS106" s="216"/>
      <c r="DKT106" s="216"/>
      <c r="DKU106" s="214"/>
      <c r="DKV106" s="214"/>
      <c r="DKW106" s="214"/>
      <c r="DKX106" s="214"/>
      <c r="DKY106" s="214"/>
      <c r="DKZ106" s="212"/>
      <c r="DLA106" s="213"/>
      <c r="DLB106" s="213"/>
      <c r="DLC106" s="214"/>
      <c r="DLD106" s="214"/>
      <c r="DLE106" s="216"/>
      <c r="DLF106" s="216"/>
      <c r="DLG106" s="216"/>
      <c r="DLH106" s="216"/>
      <c r="DLI106" s="216"/>
      <c r="DLJ106" s="216"/>
      <c r="DLK106" s="216"/>
      <c r="DLL106" s="216"/>
      <c r="DLM106" s="216"/>
      <c r="DLN106" s="216"/>
      <c r="DLO106" s="216"/>
      <c r="DLP106" s="216"/>
      <c r="DLQ106" s="216"/>
      <c r="DLR106" s="214"/>
      <c r="DLS106" s="214"/>
      <c r="DLT106" s="214"/>
      <c r="DLU106" s="214"/>
      <c r="DLV106" s="214"/>
      <c r="DLW106" s="212"/>
      <c r="DLX106" s="213"/>
      <c r="DLY106" s="213"/>
      <c r="DLZ106" s="214"/>
      <c r="DMA106" s="214"/>
      <c r="DMB106" s="216"/>
      <c r="DMC106" s="216"/>
      <c r="DMD106" s="216"/>
      <c r="DME106" s="216"/>
      <c r="DMF106" s="216"/>
      <c r="DMG106" s="216"/>
      <c r="DMH106" s="216"/>
      <c r="DMI106" s="216"/>
      <c r="DMJ106" s="216"/>
      <c r="DMK106" s="216"/>
      <c r="DML106" s="216"/>
      <c r="DMM106" s="216"/>
      <c r="DMN106" s="216"/>
      <c r="DMO106" s="214"/>
      <c r="DMP106" s="214"/>
      <c r="DMQ106" s="214"/>
      <c r="DMR106" s="214"/>
      <c r="DMS106" s="214"/>
      <c r="DMT106" s="212"/>
      <c r="DMU106" s="213"/>
      <c r="DMV106" s="213"/>
      <c r="DMW106" s="214"/>
      <c r="DMX106" s="214"/>
      <c r="DMY106" s="216"/>
      <c r="DMZ106" s="216"/>
      <c r="DNA106" s="216"/>
      <c r="DNB106" s="216"/>
      <c r="DNC106" s="216"/>
      <c r="DND106" s="216"/>
      <c r="DNE106" s="216"/>
      <c r="DNF106" s="216"/>
      <c r="DNG106" s="216"/>
      <c r="DNH106" s="216"/>
      <c r="DNI106" s="216"/>
      <c r="DNJ106" s="216"/>
      <c r="DNK106" s="216"/>
      <c r="DNL106" s="214"/>
      <c r="DNM106" s="214"/>
      <c r="DNN106" s="214"/>
      <c r="DNO106" s="214"/>
      <c r="DNP106" s="214"/>
      <c r="DNQ106" s="212"/>
      <c r="DNR106" s="213"/>
      <c r="DNS106" s="213"/>
      <c r="DNT106" s="214"/>
      <c r="DNU106" s="214"/>
      <c r="DNV106" s="216"/>
      <c r="DNW106" s="216"/>
      <c r="DNX106" s="216"/>
      <c r="DNY106" s="216"/>
      <c r="DNZ106" s="216"/>
      <c r="DOA106" s="216"/>
      <c r="DOB106" s="216"/>
      <c r="DOC106" s="216"/>
      <c r="DOD106" s="216"/>
      <c r="DOE106" s="216"/>
      <c r="DOF106" s="216"/>
      <c r="DOG106" s="216"/>
      <c r="DOH106" s="216"/>
      <c r="DOI106" s="214"/>
      <c r="DOJ106" s="214"/>
      <c r="DOK106" s="214"/>
      <c r="DOL106" s="214"/>
      <c r="DOM106" s="214"/>
      <c r="DON106" s="212"/>
      <c r="DOO106" s="213"/>
      <c r="DOP106" s="213"/>
      <c r="DOQ106" s="214"/>
      <c r="DOR106" s="214"/>
      <c r="DOS106" s="216"/>
      <c r="DOT106" s="216"/>
      <c r="DOU106" s="216"/>
      <c r="DOV106" s="216"/>
      <c r="DOW106" s="216"/>
      <c r="DOX106" s="216"/>
      <c r="DOY106" s="216"/>
      <c r="DOZ106" s="216"/>
      <c r="DPA106" s="216"/>
      <c r="DPB106" s="216"/>
      <c r="DPC106" s="216"/>
      <c r="DPD106" s="216"/>
      <c r="DPE106" s="216"/>
      <c r="DPF106" s="214"/>
      <c r="DPG106" s="214"/>
      <c r="DPH106" s="214"/>
      <c r="DPI106" s="214"/>
      <c r="DPJ106" s="214"/>
      <c r="DPK106" s="212"/>
      <c r="DPL106" s="213"/>
      <c r="DPM106" s="213"/>
      <c r="DPN106" s="214"/>
      <c r="DPO106" s="214"/>
      <c r="DPP106" s="216"/>
      <c r="DPQ106" s="216"/>
      <c r="DPR106" s="216"/>
      <c r="DPS106" s="216"/>
      <c r="DPT106" s="216"/>
      <c r="DPU106" s="216"/>
      <c r="DPV106" s="216"/>
      <c r="DPW106" s="216"/>
      <c r="DPX106" s="216"/>
      <c r="DPY106" s="216"/>
      <c r="DPZ106" s="216"/>
      <c r="DQA106" s="216"/>
      <c r="DQB106" s="216"/>
      <c r="DQC106" s="214"/>
      <c r="DQD106" s="214"/>
      <c r="DQE106" s="214"/>
      <c r="DQF106" s="214"/>
      <c r="DQG106" s="214"/>
      <c r="DQH106" s="212"/>
      <c r="DQI106" s="213"/>
      <c r="DQJ106" s="213"/>
      <c r="DQK106" s="214"/>
      <c r="DQL106" s="214"/>
      <c r="DQM106" s="216"/>
      <c r="DQN106" s="216"/>
      <c r="DQO106" s="216"/>
      <c r="DQP106" s="216"/>
      <c r="DQQ106" s="216"/>
      <c r="DQR106" s="216"/>
      <c r="DQS106" s="216"/>
      <c r="DQT106" s="216"/>
      <c r="DQU106" s="216"/>
      <c r="DQV106" s="216"/>
      <c r="DQW106" s="216"/>
      <c r="DQX106" s="216"/>
      <c r="DQY106" s="216"/>
      <c r="DQZ106" s="214"/>
      <c r="DRA106" s="214"/>
      <c r="DRB106" s="214"/>
      <c r="DRC106" s="214"/>
      <c r="DRD106" s="214"/>
      <c r="DRE106" s="212"/>
      <c r="DRF106" s="213"/>
      <c r="DRG106" s="213"/>
      <c r="DRH106" s="214"/>
      <c r="DRI106" s="214"/>
      <c r="DRJ106" s="216"/>
      <c r="DRK106" s="216"/>
      <c r="DRL106" s="216"/>
      <c r="DRM106" s="216"/>
      <c r="DRN106" s="216"/>
      <c r="DRO106" s="216"/>
      <c r="DRP106" s="216"/>
      <c r="DRQ106" s="216"/>
      <c r="DRR106" s="216"/>
      <c r="DRS106" s="216"/>
      <c r="DRT106" s="216"/>
      <c r="DRU106" s="216"/>
      <c r="DRV106" s="216"/>
      <c r="DRW106" s="214"/>
      <c r="DRX106" s="214"/>
      <c r="DRY106" s="214"/>
      <c r="DRZ106" s="214"/>
      <c r="DSA106" s="214"/>
      <c r="DSB106" s="212"/>
      <c r="DSC106" s="213"/>
      <c r="DSD106" s="213"/>
      <c r="DSE106" s="214"/>
      <c r="DSF106" s="214"/>
      <c r="DSG106" s="216"/>
      <c r="DSH106" s="216"/>
      <c r="DSI106" s="216"/>
      <c r="DSJ106" s="216"/>
      <c r="DSK106" s="216"/>
      <c r="DSL106" s="216"/>
      <c r="DSM106" s="216"/>
      <c r="DSN106" s="216"/>
      <c r="DSO106" s="216"/>
      <c r="DSP106" s="216"/>
      <c r="DSQ106" s="216"/>
      <c r="DSR106" s="216"/>
      <c r="DSS106" s="216"/>
      <c r="DST106" s="214"/>
      <c r="DSU106" s="214"/>
      <c r="DSV106" s="214"/>
      <c r="DSW106" s="214"/>
      <c r="DSX106" s="214"/>
      <c r="DSY106" s="212"/>
      <c r="DSZ106" s="213"/>
      <c r="DTA106" s="213"/>
      <c r="DTB106" s="214"/>
      <c r="DTC106" s="214"/>
      <c r="DTD106" s="216"/>
      <c r="DTE106" s="216"/>
      <c r="DTF106" s="216"/>
      <c r="DTG106" s="216"/>
      <c r="DTH106" s="216"/>
      <c r="DTI106" s="216"/>
      <c r="DTJ106" s="216"/>
      <c r="DTK106" s="216"/>
      <c r="DTL106" s="216"/>
      <c r="DTM106" s="216"/>
      <c r="DTN106" s="216"/>
      <c r="DTO106" s="216"/>
      <c r="DTP106" s="216"/>
      <c r="DTQ106" s="214"/>
      <c r="DTR106" s="214"/>
      <c r="DTS106" s="214"/>
      <c r="DTT106" s="214"/>
      <c r="DTU106" s="214"/>
      <c r="DTV106" s="212"/>
      <c r="DTW106" s="213"/>
      <c r="DTX106" s="213"/>
      <c r="DTY106" s="214"/>
      <c r="DTZ106" s="214"/>
      <c r="DUA106" s="216"/>
      <c r="DUB106" s="216"/>
      <c r="DUC106" s="216"/>
      <c r="DUD106" s="216"/>
      <c r="DUE106" s="216"/>
      <c r="DUF106" s="216"/>
      <c r="DUG106" s="216"/>
      <c r="DUH106" s="216"/>
      <c r="DUI106" s="216"/>
      <c r="DUJ106" s="216"/>
      <c r="DUK106" s="216"/>
      <c r="DUL106" s="216"/>
      <c r="DUM106" s="216"/>
      <c r="DUN106" s="214"/>
      <c r="DUO106" s="214"/>
      <c r="DUP106" s="214"/>
      <c r="DUQ106" s="214"/>
      <c r="DUR106" s="214"/>
      <c r="DUS106" s="212"/>
      <c r="DUT106" s="213"/>
      <c r="DUU106" s="213"/>
      <c r="DUV106" s="214"/>
      <c r="DUW106" s="214"/>
      <c r="DUX106" s="216"/>
      <c r="DUY106" s="216"/>
      <c r="DUZ106" s="216"/>
      <c r="DVA106" s="216"/>
      <c r="DVB106" s="216"/>
      <c r="DVC106" s="216"/>
      <c r="DVD106" s="216"/>
      <c r="DVE106" s="216"/>
      <c r="DVF106" s="216"/>
      <c r="DVG106" s="216"/>
      <c r="DVH106" s="216"/>
      <c r="DVI106" s="216"/>
      <c r="DVJ106" s="216"/>
      <c r="DVK106" s="214"/>
      <c r="DVL106" s="214"/>
      <c r="DVM106" s="214"/>
      <c r="DVN106" s="214"/>
      <c r="DVO106" s="214"/>
      <c r="DVP106" s="212"/>
      <c r="DVQ106" s="213"/>
      <c r="DVR106" s="213"/>
      <c r="DVS106" s="214"/>
      <c r="DVT106" s="214"/>
      <c r="DVU106" s="216"/>
      <c r="DVV106" s="216"/>
      <c r="DVW106" s="216"/>
      <c r="DVX106" s="216"/>
      <c r="DVY106" s="216"/>
      <c r="DVZ106" s="216"/>
      <c r="DWA106" s="216"/>
      <c r="DWB106" s="216"/>
      <c r="DWC106" s="216"/>
      <c r="DWD106" s="216"/>
      <c r="DWE106" s="216"/>
      <c r="DWF106" s="216"/>
      <c r="DWG106" s="216"/>
      <c r="DWH106" s="214"/>
      <c r="DWI106" s="214"/>
      <c r="DWJ106" s="214"/>
      <c r="DWK106" s="214"/>
      <c r="DWL106" s="214"/>
      <c r="DWM106" s="212"/>
      <c r="DWN106" s="213"/>
      <c r="DWO106" s="213"/>
      <c r="DWP106" s="214"/>
      <c r="DWQ106" s="214"/>
      <c r="DWR106" s="216"/>
      <c r="DWS106" s="216"/>
      <c r="DWT106" s="216"/>
      <c r="DWU106" s="216"/>
      <c r="DWV106" s="216"/>
      <c r="DWW106" s="216"/>
      <c r="DWX106" s="216"/>
      <c r="DWY106" s="216"/>
      <c r="DWZ106" s="216"/>
      <c r="DXA106" s="216"/>
      <c r="DXB106" s="216"/>
      <c r="DXC106" s="216"/>
      <c r="DXD106" s="216"/>
      <c r="DXE106" s="214"/>
      <c r="DXF106" s="214"/>
      <c r="DXG106" s="214"/>
      <c r="DXH106" s="214"/>
      <c r="DXI106" s="214"/>
      <c r="DXJ106" s="212"/>
      <c r="DXK106" s="213"/>
      <c r="DXL106" s="213"/>
      <c r="DXM106" s="214"/>
      <c r="DXN106" s="214"/>
      <c r="DXO106" s="216"/>
      <c r="DXP106" s="216"/>
      <c r="DXQ106" s="216"/>
      <c r="DXR106" s="216"/>
      <c r="DXS106" s="216"/>
      <c r="DXT106" s="216"/>
      <c r="DXU106" s="216"/>
      <c r="DXV106" s="216"/>
      <c r="DXW106" s="216"/>
      <c r="DXX106" s="216"/>
      <c r="DXY106" s="216"/>
      <c r="DXZ106" s="216"/>
      <c r="DYA106" s="216"/>
      <c r="DYB106" s="214"/>
      <c r="DYC106" s="214"/>
      <c r="DYD106" s="214"/>
      <c r="DYE106" s="214"/>
      <c r="DYF106" s="214"/>
      <c r="DYG106" s="212"/>
      <c r="DYH106" s="213"/>
      <c r="DYI106" s="213"/>
      <c r="DYJ106" s="214"/>
      <c r="DYK106" s="214"/>
      <c r="DYL106" s="216"/>
      <c r="DYM106" s="216"/>
      <c r="DYN106" s="216"/>
      <c r="DYO106" s="216"/>
      <c r="DYP106" s="216"/>
      <c r="DYQ106" s="216"/>
      <c r="DYR106" s="216"/>
      <c r="DYS106" s="216"/>
      <c r="DYT106" s="216"/>
      <c r="DYU106" s="216"/>
      <c r="DYV106" s="216"/>
      <c r="DYW106" s="216"/>
      <c r="DYX106" s="216"/>
      <c r="DYY106" s="214"/>
      <c r="DYZ106" s="214"/>
      <c r="DZA106" s="214"/>
      <c r="DZB106" s="214"/>
      <c r="DZC106" s="214"/>
      <c r="DZD106" s="212"/>
      <c r="DZE106" s="213"/>
      <c r="DZF106" s="213"/>
      <c r="DZG106" s="214"/>
      <c r="DZH106" s="214"/>
      <c r="DZI106" s="216"/>
      <c r="DZJ106" s="216"/>
      <c r="DZK106" s="216"/>
      <c r="DZL106" s="216"/>
      <c r="DZM106" s="216"/>
      <c r="DZN106" s="216"/>
      <c r="DZO106" s="216"/>
      <c r="DZP106" s="216"/>
      <c r="DZQ106" s="216"/>
      <c r="DZR106" s="216"/>
      <c r="DZS106" s="216"/>
      <c r="DZT106" s="216"/>
      <c r="DZU106" s="216"/>
      <c r="DZV106" s="214"/>
      <c r="DZW106" s="214"/>
      <c r="DZX106" s="214"/>
      <c r="DZY106" s="214"/>
      <c r="DZZ106" s="214"/>
      <c r="EAA106" s="212"/>
      <c r="EAB106" s="213"/>
      <c r="EAC106" s="213"/>
      <c r="EAD106" s="214"/>
      <c r="EAE106" s="214"/>
      <c r="EAF106" s="216"/>
      <c r="EAG106" s="216"/>
      <c r="EAH106" s="216"/>
      <c r="EAI106" s="216"/>
      <c r="EAJ106" s="216"/>
      <c r="EAK106" s="216"/>
      <c r="EAL106" s="216"/>
      <c r="EAM106" s="216"/>
      <c r="EAN106" s="216"/>
      <c r="EAO106" s="216"/>
      <c r="EAP106" s="216"/>
      <c r="EAQ106" s="216"/>
      <c r="EAR106" s="216"/>
      <c r="EAS106" s="214"/>
      <c r="EAT106" s="214"/>
      <c r="EAU106" s="214"/>
      <c r="EAV106" s="214"/>
      <c r="EAW106" s="214"/>
      <c r="EAX106" s="212"/>
      <c r="EAY106" s="213"/>
      <c r="EAZ106" s="213"/>
      <c r="EBA106" s="214"/>
      <c r="EBB106" s="214"/>
      <c r="EBC106" s="216"/>
      <c r="EBD106" s="216"/>
      <c r="EBE106" s="216"/>
      <c r="EBF106" s="216"/>
      <c r="EBG106" s="216"/>
      <c r="EBH106" s="216"/>
      <c r="EBI106" s="216"/>
      <c r="EBJ106" s="216"/>
      <c r="EBK106" s="216"/>
      <c r="EBL106" s="216"/>
      <c r="EBM106" s="216"/>
      <c r="EBN106" s="216"/>
      <c r="EBO106" s="216"/>
      <c r="EBP106" s="214"/>
      <c r="EBQ106" s="214"/>
      <c r="EBR106" s="214"/>
      <c r="EBS106" s="214"/>
      <c r="EBT106" s="214"/>
      <c r="EBU106" s="212"/>
      <c r="EBV106" s="213"/>
      <c r="EBW106" s="213"/>
      <c r="EBX106" s="214"/>
      <c r="EBY106" s="214"/>
      <c r="EBZ106" s="216"/>
      <c r="ECA106" s="216"/>
      <c r="ECB106" s="216"/>
      <c r="ECC106" s="216"/>
      <c r="ECD106" s="216"/>
      <c r="ECE106" s="216"/>
      <c r="ECF106" s="216"/>
      <c r="ECG106" s="216"/>
      <c r="ECH106" s="216"/>
      <c r="ECI106" s="216"/>
      <c r="ECJ106" s="216"/>
      <c r="ECK106" s="216"/>
      <c r="ECL106" s="216"/>
      <c r="ECM106" s="214"/>
      <c r="ECN106" s="214"/>
      <c r="ECO106" s="214"/>
      <c r="ECP106" s="214"/>
      <c r="ECQ106" s="214"/>
      <c r="ECR106" s="212"/>
      <c r="ECS106" s="213"/>
      <c r="ECT106" s="213"/>
      <c r="ECU106" s="214"/>
      <c r="ECV106" s="214"/>
      <c r="ECW106" s="216"/>
      <c r="ECX106" s="216"/>
      <c r="ECY106" s="216"/>
      <c r="ECZ106" s="216"/>
      <c r="EDA106" s="216"/>
      <c r="EDB106" s="216"/>
      <c r="EDC106" s="216"/>
      <c r="EDD106" s="216"/>
      <c r="EDE106" s="216"/>
      <c r="EDF106" s="216"/>
      <c r="EDG106" s="216"/>
      <c r="EDH106" s="216"/>
      <c r="EDI106" s="216"/>
      <c r="EDJ106" s="214"/>
      <c r="EDK106" s="214"/>
      <c r="EDL106" s="214"/>
      <c r="EDM106" s="214"/>
      <c r="EDN106" s="214"/>
      <c r="EDO106" s="212"/>
      <c r="EDP106" s="213"/>
      <c r="EDQ106" s="213"/>
      <c r="EDR106" s="214"/>
      <c r="EDS106" s="214"/>
      <c r="EDT106" s="216"/>
      <c r="EDU106" s="216"/>
      <c r="EDV106" s="216"/>
      <c r="EDW106" s="216"/>
      <c r="EDX106" s="216"/>
      <c r="EDY106" s="216"/>
      <c r="EDZ106" s="216"/>
      <c r="EEA106" s="216"/>
      <c r="EEB106" s="216"/>
      <c r="EEC106" s="216"/>
      <c r="EED106" s="216"/>
      <c r="EEE106" s="216"/>
      <c r="EEF106" s="216"/>
      <c r="EEG106" s="214"/>
      <c r="EEH106" s="214"/>
      <c r="EEI106" s="214"/>
      <c r="EEJ106" s="214"/>
      <c r="EEK106" s="214"/>
      <c r="EEL106" s="212"/>
      <c r="EEM106" s="213"/>
      <c r="EEN106" s="213"/>
      <c r="EEO106" s="214"/>
      <c r="EEP106" s="214"/>
      <c r="EEQ106" s="216"/>
      <c r="EER106" s="216"/>
      <c r="EES106" s="216"/>
      <c r="EET106" s="216"/>
      <c r="EEU106" s="216"/>
      <c r="EEV106" s="216"/>
      <c r="EEW106" s="216"/>
      <c r="EEX106" s="216"/>
      <c r="EEY106" s="216"/>
      <c r="EEZ106" s="216"/>
      <c r="EFA106" s="216"/>
      <c r="EFB106" s="216"/>
      <c r="EFC106" s="216"/>
      <c r="EFD106" s="214"/>
      <c r="EFE106" s="214"/>
      <c r="EFF106" s="214"/>
      <c r="EFG106" s="214"/>
      <c r="EFH106" s="214"/>
      <c r="EFI106" s="212"/>
      <c r="EFJ106" s="213"/>
      <c r="EFK106" s="213"/>
      <c r="EFL106" s="214"/>
      <c r="EFM106" s="214"/>
      <c r="EFN106" s="216"/>
      <c r="EFO106" s="216"/>
      <c r="EFP106" s="216"/>
      <c r="EFQ106" s="216"/>
      <c r="EFR106" s="216"/>
      <c r="EFS106" s="216"/>
      <c r="EFT106" s="216"/>
      <c r="EFU106" s="216"/>
      <c r="EFV106" s="216"/>
      <c r="EFW106" s="216"/>
      <c r="EFX106" s="216"/>
      <c r="EFY106" s="216"/>
      <c r="EFZ106" s="216"/>
      <c r="EGA106" s="214"/>
      <c r="EGB106" s="214"/>
      <c r="EGC106" s="214"/>
      <c r="EGD106" s="214"/>
      <c r="EGE106" s="214"/>
      <c r="EGF106" s="212"/>
      <c r="EGG106" s="213"/>
      <c r="EGH106" s="213"/>
      <c r="EGI106" s="214"/>
      <c r="EGJ106" s="214"/>
      <c r="EGK106" s="216"/>
      <c r="EGL106" s="216"/>
      <c r="EGM106" s="216"/>
      <c r="EGN106" s="216"/>
      <c r="EGO106" s="216"/>
      <c r="EGP106" s="216"/>
      <c r="EGQ106" s="216"/>
      <c r="EGR106" s="216"/>
      <c r="EGS106" s="216"/>
      <c r="EGT106" s="216"/>
      <c r="EGU106" s="216"/>
      <c r="EGV106" s="216"/>
      <c r="EGW106" s="216"/>
      <c r="EGX106" s="214"/>
      <c r="EGY106" s="214"/>
      <c r="EGZ106" s="214"/>
      <c r="EHA106" s="214"/>
      <c r="EHB106" s="214"/>
      <c r="EHC106" s="212"/>
      <c r="EHD106" s="213"/>
      <c r="EHE106" s="213"/>
      <c r="EHF106" s="214"/>
      <c r="EHG106" s="214"/>
      <c r="EHH106" s="216"/>
      <c r="EHI106" s="216"/>
      <c r="EHJ106" s="216"/>
      <c r="EHK106" s="216"/>
      <c r="EHL106" s="216"/>
      <c r="EHM106" s="216"/>
      <c r="EHN106" s="216"/>
      <c r="EHO106" s="216"/>
      <c r="EHP106" s="216"/>
      <c r="EHQ106" s="216"/>
      <c r="EHR106" s="216"/>
      <c r="EHS106" s="216"/>
      <c r="EHT106" s="216"/>
      <c r="EHU106" s="214"/>
      <c r="EHV106" s="214"/>
      <c r="EHW106" s="214"/>
      <c r="EHX106" s="214"/>
      <c r="EHY106" s="214"/>
      <c r="EHZ106" s="212"/>
      <c r="EIA106" s="213"/>
      <c r="EIB106" s="213"/>
      <c r="EIC106" s="214"/>
      <c r="EID106" s="214"/>
      <c r="EIE106" s="216"/>
      <c r="EIF106" s="216"/>
      <c r="EIG106" s="216"/>
      <c r="EIH106" s="216"/>
      <c r="EII106" s="216"/>
      <c r="EIJ106" s="216"/>
      <c r="EIK106" s="216"/>
      <c r="EIL106" s="216"/>
      <c r="EIM106" s="216"/>
      <c r="EIN106" s="216"/>
      <c r="EIO106" s="216"/>
      <c r="EIP106" s="216"/>
      <c r="EIQ106" s="216"/>
      <c r="EIR106" s="214"/>
      <c r="EIS106" s="214"/>
      <c r="EIT106" s="214"/>
      <c r="EIU106" s="214"/>
      <c r="EIV106" s="214"/>
      <c r="EIW106" s="212"/>
      <c r="EIX106" s="213"/>
      <c r="EIY106" s="213"/>
      <c r="EIZ106" s="214"/>
      <c r="EJA106" s="214"/>
      <c r="EJB106" s="216"/>
      <c r="EJC106" s="216"/>
      <c r="EJD106" s="216"/>
      <c r="EJE106" s="216"/>
      <c r="EJF106" s="216"/>
      <c r="EJG106" s="216"/>
      <c r="EJH106" s="216"/>
      <c r="EJI106" s="216"/>
      <c r="EJJ106" s="216"/>
      <c r="EJK106" s="216"/>
      <c r="EJL106" s="216"/>
      <c r="EJM106" s="216"/>
      <c r="EJN106" s="216"/>
      <c r="EJO106" s="214"/>
      <c r="EJP106" s="214"/>
      <c r="EJQ106" s="214"/>
      <c r="EJR106" s="214"/>
      <c r="EJS106" s="214"/>
      <c r="EJT106" s="212"/>
      <c r="EJU106" s="213"/>
      <c r="EJV106" s="213"/>
      <c r="EJW106" s="214"/>
      <c r="EJX106" s="214"/>
      <c r="EJY106" s="216"/>
      <c r="EJZ106" s="216"/>
      <c r="EKA106" s="216"/>
      <c r="EKB106" s="216"/>
      <c r="EKC106" s="216"/>
      <c r="EKD106" s="216"/>
      <c r="EKE106" s="216"/>
      <c r="EKF106" s="216"/>
      <c r="EKG106" s="216"/>
      <c r="EKH106" s="216"/>
      <c r="EKI106" s="216"/>
      <c r="EKJ106" s="216"/>
      <c r="EKK106" s="216"/>
      <c r="EKL106" s="214"/>
      <c r="EKM106" s="214"/>
      <c r="EKN106" s="214"/>
      <c r="EKO106" s="214"/>
      <c r="EKP106" s="214"/>
      <c r="EKQ106" s="212"/>
      <c r="EKR106" s="213"/>
      <c r="EKS106" s="213"/>
      <c r="EKT106" s="214"/>
      <c r="EKU106" s="214"/>
      <c r="EKV106" s="216"/>
      <c r="EKW106" s="216"/>
      <c r="EKX106" s="216"/>
      <c r="EKY106" s="216"/>
      <c r="EKZ106" s="216"/>
      <c r="ELA106" s="216"/>
      <c r="ELB106" s="216"/>
      <c r="ELC106" s="216"/>
      <c r="ELD106" s="216"/>
      <c r="ELE106" s="216"/>
      <c r="ELF106" s="216"/>
      <c r="ELG106" s="216"/>
      <c r="ELH106" s="216"/>
      <c r="ELI106" s="214"/>
      <c r="ELJ106" s="214"/>
      <c r="ELK106" s="214"/>
      <c r="ELL106" s="214"/>
      <c r="ELM106" s="214"/>
      <c r="ELN106" s="212"/>
      <c r="ELO106" s="213"/>
      <c r="ELP106" s="213"/>
      <c r="ELQ106" s="214"/>
      <c r="ELR106" s="214"/>
      <c r="ELS106" s="216"/>
      <c r="ELT106" s="216"/>
      <c r="ELU106" s="216"/>
      <c r="ELV106" s="216"/>
      <c r="ELW106" s="216"/>
      <c r="ELX106" s="216"/>
      <c r="ELY106" s="216"/>
      <c r="ELZ106" s="216"/>
      <c r="EMA106" s="216"/>
      <c r="EMB106" s="216"/>
      <c r="EMC106" s="216"/>
      <c r="EMD106" s="216"/>
      <c r="EME106" s="216"/>
      <c r="EMF106" s="214"/>
      <c r="EMG106" s="214"/>
      <c r="EMH106" s="214"/>
      <c r="EMI106" s="214"/>
      <c r="EMJ106" s="214"/>
      <c r="EMK106" s="212"/>
      <c r="EML106" s="213"/>
      <c r="EMM106" s="213"/>
      <c r="EMN106" s="214"/>
      <c r="EMO106" s="214"/>
      <c r="EMP106" s="216"/>
      <c r="EMQ106" s="216"/>
      <c r="EMR106" s="216"/>
      <c r="EMS106" s="216"/>
      <c r="EMT106" s="216"/>
      <c r="EMU106" s="216"/>
      <c r="EMV106" s="216"/>
      <c r="EMW106" s="216"/>
      <c r="EMX106" s="216"/>
      <c r="EMY106" s="216"/>
      <c r="EMZ106" s="216"/>
      <c r="ENA106" s="216"/>
      <c r="ENB106" s="216"/>
      <c r="ENC106" s="214"/>
      <c r="END106" s="214"/>
      <c r="ENE106" s="214"/>
      <c r="ENF106" s="214"/>
      <c r="ENG106" s="214"/>
      <c r="ENH106" s="212"/>
      <c r="ENI106" s="213"/>
      <c r="ENJ106" s="213"/>
      <c r="ENK106" s="214"/>
      <c r="ENL106" s="214"/>
      <c r="ENM106" s="216"/>
      <c r="ENN106" s="216"/>
      <c r="ENO106" s="216"/>
      <c r="ENP106" s="216"/>
      <c r="ENQ106" s="216"/>
      <c r="ENR106" s="216"/>
      <c r="ENS106" s="216"/>
      <c r="ENT106" s="216"/>
      <c r="ENU106" s="216"/>
      <c r="ENV106" s="216"/>
      <c r="ENW106" s="216"/>
      <c r="ENX106" s="216"/>
      <c r="ENY106" s="216"/>
      <c r="ENZ106" s="214"/>
      <c r="EOA106" s="214"/>
      <c r="EOB106" s="214"/>
      <c r="EOC106" s="214"/>
      <c r="EOD106" s="214"/>
      <c r="EOE106" s="212"/>
      <c r="EOF106" s="213"/>
      <c r="EOG106" s="213"/>
      <c r="EOH106" s="214"/>
      <c r="EOI106" s="214"/>
      <c r="EOJ106" s="216"/>
      <c r="EOK106" s="216"/>
      <c r="EOL106" s="216"/>
      <c r="EOM106" s="216"/>
      <c r="EON106" s="216"/>
      <c r="EOO106" s="216"/>
      <c r="EOP106" s="216"/>
      <c r="EOQ106" s="216"/>
      <c r="EOR106" s="216"/>
      <c r="EOS106" s="216"/>
      <c r="EOT106" s="216"/>
      <c r="EOU106" s="216"/>
      <c r="EOV106" s="216"/>
      <c r="EOW106" s="214"/>
      <c r="EOX106" s="214"/>
      <c r="EOY106" s="214"/>
      <c r="EOZ106" s="214"/>
      <c r="EPA106" s="214"/>
      <c r="EPB106" s="212"/>
      <c r="EPC106" s="213"/>
      <c r="EPD106" s="213"/>
      <c r="EPE106" s="214"/>
      <c r="EPF106" s="214"/>
      <c r="EPG106" s="216"/>
      <c r="EPH106" s="216"/>
      <c r="EPI106" s="216"/>
      <c r="EPJ106" s="216"/>
      <c r="EPK106" s="216"/>
      <c r="EPL106" s="216"/>
      <c r="EPM106" s="216"/>
      <c r="EPN106" s="216"/>
      <c r="EPO106" s="216"/>
      <c r="EPP106" s="216"/>
      <c r="EPQ106" s="216"/>
      <c r="EPR106" s="216"/>
      <c r="EPS106" s="216"/>
      <c r="EPT106" s="214"/>
      <c r="EPU106" s="214"/>
      <c r="EPV106" s="214"/>
      <c r="EPW106" s="214"/>
      <c r="EPX106" s="214"/>
      <c r="EPY106" s="212"/>
      <c r="EPZ106" s="213"/>
      <c r="EQA106" s="213"/>
      <c r="EQB106" s="214"/>
      <c r="EQC106" s="214"/>
      <c r="EQD106" s="216"/>
      <c r="EQE106" s="216"/>
      <c r="EQF106" s="216"/>
      <c r="EQG106" s="216"/>
      <c r="EQH106" s="216"/>
      <c r="EQI106" s="216"/>
      <c r="EQJ106" s="216"/>
      <c r="EQK106" s="216"/>
      <c r="EQL106" s="216"/>
      <c r="EQM106" s="216"/>
      <c r="EQN106" s="216"/>
      <c r="EQO106" s="216"/>
      <c r="EQP106" s="216"/>
      <c r="EQQ106" s="214"/>
      <c r="EQR106" s="214"/>
      <c r="EQS106" s="214"/>
      <c r="EQT106" s="214"/>
      <c r="EQU106" s="214"/>
      <c r="EQV106" s="212"/>
      <c r="EQW106" s="213"/>
      <c r="EQX106" s="213"/>
      <c r="EQY106" s="214"/>
      <c r="EQZ106" s="214"/>
      <c r="ERA106" s="216"/>
      <c r="ERB106" s="216"/>
      <c r="ERC106" s="216"/>
      <c r="ERD106" s="216"/>
      <c r="ERE106" s="216"/>
      <c r="ERF106" s="216"/>
      <c r="ERG106" s="216"/>
      <c r="ERH106" s="216"/>
      <c r="ERI106" s="216"/>
      <c r="ERJ106" s="216"/>
      <c r="ERK106" s="216"/>
      <c r="ERL106" s="216"/>
      <c r="ERM106" s="216"/>
      <c r="ERN106" s="214"/>
      <c r="ERO106" s="214"/>
      <c r="ERP106" s="214"/>
      <c r="ERQ106" s="214"/>
      <c r="ERR106" s="214"/>
      <c r="ERS106" s="212"/>
      <c r="ERT106" s="213"/>
      <c r="ERU106" s="213"/>
      <c r="ERV106" s="214"/>
      <c r="ERW106" s="214"/>
      <c r="ERX106" s="216"/>
      <c r="ERY106" s="216"/>
      <c r="ERZ106" s="216"/>
      <c r="ESA106" s="216"/>
      <c r="ESB106" s="216"/>
      <c r="ESC106" s="216"/>
      <c r="ESD106" s="216"/>
      <c r="ESE106" s="216"/>
      <c r="ESF106" s="216"/>
      <c r="ESG106" s="216"/>
      <c r="ESH106" s="216"/>
      <c r="ESI106" s="216"/>
      <c r="ESJ106" s="216"/>
      <c r="ESK106" s="214"/>
      <c r="ESL106" s="214"/>
      <c r="ESM106" s="214"/>
      <c r="ESN106" s="214"/>
      <c r="ESO106" s="214"/>
      <c r="ESP106" s="212"/>
      <c r="ESQ106" s="213"/>
      <c r="ESR106" s="213"/>
      <c r="ESS106" s="214"/>
      <c r="EST106" s="214"/>
      <c r="ESU106" s="216"/>
      <c r="ESV106" s="216"/>
      <c r="ESW106" s="216"/>
      <c r="ESX106" s="216"/>
      <c r="ESY106" s="216"/>
      <c r="ESZ106" s="216"/>
      <c r="ETA106" s="216"/>
      <c r="ETB106" s="216"/>
      <c r="ETC106" s="216"/>
      <c r="ETD106" s="216"/>
      <c r="ETE106" s="216"/>
      <c r="ETF106" s="216"/>
      <c r="ETG106" s="216"/>
      <c r="ETH106" s="214"/>
      <c r="ETI106" s="214"/>
      <c r="ETJ106" s="214"/>
      <c r="ETK106" s="214"/>
      <c r="ETL106" s="214"/>
      <c r="ETM106" s="212"/>
      <c r="ETN106" s="213"/>
      <c r="ETO106" s="213"/>
      <c r="ETP106" s="214"/>
      <c r="ETQ106" s="214"/>
      <c r="ETR106" s="216"/>
      <c r="ETS106" s="216"/>
      <c r="ETT106" s="216"/>
      <c r="ETU106" s="216"/>
      <c r="ETV106" s="216"/>
      <c r="ETW106" s="216"/>
      <c r="ETX106" s="216"/>
      <c r="ETY106" s="216"/>
      <c r="ETZ106" s="216"/>
      <c r="EUA106" s="216"/>
      <c r="EUB106" s="216"/>
      <c r="EUC106" s="216"/>
      <c r="EUD106" s="216"/>
      <c r="EUE106" s="214"/>
      <c r="EUF106" s="214"/>
      <c r="EUG106" s="214"/>
      <c r="EUH106" s="214"/>
      <c r="EUI106" s="214"/>
      <c r="EUJ106" s="212"/>
      <c r="EUK106" s="213"/>
      <c r="EUL106" s="213"/>
      <c r="EUM106" s="214"/>
      <c r="EUN106" s="214"/>
      <c r="EUO106" s="216"/>
      <c r="EUP106" s="216"/>
      <c r="EUQ106" s="216"/>
      <c r="EUR106" s="216"/>
      <c r="EUS106" s="216"/>
      <c r="EUT106" s="216"/>
      <c r="EUU106" s="216"/>
      <c r="EUV106" s="216"/>
      <c r="EUW106" s="216"/>
      <c r="EUX106" s="216"/>
      <c r="EUY106" s="216"/>
      <c r="EUZ106" s="216"/>
      <c r="EVA106" s="216"/>
      <c r="EVB106" s="214"/>
      <c r="EVC106" s="214"/>
      <c r="EVD106" s="214"/>
      <c r="EVE106" s="214"/>
      <c r="EVF106" s="214"/>
      <c r="EVG106" s="212"/>
      <c r="EVH106" s="213"/>
      <c r="EVI106" s="213"/>
      <c r="EVJ106" s="214"/>
      <c r="EVK106" s="214"/>
      <c r="EVL106" s="216"/>
      <c r="EVM106" s="216"/>
      <c r="EVN106" s="216"/>
      <c r="EVO106" s="216"/>
      <c r="EVP106" s="216"/>
      <c r="EVQ106" s="216"/>
      <c r="EVR106" s="216"/>
      <c r="EVS106" s="216"/>
      <c r="EVT106" s="216"/>
      <c r="EVU106" s="216"/>
      <c r="EVV106" s="216"/>
      <c r="EVW106" s="216"/>
      <c r="EVX106" s="216"/>
      <c r="EVY106" s="214"/>
      <c r="EVZ106" s="214"/>
      <c r="EWA106" s="214"/>
      <c r="EWB106" s="214"/>
      <c r="EWC106" s="214"/>
      <c r="EWD106" s="212"/>
      <c r="EWE106" s="213"/>
      <c r="EWF106" s="213"/>
      <c r="EWG106" s="214"/>
      <c r="EWH106" s="214"/>
      <c r="EWI106" s="216"/>
      <c r="EWJ106" s="216"/>
      <c r="EWK106" s="216"/>
      <c r="EWL106" s="216"/>
      <c r="EWM106" s="216"/>
      <c r="EWN106" s="216"/>
      <c r="EWO106" s="216"/>
      <c r="EWP106" s="216"/>
      <c r="EWQ106" s="216"/>
      <c r="EWR106" s="216"/>
      <c r="EWS106" s="216"/>
      <c r="EWT106" s="216"/>
      <c r="EWU106" s="216"/>
      <c r="EWV106" s="214"/>
      <c r="EWW106" s="214"/>
      <c r="EWX106" s="214"/>
      <c r="EWY106" s="214"/>
      <c r="EWZ106" s="214"/>
      <c r="EXA106" s="212"/>
      <c r="EXB106" s="213"/>
      <c r="EXC106" s="213"/>
      <c r="EXD106" s="214"/>
      <c r="EXE106" s="214"/>
      <c r="EXF106" s="216"/>
      <c r="EXG106" s="216"/>
      <c r="EXH106" s="216"/>
      <c r="EXI106" s="216"/>
      <c r="EXJ106" s="216"/>
      <c r="EXK106" s="216"/>
      <c r="EXL106" s="216"/>
      <c r="EXM106" s="216"/>
      <c r="EXN106" s="216"/>
      <c r="EXO106" s="216"/>
      <c r="EXP106" s="216"/>
      <c r="EXQ106" s="216"/>
      <c r="EXR106" s="216"/>
      <c r="EXS106" s="214"/>
      <c r="EXT106" s="214"/>
      <c r="EXU106" s="214"/>
      <c r="EXV106" s="214"/>
      <c r="EXW106" s="214"/>
      <c r="EXX106" s="212"/>
      <c r="EXY106" s="213"/>
      <c r="EXZ106" s="213"/>
      <c r="EYA106" s="214"/>
      <c r="EYB106" s="214"/>
      <c r="EYC106" s="216"/>
      <c r="EYD106" s="216"/>
      <c r="EYE106" s="216"/>
      <c r="EYF106" s="216"/>
      <c r="EYG106" s="216"/>
      <c r="EYH106" s="216"/>
      <c r="EYI106" s="216"/>
      <c r="EYJ106" s="216"/>
      <c r="EYK106" s="216"/>
      <c r="EYL106" s="216"/>
      <c r="EYM106" s="216"/>
      <c r="EYN106" s="216"/>
      <c r="EYO106" s="216"/>
      <c r="EYP106" s="214"/>
      <c r="EYQ106" s="214"/>
      <c r="EYR106" s="214"/>
      <c r="EYS106" s="214"/>
      <c r="EYT106" s="214"/>
      <c r="EYU106" s="212"/>
      <c r="EYV106" s="213"/>
      <c r="EYW106" s="213"/>
      <c r="EYX106" s="214"/>
      <c r="EYY106" s="214"/>
      <c r="EYZ106" s="216"/>
      <c r="EZA106" s="216"/>
      <c r="EZB106" s="216"/>
      <c r="EZC106" s="216"/>
      <c r="EZD106" s="216"/>
      <c r="EZE106" s="216"/>
      <c r="EZF106" s="216"/>
      <c r="EZG106" s="216"/>
      <c r="EZH106" s="216"/>
      <c r="EZI106" s="216"/>
      <c r="EZJ106" s="216"/>
      <c r="EZK106" s="216"/>
      <c r="EZL106" s="216"/>
      <c r="EZM106" s="214"/>
      <c r="EZN106" s="214"/>
      <c r="EZO106" s="214"/>
      <c r="EZP106" s="214"/>
      <c r="EZQ106" s="214"/>
      <c r="EZR106" s="212"/>
      <c r="EZS106" s="213"/>
      <c r="EZT106" s="213"/>
      <c r="EZU106" s="214"/>
      <c r="EZV106" s="214"/>
      <c r="EZW106" s="216"/>
      <c r="EZX106" s="216"/>
      <c r="EZY106" s="216"/>
      <c r="EZZ106" s="216"/>
      <c r="FAA106" s="216"/>
      <c r="FAB106" s="216"/>
      <c r="FAC106" s="216"/>
      <c r="FAD106" s="216"/>
      <c r="FAE106" s="216"/>
      <c r="FAF106" s="216"/>
      <c r="FAG106" s="216"/>
      <c r="FAH106" s="216"/>
      <c r="FAI106" s="216"/>
      <c r="FAJ106" s="214"/>
      <c r="FAK106" s="214"/>
      <c r="FAL106" s="214"/>
      <c r="FAM106" s="214"/>
      <c r="FAN106" s="214"/>
      <c r="FAO106" s="212"/>
      <c r="FAP106" s="213"/>
      <c r="FAQ106" s="213"/>
      <c r="FAR106" s="214"/>
      <c r="FAS106" s="214"/>
      <c r="FAT106" s="216"/>
      <c r="FAU106" s="216"/>
      <c r="FAV106" s="216"/>
      <c r="FAW106" s="216"/>
      <c r="FAX106" s="216"/>
      <c r="FAY106" s="216"/>
      <c r="FAZ106" s="216"/>
      <c r="FBA106" s="216"/>
      <c r="FBB106" s="216"/>
      <c r="FBC106" s="216"/>
      <c r="FBD106" s="216"/>
      <c r="FBE106" s="216"/>
      <c r="FBF106" s="216"/>
      <c r="FBG106" s="214"/>
      <c r="FBH106" s="214"/>
      <c r="FBI106" s="214"/>
      <c r="FBJ106" s="214"/>
      <c r="FBK106" s="214"/>
      <c r="FBL106" s="212"/>
      <c r="FBM106" s="213"/>
      <c r="FBN106" s="213"/>
      <c r="FBO106" s="214"/>
      <c r="FBP106" s="214"/>
      <c r="FBQ106" s="216"/>
      <c r="FBR106" s="216"/>
      <c r="FBS106" s="216"/>
      <c r="FBT106" s="216"/>
      <c r="FBU106" s="216"/>
      <c r="FBV106" s="216"/>
      <c r="FBW106" s="216"/>
      <c r="FBX106" s="216"/>
      <c r="FBY106" s="216"/>
      <c r="FBZ106" s="216"/>
      <c r="FCA106" s="216"/>
      <c r="FCB106" s="216"/>
      <c r="FCC106" s="216"/>
      <c r="FCD106" s="214"/>
      <c r="FCE106" s="214"/>
      <c r="FCF106" s="214"/>
      <c r="FCG106" s="214"/>
      <c r="FCH106" s="214"/>
      <c r="FCI106" s="212"/>
      <c r="FCJ106" s="213"/>
      <c r="FCK106" s="213"/>
      <c r="FCL106" s="214"/>
      <c r="FCM106" s="214"/>
      <c r="FCN106" s="216"/>
      <c r="FCO106" s="216"/>
      <c r="FCP106" s="216"/>
      <c r="FCQ106" s="216"/>
      <c r="FCR106" s="216"/>
      <c r="FCS106" s="216"/>
      <c r="FCT106" s="216"/>
      <c r="FCU106" s="216"/>
      <c r="FCV106" s="216"/>
      <c r="FCW106" s="216"/>
      <c r="FCX106" s="216"/>
      <c r="FCY106" s="216"/>
      <c r="FCZ106" s="216"/>
      <c r="FDA106" s="214"/>
      <c r="FDB106" s="214"/>
      <c r="FDC106" s="214"/>
      <c r="FDD106" s="214"/>
      <c r="FDE106" s="214"/>
      <c r="FDF106" s="212"/>
      <c r="FDG106" s="213"/>
      <c r="FDH106" s="213"/>
      <c r="FDI106" s="214"/>
      <c r="FDJ106" s="214"/>
      <c r="FDK106" s="216"/>
      <c r="FDL106" s="216"/>
      <c r="FDM106" s="216"/>
      <c r="FDN106" s="216"/>
      <c r="FDO106" s="216"/>
      <c r="FDP106" s="216"/>
      <c r="FDQ106" s="216"/>
      <c r="FDR106" s="216"/>
      <c r="FDS106" s="216"/>
      <c r="FDT106" s="216"/>
      <c r="FDU106" s="216"/>
      <c r="FDV106" s="216"/>
      <c r="FDW106" s="216"/>
      <c r="FDX106" s="214"/>
      <c r="FDY106" s="214"/>
      <c r="FDZ106" s="214"/>
      <c r="FEA106" s="214"/>
      <c r="FEB106" s="214"/>
      <c r="FEC106" s="212"/>
      <c r="FED106" s="213"/>
      <c r="FEE106" s="213"/>
      <c r="FEF106" s="214"/>
      <c r="FEG106" s="214"/>
      <c r="FEH106" s="216"/>
      <c r="FEI106" s="216"/>
      <c r="FEJ106" s="216"/>
      <c r="FEK106" s="216"/>
      <c r="FEL106" s="216"/>
      <c r="FEM106" s="216"/>
      <c r="FEN106" s="216"/>
      <c r="FEO106" s="216"/>
      <c r="FEP106" s="216"/>
      <c r="FEQ106" s="216"/>
      <c r="FER106" s="216"/>
      <c r="FES106" s="216"/>
      <c r="FET106" s="216"/>
      <c r="FEU106" s="214"/>
      <c r="FEV106" s="214"/>
      <c r="FEW106" s="214"/>
      <c r="FEX106" s="214"/>
      <c r="FEY106" s="214"/>
      <c r="FEZ106" s="212"/>
      <c r="FFA106" s="213"/>
      <c r="FFB106" s="213"/>
      <c r="FFC106" s="214"/>
      <c r="FFD106" s="214"/>
      <c r="FFE106" s="216"/>
      <c r="FFF106" s="216"/>
      <c r="FFG106" s="216"/>
      <c r="FFH106" s="216"/>
      <c r="FFI106" s="216"/>
      <c r="FFJ106" s="216"/>
      <c r="FFK106" s="216"/>
      <c r="FFL106" s="216"/>
      <c r="FFM106" s="216"/>
      <c r="FFN106" s="216"/>
      <c r="FFO106" s="216"/>
      <c r="FFP106" s="216"/>
      <c r="FFQ106" s="216"/>
      <c r="FFR106" s="214"/>
      <c r="FFS106" s="214"/>
      <c r="FFT106" s="214"/>
      <c r="FFU106" s="214"/>
      <c r="FFV106" s="214"/>
      <c r="FFW106" s="212"/>
      <c r="FFX106" s="213"/>
      <c r="FFY106" s="213"/>
      <c r="FFZ106" s="214"/>
      <c r="FGA106" s="214"/>
      <c r="FGB106" s="216"/>
      <c r="FGC106" s="216"/>
      <c r="FGD106" s="216"/>
      <c r="FGE106" s="216"/>
      <c r="FGF106" s="216"/>
      <c r="FGG106" s="216"/>
      <c r="FGH106" s="216"/>
      <c r="FGI106" s="216"/>
      <c r="FGJ106" s="216"/>
      <c r="FGK106" s="216"/>
      <c r="FGL106" s="216"/>
      <c r="FGM106" s="216"/>
      <c r="FGN106" s="216"/>
      <c r="FGO106" s="214"/>
      <c r="FGP106" s="214"/>
      <c r="FGQ106" s="214"/>
      <c r="FGR106" s="214"/>
      <c r="FGS106" s="214"/>
      <c r="FGT106" s="212"/>
      <c r="FGU106" s="213"/>
      <c r="FGV106" s="213"/>
      <c r="FGW106" s="214"/>
      <c r="FGX106" s="214"/>
      <c r="FGY106" s="216"/>
      <c r="FGZ106" s="216"/>
      <c r="FHA106" s="216"/>
      <c r="FHB106" s="216"/>
      <c r="FHC106" s="216"/>
      <c r="FHD106" s="216"/>
      <c r="FHE106" s="216"/>
      <c r="FHF106" s="216"/>
      <c r="FHG106" s="216"/>
      <c r="FHH106" s="216"/>
      <c r="FHI106" s="216"/>
      <c r="FHJ106" s="216"/>
      <c r="FHK106" s="216"/>
      <c r="FHL106" s="214"/>
      <c r="FHM106" s="214"/>
      <c r="FHN106" s="214"/>
      <c r="FHO106" s="214"/>
      <c r="FHP106" s="214"/>
      <c r="FHQ106" s="212"/>
      <c r="FHR106" s="213"/>
      <c r="FHS106" s="213"/>
      <c r="FHT106" s="214"/>
      <c r="FHU106" s="214"/>
      <c r="FHV106" s="216"/>
      <c r="FHW106" s="216"/>
      <c r="FHX106" s="216"/>
      <c r="FHY106" s="216"/>
      <c r="FHZ106" s="216"/>
      <c r="FIA106" s="216"/>
      <c r="FIB106" s="216"/>
      <c r="FIC106" s="216"/>
      <c r="FID106" s="216"/>
      <c r="FIE106" s="216"/>
      <c r="FIF106" s="216"/>
      <c r="FIG106" s="216"/>
      <c r="FIH106" s="216"/>
      <c r="FII106" s="214"/>
      <c r="FIJ106" s="214"/>
      <c r="FIK106" s="214"/>
      <c r="FIL106" s="214"/>
      <c r="FIM106" s="214"/>
      <c r="FIN106" s="212"/>
      <c r="FIO106" s="213"/>
      <c r="FIP106" s="213"/>
      <c r="FIQ106" s="214"/>
      <c r="FIR106" s="214"/>
      <c r="FIS106" s="216"/>
      <c r="FIT106" s="216"/>
      <c r="FIU106" s="216"/>
      <c r="FIV106" s="216"/>
      <c r="FIW106" s="216"/>
      <c r="FIX106" s="216"/>
      <c r="FIY106" s="216"/>
      <c r="FIZ106" s="216"/>
      <c r="FJA106" s="216"/>
      <c r="FJB106" s="216"/>
      <c r="FJC106" s="216"/>
      <c r="FJD106" s="216"/>
      <c r="FJE106" s="216"/>
      <c r="FJF106" s="214"/>
      <c r="FJG106" s="214"/>
      <c r="FJH106" s="214"/>
      <c r="FJI106" s="214"/>
      <c r="FJJ106" s="214"/>
      <c r="FJK106" s="212"/>
      <c r="FJL106" s="213"/>
      <c r="FJM106" s="213"/>
      <c r="FJN106" s="214"/>
      <c r="FJO106" s="214"/>
      <c r="FJP106" s="216"/>
      <c r="FJQ106" s="216"/>
      <c r="FJR106" s="216"/>
      <c r="FJS106" s="216"/>
      <c r="FJT106" s="216"/>
      <c r="FJU106" s="216"/>
      <c r="FJV106" s="216"/>
      <c r="FJW106" s="216"/>
      <c r="FJX106" s="216"/>
      <c r="FJY106" s="216"/>
      <c r="FJZ106" s="216"/>
      <c r="FKA106" s="216"/>
      <c r="FKB106" s="216"/>
      <c r="FKC106" s="214"/>
      <c r="FKD106" s="214"/>
      <c r="FKE106" s="214"/>
      <c r="FKF106" s="214"/>
      <c r="FKG106" s="214"/>
      <c r="FKH106" s="212"/>
      <c r="FKI106" s="213"/>
      <c r="FKJ106" s="213"/>
      <c r="FKK106" s="214"/>
      <c r="FKL106" s="214"/>
      <c r="FKM106" s="216"/>
      <c r="FKN106" s="216"/>
      <c r="FKO106" s="216"/>
      <c r="FKP106" s="216"/>
      <c r="FKQ106" s="216"/>
      <c r="FKR106" s="216"/>
      <c r="FKS106" s="216"/>
      <c r="FKT106" s="216"/>
      <c r="FKU106" s="216"/>
      <c r="FKV106" s="216"/>
      <c r="FKW106" s="216"/>
      <c r="FKX106" s="216"/>
      <c r="FKY106" s="216"/>
      <c r="FKZ106" s="214"/>
      <c r="FLA106" s="214"/>
      <c r="FLB106" s="214"/>
      <c r="FLC106" s="214"/>
      <c r="FLD106" s="214"/>
      <c r="FLE106" s="212"/>
      <c r="FLF106" s="213"/>
      <c r="FLG106" s="213"/>
      <c r="FLH106" s="214"/>
      <c r="FLI106" s="214"/>
      <c r="FLJ106" s="216"/>
      <c r="FLK106" s="216"/>
      <c r="FLL106" s="216"/>
      <c r="FLM106" s="216"/>
      <c r="FLN106" s="216"/>
      <c r="FLO106" s="216"/>
      <c r="FLP106" s="216"/>
      <c r="FLQ106" s="216"/>
      <c r="FLR106" s="216"/>
      <c r="FLS106" s="216"/>
      <c r="FLT106" s="216"/>
      <c r="FLU106" s="216"/>
      <c r="FLV106" s="216"/>
      <c r="FLW106" s="214"/>
      <c r="FLX106" s="214"/>
      <c r="FLY106" s="214"/>
      <c r="FLZ106" s="214"/>
      <c r="FMA106" s="214"/>
      <c r="FMB106" s="212"/>
      <c r="FMC106" s="213"/>
      <c r="FMD106" s="213"/>
      <c r="FME106" s="214"/>
      <c r="FMF106" s="214"/>
      <c r="FMG106" s="216"/>
      <c r="FMH106" s="216"/>
      <c r="FMI106" s="216"/>
      <c r="FMJ106" s="216"/>
      <c r="FMK106" s="216"/>
      <c r="FML106" s="216"/>
      <c r="FMM106" s="216"/>
      <c r="FMN106" s="216"/>
      <c r="FMO106" s="216"/>
      <c r="FMP106" s="216"/>
      <c r="FMQ106" s="216"/>
      <c r="FMR106" s="216"/>
      <c r="FMS106" s="216"/>
      <c r="FMT106" s="214"/>
      <c r="FMU106" s="214"/>
      <c r="FMV106" s="214"/>
      <c r="FMW106" s="214"/>
      <c r="FMX106" s="214"/>
      <c r="FMY106" s="212"/>
      <c r="FMZ106" s="213"/>
      <c r="FNA106" s="213"/>
      <c r="FNB106" s="214"/>
      <c r="FNC106" s="214"/>
      <c r="FND106" s="216"/>
      <c r="FNE106" s="216"/>
      <c r="FNF106" s="216"/>
      <c r="FNG106" s="216"/>
      <c r="FNH106" s="216"/>
      <c r="FNI106" s="216"/>
      <c r="FNJ106" s="216"/>
      <c r="FNK106" s="216"/>
      <c r="FNL106" s="216"/>
      <c r="FNM106" s="216"/>
      <c r="FNN106" s="216"/>
      <c r="FNO106" s="216"/>
      <c r="FNP106" s="216"/>
      <c r="FNQ106" s="214"/>
      <c r="FNR106" s="214"/>
      <c r="FNS106" s="214"/>
      <c r="FNT106" s="214"/>
      <c r="FNU106" s="214"/>
      <c r="FNV106" s="212"/>
      <c r="FNW106" s="213"/>
      <c r="FNX106" s="213"/>
      <c r="FNY106" s="214"/>
      <c r="FNZ106" s="214"/>
      <c r="FOA106" s="216"/>
      <c r="FOB106" s="216"/>
      <c r="FOC106" s="216"/>
      <c r="FOD106" s="216"/>
      <c r="FOE106" s="216"/>
      <c r="FOF106" s="216"/>
      <c r="FOG106" s="216"/>
      <c r="FOH106" s="216"/>
      <c r="FOI106" s="216"/>
      <c r="FOJ106" s="216"/>
      <c r="FOK106" s="216"/>
      <c r="FOL106" s="216"/>
      <c r="FOM106" s="216"/>
      <c r="FON106" s="214"/>
      <c r="FOO106" s="214"/>
      <c r="FOP106" s="214"/>
      <c r="FOQ106" s="214"/>
      <c r="FOR106" s="214"/>
      <c r="FOS106" s="212"/>
      <c r="FOT106" s="213"/>
      <c r="FOU106" s="213"/>
      <c r="FOV106" s="214"/>
      <c r="FOW106" s="214"/>
      <c r="FOX106" s="216"/>
      <c r="FOY106" s="216"/>
      <c r="FOZ106" s="216"/>
      <c r="FPA106" s="216"/>
      <c r="FPB106" s="216"/>
      <c r="FPC106" s="216"/>
      <c r="FPD106" s="216"/>
      <c r="FPE106" s="216"/>
      <c r="FPF106" s="216"/>
      <c r="FPG106" s="216"/>
      <c r="FPH106" s="216"/>
      <c r="FPI106" s="216"/>
      <c r="FPJ106" s="216"/>
      <c r="FPK106" s="214"/>
      <c r="FPL106" s="214"/>
      <c r="FPM106" s="214"/>
      <c r="FPN106" s="214"/>
      <c r="FPO106" s="214"/>
      <c r="FPP106" s="212"/>
      <c r="FPQ106" s="213"/>
      <c r="FPR106" s="213"/>
      <c r="FPS106" s="214"/>
      <c r="FPT106" s="214"/>
      <c r="FPU106" s="216"/>
      <c r="FPV106" s="216"/>
      <c r="FPW106" s="216"/>
      <c r="FPX106" s="216"/>
      <c r="FPY106" s="216"/>
      <c r="FPZ106" s="216"/>
      <c r="FQA106" s="216"/>
      <c r="FQB106" s="216"/>
      <c r="FQC106" s="216"/>
      <c r="FQD106" s="216"/>
      <c r="FQE106" s="216"/>
      <c r="FQF106" s="216"/>
      <c r="FQG106" s="216"/>
      <c r="FQH106" s="214"/>
      <c r="FQI106" s="214"/>
      <c r="FQJ106" s="214"/>
      <c r="FQK106" s="214"/>
      <c r="FQL106" s="214"/>
      <c r="FQM106" s="212"/>
      <c r="FQN106" s="213"/>
      <c r="FQO106" s="213"/>
      <c r="FQP106" s="214"/>
      <c r="FQQ106" s="214"/>
      <c r="FQR106" s="216"/>
      <c r="FQS106" s="216"/>
      <c r="FQT106" s="216"/>
      <c r="FQU106" s="216"/>
      <c r="FQV106" s="216"/>
      <c r="FQW106" s="216"/>
      <c r="FQX106" s="216"/>
      <c r="FQY106" s="216"/>
      <c r="FQZ106" s="216"/>
      <c r="FRA106" s="216"/>
      <c r="FRB106" s="216"/>
      <c r="FRC106" s="216"/>
      <c r="FRD106" s="216"/>
      <c r="FRE106" s="214"/>
      <c r="FRF106" s="214"/>
      <c r="FRG106" s="214"/>
      <c r="FRH106" s="214"/>
      <c r="FRI106" s="214"/>
      <c r="FRJ106" s="212"/>
      <c r="FRK106" s="213"/>
      <c r="FRL106" s="213"/>
      <c r="FRM106" s="214"/>
      <c r="FRN106" s="214"/>
      <c r="FRO106" s="216"/>
      <c r="FRP106" s="216"/>
      <c r="FRQ106" s="216"/>
      <c r="FRR106" s="216"/>
      <c r="FRS106" s="216"/>
      <c r="FRT106" s="216"/>
      <c r="FRU106" s="216"/>
      <c r="FRV106" s="216"/>
      <c r="FRW106" s="216"/>
      <c r="FRX106" s="216"/>
      <c r="FRY106" s="216"/>
      <c r="FRZ106" s="216"/>
      <c r="FSA106" s="216"/>
      <c r="FSB106" s="214"/>
      <c r="FSC106" s="214"/>
      <c r="FSD106" s="214"/>
      <c r="FSE106" s="214"/>
      <c r="FSF106" s="214"/>
      <c r="FSG106" s="212"/>
      <c r="FSH106" s="213"/>
      <c r="FSI106" s="213"/>
      <c r="FSJ106" s="214"/>
      <c r="FSK106" s="214"/>
      <c r="FSL106" s="216"/>
      <c r="FSM106" s="216"/>
      <c r="FSN106" s="216"/>
      <c r="FSO106" s="216"/>
      <c r="FSP106" s="216"/>
      <c r="FSQ106" s="216"/>
      <c r="FSR106" s="216"/>
      <c r="FSS106" s="216"/>
      <c r="FST106" s="216"/>
      <c r="FSU106" s="216"/>
      <c r="FSV106" s="216"/>
      <c r="FSW106" s="216"/>
      <c r="FSX106" s="216"/>
      <c r="FSY106" s="214"/>
      <c r="FSZ106" s="214"/>
      <c r="FTA106" s="214"/>
      <c r="FTB106" s="214"/>
      <c r="FTC106" s="214"/>
      <c r="FTD106" s="212"/>
      <c r="FTE106" s="213"/>
      <c r="FTF106" s="213"/>
      <c r="FTG106" s="214"/>
      <c r="FTH106" s="214"/>
      <c r="FTI106" s="216"/>
      <c r="FTJ106" s="216"/>
      <c r="FTK106" s="216"/>
      <c r="FTL106" s="216"/>
      <c r="FTM106" s="216"/>
      <c r="FTN106" s="216"/>
      <c r="FTO106" s="216"/>
      <c r="FTP106" s="216"/>
      <c r="FTQ106" s="216"/>
      <c r="FTR106" s="216"/>
      <c r="FTS106" s="216"/>
      <c r="FTT106" s="216"/>
      <c r="FTU106" s="216"/>
      <c r="FTV106" s="214"/>
      <c r="FTW106" s="214"/>
      <c r="FTX106" s="214"/>
      <c r="FTY106" s="214"/>
      <c r="FTZ106" s="214"/>
      <c r="FUA106" s="212"/>
      <c r="FUB106" s="213"/>
      <c r="FUC106" s="213"/>
      <c r="FUD106" s="214"/>
      <c r="FUE106" s="214"/>
      <c r="FUF106" s="216"/>
      <c r="FUG106" s="216"/>
      <c r="FUH106" s="216"/>
      <c r="FUI106" s="216"/>
      <c r="FUJ106" s="216"/>
      <c r="FUK106" s="216"/>
      <c r="FUL106" s="216"/>
      <c r="FUM106" s="216"/>
      <c r="FUN106" s="216"/>
      <c r="FUO106" s="216"/>
      <c r="FUP106" s="216"/>
      <c r="FUQ106" s="216"/>
      <c r="FUR106" s="216"/>
      <c r="FUS106" s="214"/>
      <c r="FUT106" s="214"/>
      <c r="FUU106" s="214"/>
      <c r="FUV106" s="214"/>
      <c r="FUW106" s="214"/>
      <c r="FUX106" s="212"/>
      <c r="FUY106" s="213"/>
      <c r="FUZ106" s="213"/>
      <c r="FVA106" s="214"/>
      <c r="FVB106" s="214"/>
      <c r="FVC106" s="216"/>
      <c r="FVD106" s="216"/>
      <c r="FVE106" s="216"/>
      <c r="FVF106" s="216"/>
      <c r="FVG106" s="216"/>
      <c r="FVH106" s="216"/>
      <c r="FVI106" s="216"/>
      <c r="FVJ106" s="216"/>
      <c r="FVK106" s="216"/>
      <c r="FVL106" s="216"/>
      <c r="FVM106" s="216"/>
      <c r="FVN106" s="216"/>
      <c r="FVO106" s="216"/>
      <c r="FVP106" s="214"/>
      <c r="FVQ106" s="214"/>
      <c r="FVR106" s="214"/>
      <c r="FVS106" s="214"/>
      <c r="FVT106" s="214"/>
      <c r="FVU106" s="212"/>
      <c r="FVV106" s="213"/>
      <c r="FVW106" s="213"/>
      <c r="FVX106" s="214"/>
      <c r="FVY106" s="214"/>
      <c r="FVZ106" s="216"/>
      <c r="FWA106" s="216"/>
      <c r="FWB106" s="216"/>
      <c r="FWC106" s="216"/>
      <c r="FWD106" s="216"/>
      <c r="FWE106" s="216"/>
      <c r="FWF106" s="216"/>
      <c r="FWG106" s="216"/>
      <c r="FWH106" s="216"/>
      <c r="FWI106" s="216"/>
      <c r="FWJ106" s="216"/>
      <c r="FWK106" s="216"/>
      <c r="FWL106" s="216"/>
      <c r="FWM106" s="214"/>
      <c r="FWN106" s="214"/>
      <c r="FWO106" s="214"/>
      <c r="FWP106" s="214"/>
      <c r="FWQ106" s="214"/>
      <c r="FWR106" s="212"/>
      <c r="FWS106" s="213"/>
      <c r="FWT106" s="213"/>
      <c r="FWU106" s="214"/>
      <c r="FWV106" s="214"/>
      <c r="FWW106" s="216"/>
      <c r="FWX106" s="216"/>
      <c r="FWY106" s="216"/>
      <c r="FWZ106" s="216"/>
      <c r="FXA106" s="216"/>
      <c r="FXB106" s="216"/>
      <c r="FXC106" s="216"/>
      <c r="FXD106" s="216"/>
      <c r="FXE106" s="216"/>
      <c r="FXF106" s="216"/>
      <c r="FXG106" s="216"/>
      <c r="FXH106" s="216"/>
      <c r="FXI106" s="216"/>
      <c r="FXJ106" s="214"/>
      <c r="FXK106" s="214"/>
      <c r="FXL106" s="214"/>
      <c r="FXM106" s="214"/>
      <c r="FXN106" s="214"/>
      <c r="FXO106" s="212"/>
      <c r="FXP106" s="213"/>
      <c r="FXQ106" s="213"/>
      <c r="FXR106" s="214"/>
      <c r="FXS106" s="214"/>
      <c r="FXT106" s="216"/>
      <c r="FXU106" s="216"/>
      <c r="FXV106" s="216"/>
      <c r="FXW106" s="216"/>
      <c r="FXX106" s="216"/>
      <c r="FXY106" s="216"/>
      <c r="FXZ106" s="216"/>
      <c r="FYA106" s="216"/>
      <c r="FYB106" s="216"/>
      <c r="FYC106" s="216"/>
      <c r="FYD106" s="216"/>
      <c r="FYE106" s="216"/>
      <c r="FYF106" s="216"/>
      <c r="FYG106" s="214"/>
      <c r="FYH106" s="214"/>
      <c r="FYI106" s="214"/>
      <c r="FYJ106" s="214"/>
      <c r="FYK106" s="214"/>
      <c r="FYL106" s="212"/>
      <c r="FYM106" s="213"/>
      <c r="FYN106" s="213"/>
      <c r="FYO106" s="214"/>
      <c r="FYP106" s="214"/>
      <c r="FYQ106" s="216"/>
      <c r="FYR106" s="216"/>
      <c r="FYS106" s="216"/>
      <c r="FYT106" s="216"/>
      <c r="FYU106" s="216"/>
      <c r="FYV106" s="216"/>
      <c r="FYW106" s="216"/>
      <c r="FYX106" s="216"/>
      <c r="FYY106" s="216"/>
      <c r="FYZ106" s="216"/>
      <c r="FZA106" s="216"/>
      <c r="FZB106" s="216"/>
      <c r="FZC106" s="216"/>
      <c r="FZD106" s="214"/>
      <c r="FZE106" s="214"/>
      <c r="FZF106" s="214"/>
      <c r="FZG106" s="214"/>
      <c r="FZH106" s="214"/>
      <c r="FZI106" s="212"/>
      <c r="FZJ106" s="213"/>
      <c r="FZK106" s="213"/>
      <c r="FZL106" s="214"/>
      <c r="FZM106" s="214"/>
      <c r="FZN106" s="216"/>
      <c r="FZO106" s="216"/>
      <c r="FZP106" s="216"/>
      <c r="FZQ106" s="216"/>
      <c r="FZR106" s="216"/>
      <c r="FZS106" s="216"/>
      <c r="FZT106" s="216"/>
      <c r="FZU106" s="216"/>
      <c r="FZV106" s="216"/>
      <c r="FZW106" s="216"/>
      <c r="FZX106" s="216"/>
      <c r="FZY106" s="216"/>
      <c r="FZZ106" s="216"/>
      <c r="GAA106" s="214"/>
      <c r="GAB106" s="214"/>
      <c r="GAC106" s="214"/>
      <c r="GAD106" s="214"/>
      <c r="GAE106" s="214"/>
      <c r="GAF106" s="212"/>
      <c r="GAG106" s="213"/>
      <c r="GAH106" s="213"/>
      <c r="GAI106" s="214"/>
      <c r="GAJ106" s="214"/>
      <c r="GAK106" s="216"/>
      <c r="GAL106" s="216"/>
      <c r="GAM106" s="216"/>
      <c r="GAN106" s="216"/>
      <c r="GAO106" s="216"/>
      <c r="GAP106" s="216"/>
      <c r="GAQ106" s="216"/>
      <c r="GAR106" s="216"/>
      <c r="GAS106" s="216"/>
      <c r="GAT106" s="216"/>
      <c r="GAU106" s="216"/>
      <c r="GAV106" s="216"/>
      <c r="GAW106" s="216"/>
      <c r="GAX106" s="214"/>
      <c r="GAY106" s="214"/>
      <c r="GAZ106" s="214"/>
      <c r="GBA106" s="214"/>
      <c r="GBB106" s="214"/>
      <c r="GBC106" s="212"/>
      <c r="GBD106" s="213"/>
      <c r="GBE106" s="213"/>
      <c r="GBF106" s="214"/>
      <c r="GBG106" s="214"/>
      <c r="GBH106" s="216"/>
      <c r="GBI106" s="216"/>
      <c r="GBJ106" s="216"/>
      <c r="GBK106" s="216"/>
      <c r="GBL106" s="216"/>
      <c r="GBM106" s="216"/>
      <c r="GBN106" s="216"/>
      <c r="GBO106" s="216"/>
      <c r="GBP106" s="216"/>
      <c r="GBQ106" s="216"/>
      <c r="GBR106" s="216"/>
      <c r="GBS106" s="216"/>
      <c r="GBT106" s="216"/>
      <c r="GBU106" s="214"/>
      <c r="GBV106" s="214"/>
      <c r="GBW106" s="214"/>
      <c r="GBX106" s="214"/>
      <c r="GBY106" s="214"/>
      <c r="GBZ106" s="212"/>
      <c r="GCA106" s="213"/>
      <c r="GCB106" s="213"/>
      <c r="GCC106" s="214"/>
      <c r="GCD106" s="214"/>
      <c r="GCE106" s="216"/>
      <c r="GCF106" s="216"/>
      <c r="GCG106" s="216"/>
      <c r="GCH106" s="216"/>
      <c r="GCI106" s="216"/>
      <c r="GCJ106" s="216"/>
      <c r="GCK106" s="216"/>
      <c r="GCL106" s="216"/>
      <c r="GCM106" s="216"/>
      <c r="GCN106" s="216"/>
      <c r="GCO106" s="216"/>
      <c r="GCP106" s="216"/>
      <c r="GCQ106" s="216"/>
      <c r="GCR106" s="214"/>
      <c r="GCS106" s="214"/>
      <c r="GCT106" s="214"/>
      <c r="GCU106" s="214"/>
      <c r="GCV106" s="214"/>
      <c r="GCW106" s="212"/>
      <c r="GCX106" s="213"/>
      <c r="GCY106" s="213"/>
      <c r="GCZ106" s="214"/>
      <c r="GDA106" s="214"/>
      <c r="GDB106" s="216"/>
      <c r="GDC106" s="216"/>
      <c r="GDD106" s="216"/>
      <c r="GDE106" s="216"/>
      <c r="GDF106" s="216"/>
      <c r="GDG106" s="216"/>
      <c r="GDH106" s="216"/>
      <c r="GDI106" s="216"/>
      <c r="GDJ106" s="216"/>
      <c r="GDK106" s="216"/>
      <c r="GDL106" s="216"/>
      <c r="GDM106" s="216"/>
      <c r="GDN106" s="216"/>
      <c r="GDO106" s="214"/>
      <c r="GDP106" s="214"/>
      <c r="GDQ106" s="214"/>
      <c r="GDR106" s="214"/>
      <c r="GDS106" s="214"/>
      <c r="GDT106" s="212"/>
      <c r="GDU106" s="213"/>
      <c r="GDV106" s="213"/>
      <c r="GDW106" s="214"/>
      <c r="GDX106" s="214"/>
      <c r="GDY106" s="216"/>
      <c r="GDZ106" s="216"/>
      <c r="GEA106" s="216"/>
      <c r="GEB106" s="216"/>
      <c r="GEC106" s="216"/>
      <c r="GED106" s="216"/>
      <c r="GEE106" s="216"/>
      <c r="GEF106" s="216"/>
      <c r="GEG106" s="216"/>
      <c r="GEH106" s="216"/>
      <c r="GEI106" s="216"/>
      <c r="GEJ106" s="216"/>
      <c r="GEK106" s="216"/>
      <c r="GEL106" s="214"/>
      <c r="GEM106" s="214"/>
      <c r="GEN106" s="214"/>
      <c r="GEO106" s="214"/>
      <c r="GEP106" s="214"/>
      <c r="GEQ106" s="212"/>
      <c r="GER106" s="213"/>
      <c r="GES106" s="213"/>
      <c r="GET106" s="214"/>
      <c r="GEU106" s="214"/>
      <c r="GEV106" s="216"/>
      <c r="GEW106" s="216"/>
      <c r="GEX106" s="216"/>
      <c r="GEY106" s="216"/>
      <c r="GEZ106" s="216"/>
      <c r="GFA106" s="216"/>
      <c r="GFB106" s="216"/>
      <c r="GFC106" s="216"/>
      <c r="GFD106" s="216"/>
      <c r="GFE106" s="216"/>
      <c r="GFF106" s="216"/>
      <c r="GFG106" s="216"/>
      <c r="GFH106" s="216"/>
      <c r="GFI106" s="214"/>
      <c r="GFJ106" s="214"/>
      <c r="GFK106" s="214"/>
      <c r="GFL106" s="214"/>
      <c r="GFM106" s="214"/>
      <c r="GFN106" s="212"/>
      <c r="GFO106" s="213"/>
      <c r="GFP106" s="213"/>
      <c r="GFQ106" s="214"/>
      <c r="GFR106" s="214"/>
      <c r="GFS106" s="216"/>
      <c r="GFT106" s="216"/>
      <c r="GFU106" s="216"/>
      <c r="GFV106" s="216"/>
      <c r="GFW106" s="216"/>
      <c r="GFX106" s="216"/>
      <c r="GFY106" s="216"/>
      <c r="GFZ106" s="216"/>
      <c r="GGA106" s="216"/>
      <c r="GGB106" s="216"/>
      <c r="GGC106" s="216"/>
      <c r="GGD106" s="216"/>
      <c r="GGE106" s="216"/>
      <c r="GGF106" s="214"/>
      <c r="GGG106" s="214"/>
      <c r="GGH106" s="214"/>
      <c r="GGI106" s="214"/>
      <c r="GGJ106" s="214"/>
      <c r="GGK106" s="212"/>
      <c r="GGL106" s="213"/>
      <c r="GGM106" s="213"/>
      <c r="GGN106" s="214"/>
      <c r="GGO106" s="214"/>
      <c r="GGP106" s="216"/>
      <c r="GGQ106" s="216"/>
      <c r="GGR106" s="216"/>
      <c r="GGS106" s="216"/>
      <c r="GGT106" s="216"/>
      <c r="GGU106" s="216"/>
      <c r="GGV106" s="216"/>
      <c r="GGW106" s="216"/>
      <c r="GGX106" s="216"/>
      <c r="GGY106" s="216"/>
      <c r="GGZ106" s="216"/>
      <c r="GHA106" s="216"/>
      <c r="GHB106" s="216"/>
      <c r="GHC106" s="214"/>
      <c r="GHD106" s="214"/>
      <c r="GHE106" s="214"/>
      <c r="GHF106" s="214"/>
      <c r="GHG106" s="214"/>
      <c r="GHH106" s="212"/>
      <c r="GHI106" s="213"/>
      <c r="GHJ106" s="213"/>
      <c r="GHK106" s="214"/>
      <c r="GHL106" s="214"/>
      <c r="GHM106" s="216"/>
      <c r="GHN106" s="216"/>
      <c r="GHO106" s="216"/>
      <c r="GHP106" s="216"/>
      <c r="GHQ106" s="216"/>
      <c r="GHR106" s="216"/>
      <c r="GHS106" s="216"/>
      <c r="GHT106" s="216"/>
      <c r="GHU106" s="216"/>
      <c r="GHV106" s="216"/>
      <c r="GHW106" s="216"/>
      <c r="GHX106" s="216"/>
      <c r="GHY106" s="216"/>
      <c r="GHZ106" s="214"/>
      <c r="GIA106" s="214"/>
      <c r="GIB106" s="214"/>
      <c r="GIC106" s="214"/>
      <c r="GID106" s="214"/>
      <c r="GIE106" s="212"/>
      <c r="GIF106" s="213"/>
      <c r="GIG106" s="213"/>
      <c r="GIH106" s="214"/>
      <c r="GII106" s="214"/>
      <c r="GIJ106" s="216"/>
      <c r="GIK106" s="216"/>
      <c r="GIL106" s="216"/>
      <c r="GIM106" s="216"/>
      <c r="GIN106" s="216"/>
      <c r="GIO106" s="216"/>
      <c r="GIP106" s="216"/>
      <c r="GIQ106" s="216"/>
      <c r="GIR106" s="216"/>
      <c r="GIS106" s="216"/>
      <c r="GIT106" s="216"/>
      <c r="GIU106" s="216"/>
      <c r="GIV106" s="216"/>
      <c r="GIW106" s="214"/>
      <c r="GIX106" s="214"/>
      <c r="GIY106" s="214"/>
      <c r="GIZ106" s="214"/>
      <c r="GJA106" s="214"/>
      <c r="GJB106" s="212"/>
      <c r="GJC106" s="213"/>
      <c r="GJD106" s="213"/>
      <c r="GJE106" s="214"/>
      <c r="GJF106" s="214"/>
      <c r="GJG106" s="216"/>
      <c r="GJH106" s="216"/>
      <c r="GJI106" s="216"/>
      <c r="GJJ106" s="216"/>
      <c r="GJK106" s="216"/>
      <c r="GJL106" s="216"/>
      <c r="GJM106" s="216"/>
      <c r="GJN106" s="216"/>
      <c r="GJO106" s="216"/>
      <c r="GJP106" s="216"/>
      <c r="GJQ106" s="216"/>
      <c r="GJR106" s="216"/>
      <c r="GJS106" s="216"/>
      <c r="GJT106" s="214"/>
      <c r="GJU106" s="214"/>
      <c r="GJV106" s="214"/>
      <c r="GJW106" s="214"/>
      <c r="GJX106" s="214"/>
      <c r="GJY106" s="212"/>
      <c r="GJZ106" s="213"/>
      <c r="GKA106" s="213"/>
      <c r="GKB106" s="214"/>
      <c r="GKC106" s="214"/>
      <c r="GKD106" s="216"/>
      <c r="GKE106" s="216"/>
      <c r="GKF106" s="216"/>
      <c r="GKG106" s="216"/>
      <c r="GKH106" s="216"/>
      <c r="GKI106" s="216"/>
      <c r="GKJ106" s="216"/>
      <c r="GKK106" s="216"/>
      <c r="GKL106" s="216"/>
      <c r="GKM106" s="216"/>
      <c r="GKN106" s="216"/>
      <c r="GKO106" s="216"/>
      <c r="GKP106" s="216"/>
      <c r="GKQ106" s="214"/>
      <c r="GKR106" s="214"/>
      <c r="GKS106" s="214"/>
      <c r="GKT106" s="214"/>
      <c r="GKU106" s="214"/>
      <c r="GKV106" s="212"/>
      <c r="GKW106" s="213"/>
      <c r="GKX106" s="213"/>
      <c r="GKY106" s="214"/>
      <c r="GKZ106" s="214"/>
      <c r="GLA106" s="216"/>
      <c r="GLB106" s="216"/>
      <c r="GLC106" s="216"/>
      <c r="GLD106" s="216"/>
      <c r="GLE106" s="216"/>
      <c r="GLF106" s="216"/>
      <c r="GLG106" s="216"/>
      <c r="GLH106" s="216"/>
      <c r="GLI106" s="216"/>
      <c r="GLJ106" s="216"/>
      <c r="GLK106" s="216"/>
      <c r="GLL106" s="216"/>
      <c r="GLM106" s="216"/>
      <c r="GLN106" s="214"/>
      <c r="GLO106" s="214"/>
      <c r="GLP106" s="214"/>
      <c r="GLQ106" s="214"/>
      <c r="GLR106" s="214"/>
      <c r="GLS106" s="212"/>
      <c r="GLT106" s="213"/>
      <c r="GLU106" s="213"/>
      <c r="GLV106" s="214"/>
      <c r="GLW106" s="214"/>
      <c r="GLX106" s="216"/>
      <c r="GLY106" s="216"/>
      <c r="GLZ106" s="216"/>
      <c r="GMA106" s="216"/>
      <c r="GMB106" s="216"/>
      <c r="GMC106" s="216"/>
      <c r="GMD106" s="216"/>
      <c r="GME106" s="216"/>
      <c r="GMF106" s="216"/>
      <c r="GMG106" s="216"/>
      <c r="GMH106" s="216"/>
      <c r="GMI106" s="216"/>
      <c r="GMJ106" s="216"/>
      <c r="GMK106" s="214"/>
      <c r="GML106" s="214"/>
      <c r="GMM106" s="214"/>
      <c r="GMN106" s="214"/>
      <c r="GMO106" s="214"/>
      <c r="GMP106" s="212"/>
      <c r="GMQ106" s="213"/>
      <c r="GMR106" s="213"/>
      <c r="GMS106" s="214"/>
      <c r="GMT106" s="214"/>
      <c r="GMU106" s="216"/>
      <c r="GMV106" s="216"/>
      <c r="GMW106" s="216"/>
      <c r="GMX106" s="216"/>
      <c r="GMY106" s="216"/>
      <c r="GMZ106" s="216"/>
      <c r="GNA106" s="216"/>
      <c r="GNB106" s="216"/>
      <c r="GNC106" s="216"/>
      <c r="GND106" s="216"/>
      <c r="GNE106" s="216"/>
      <c r="GNF106" s="216"/>
      <c r="GNG106" s="216"/>
      <c r="GNH106" s="214"/>
      <c r="GNI106" s="214"/>
      <c r="GNJ106" s="214"/>
      <c r="GNK106" s="214"/>
      <c r="GNL106" s="214"/>
      <c r="GNM106" s="212"/>
      <c r="GNN106" s="213"/>
      <c r="GNO106" s="213"/>
      <c r="GNP106" s="214"/>
      <c r="GNQ106" s="214"/>
      <c r="GNR106" s="216"/>
      <c r="GNS106" s="216"/>
      <c r="GNT106" s="216"/>
      <c r="GNU106" s="216"/>
      <c r="GNV106" s="216"/>
      <c r="GNW106" s="216"/>
      <c r="GNX106" s="216"/>
      <c r="GNY106" s="216"/>
      <c r="GNZ106" s="216"/>
      <c r="GOA106" s="216"/>
      <c r="GOB106" s="216"/>
      <c r="GOC106" s="216"/>
      <c r="GOD106" s="216"/>
      <c r="GOE106" s="214"/>
      <c r="GOF106" s="214"/>
      <c r="GOG106" s="214"/>
      <c r="GOH106" s="214"/>
      <c r="GOI106" s="214"/>
      <c r="GOJ106" s="212"/>
      <c r="GOK106" s="213"/>
      <c r="GOL106" s="213"/>
      <c r="GOM106" s="214"/>
      <c r="GON106" s="214"/>
      <c r="GOO106" s="216"/>
      <c r="GOP106" s="216"/>
      <c r="GOQ106" s="216"/>
      <c r="GOR106" s="216"/>
      <c r="GOS106" s="216"/>
      <c r="GOT106" s="216"/>
      <c r="GOU106" s="216"/>
      <c r="GOV106" s="216"/>
      <c r="GOW106" s="216"/>
      <c r="GOX106" s="216"/>
      <c r="GOY106" s="216"/>
      <c r="GOZ106" s="216"/>
      <c r="GPA106" s="216"/>
      <c r="GPB106" s="214"/>
      <c r="GPC106" s="214"/>
      <c r="GPD106" s="214"/>
      <c r="GPE106" s="214"/>
      <c r="GPF106" s="214"/>
      <c r="GPG106" s="212"/>
      <c r="GPH106" s="213"/>
      <c r="GPI106" s="213"/>
      <c r="GPJ106" s="214"/>
      <c r="GPK106" s="214"/>
      <c r="GPL106" s="216"/>
      <c r="GPM106" s="216"/>
      <c r="GPN106" s="216"/>
      <c r="GPO106" s="216"/>
      <c r="GPP106" s="216"/>
      <c r="GPQ106" s="216"/>
      <c r="GPR106" s="216"/>
      <c r="GPS106" s="216"/>
      <c r="GPT106" s="216"/>
      <c r="GPU106" s="216"/>
      <c r="GPV106" s="216"/>
      <c r="GPW106" s="216"/>
      <c r="GPX106" s="216"/>
      <c r="GPY106" s="214"/>
      <c r="GPZ106" s="214"/>
      <c r="GQA106" s="214"/>
      <c r="GQB106" s="214"/>
      <c r="GQC106" s="214"/>
      <c r="GQD106" s="212"/>
      <c r="GQE106" s="213"/>
      <c r="GQF106" s="213"/>
      <c r="GQG106" s="214"/>
      <c r="GQH106" s="214"/>
      <c r="GQI106" s="216"/>
      <c r="GQJ106" s="216"/>
      <c r="GQK106" s="216"/>
      <c r="GQL106" s="216"/>
      <c r="GQM106" s="216"/>
      <c r="GQN106" s="216"/>
      <c r="GQO106" s="216"/>
      <c r="GQP106" s="216"/>
      <c r="GQQ106" s="216"/>
      <c r="GQR106" s="216"/>
      <c r="GQS106" s="216"/>
      <c r="GQT106" s="216"/>
      <c r="GQU106" s="216"/>
      <c r="GQV106" s="214"/>
      <c r="GQW106" s="214"/>
      <c r="GQX106" s="214"/>
      <c r="GQY106" s="214"/>
      <c r="GQZ106" s="214"/>
      <c r="GRA106" s="212"/>
      <c r="GRB106" s="213"/>
      <c r="GRC106" s="213"/>
      <c r="GRD106" s="214"/>
      <c r="GRE106" s="214"/>
      <c r="GRF106" s="216"/>
      <c r="GRG106" s="216"/>
      <c r="GRH106" s="216"/>
      <c r="GRI106" s="216"/>
      <c r="GRJ106" s="216"/>
      <c r="GRK106" s="216"/>
      <c r="GRL106" s="216"/>
      <c r="GRM106" s="216"/>
      <c r="GRN106" s="216"/>
      <c r="GRO106" s="216"/>
      <c r="GRP106" s="216"/>
      <c r="GRQ106" s="216"/>
      <c r="GRR106" s="216"/>
      <c r="GRS106" s="214"/>
      <c r="GRT106" s="214"/>
      <c r="GRU106" s="214"/>
      <c r="GRV106" s="214"/>
      <c r="GRW106" s="214"/>
      <c r="GRX106" s="212"/>
      <c r="GRY106" s="213"/>
      <c r="GRZ106" s="213"/>
      <c r="GSA106" s="214"/>
      <c r="GSB106" s="214"/>
      <c r="GSC106" s="216"/>
      <c r="GSD106" s="216"/>
      <c r="GSE106" s="216"/>
      <c r="GSF106" s="216"/>
      <c r="GSG106" s="216"/>
      <c r="GSH106" s="216"/>
      <c r="GSI106" s="216"/>
      <c r="GSJ106" s="216"/>
      <c r="GSK106" s="216"/>
      <c r="GSL106" s="216"/>
      <c r="GSM106" s="216"/>
      <c r="GSN106" s="216"/>
      <c r="GSO106" s="216"/>
      <c r="GSP106" s="214"/>
      <c r="GSQ106" s="214"/>
      <c r="GSR106" s="214"/>
      <c r="GSS106" s="214"/>
      <c r="GST106" s="214"/>
      <c r="GSU106" s="212"/>
      <c r="GSV106" s="213"/>
      <c r="GSW106" s="213"/>
      <c r="GSX106" s="214"/>
      <c r="GSY106" s="214"/>
      <c r="GSZ106" s="216"/>
      <c r="GTA106" s="216"/>
      <c r="GTB106" s="216"/>
      <c r="GTC106" s="216"/>
      <c r="GTD106" s="216"/>
      <c r="GTE106" s="216"/>
      <c r="GTF106" s="216"/>
      <c r="GTG106" s="216"/>
      <c r="GTH106" s="216"/>
      <c r="GTI106" s="216"/>
      <c r="GTJ106" s="216"/>
      <c r="GTK106" s="216"/>
      <c r="GTL106" s="216"/>
      <c r="GTM106" s="214"/>
      <c r="GTN106" s="214"/>
      <c r="GTO106" s="214"/>
      <c r="GTP106" s="214"/>
      <c r="GTQ106" s="214"/>
      <c r="GTR106" s="212"/>
      <c r="GTS106" s="213"/>
      <c r="GTT106" s="213"/>
      <c r="GTU106" s="214"/>
      <c r="GTV106" s="214"/>
      <c r="GTW106" s="216"/>
      <c r="GTX106" s="216"/>
      <c r="GTY106" s="216"/>
      <c r="GTZ106" s="216"/>
      <c r="GUA106" s="216"/>
      <c r="GUB106" s="216"/>
      <c r="GUC106" s="216"/>
      <c r="GUD106" s="216"/>
      <c r="GUE106" s="216"/>
      <c r="GUF106" s="216"/>
      <c r="GUG106" s="216"/>
      <c r="GUH106" s="216"/>
      <c r="GUI106" s="216"/>
      <c r="GUJ106" s="214"/>
      <c r="GUK106" s="214"/>
      <c r="GUL106" s="214"/>
      <c r="GUM106" s="214"/>
      <c r="GUN106" s="214"/>
      <c r="GUO106" s="212"/>
      <c r="GUP106" s="213"/>
      <c r="GUQ106" s="213"/>
      <c r="GUR106" s="214"/>
      <c r="GUS106" s="214"/>
      <c r="GUT106" s="216"/>
      <c r="GUU106" s="216"/>
      <c r="GUV106" s="216"/>
      <c r="GUW106" s="216"/>
      <c r="GUX106" s="216"/>
      <c r="GUY106" s="216"/>
      <c r="GUZ106" s="216"/>
      <c r="GVA106" s="216"/>
      <c r="GVB106" s="216"/>
      <c r="GVC106" s="216"/>
      <c r="GVD106" s="216"/>
      <c r="GVE106" s="216"/>
      <c r="GVF106" s="216"/>
      <c r="GVG106" s="214"/>
      <c r="GVH106" s="214"/>
      <c r="GVI106" s="214"/>
      <c r="GVJ106" s="214"/>
      <c r="GVK106" s="214"/>
      <c r="GVL106" s="212"/>
      <c r="GVM106" s="213"/>
      <c r="GVN106" s="213"/>
      <c r="GVO106" s="214"/>
      <c r="GVP106" s="214"/>
      <c r="GVQ106" s="216"/>
      <c r="GVR106" s="216"/>
      <c r="GVS106" s="216"/>
      <c r="GVT106" s="216"/>
      <c r="GVU106" s="216"/>
      <c r="GVV106" s="216"/>
      <c r="GVW106" s="216"/>
      <c r="GVX106" s="216"/>
      <c r="GVY106" s="216"/>
      <c r="GVZ106" s="216"/>
      <c r="GWA106" s="216"/>
      <c r="GWB106" s="216"/>
      <c r="GWC106" s="216"/>
      <c r="GWD106" s="214"/>
      <c r="GWE106" s="214"/>
      <c r="GWF106" s="214"/>
      <c r="GWG106" s="214"/>
      <c r="GWH106" s="214"/>
      <c r="GWI106" s="212"/>
      <c r="GWJ106" s="213"/>
      <c r="GWK106" s="213"/>
      <c r="GWL106" s="214"/>
      <c r="GWM106" s="214"/>
      <c r="GWN106" s="216"/>
      <c r="GWO106" s="216"/>
      <c r="GWP106" s="216"/>
      <c r="GWQ106" s="216"/>
      <c r="GWR106" s="216"/>
      <c r="GWS106" s="216"/>
      <c r="GWT106" s="216"/>
      <c r="GWU106" s="216"/>
      <c r="GWV106" s="216"/>
      <c r="GWW106" s="216"/>
      <c r="GWX106" s="216"/>
      <c r="GWY106" s="216"/>
      <c r="GWZ106" s="216"/>
      <c r="GXA106" s="214"/>
      <c r="GXB106" s="214"/>
      <c r="GXC106" s="214"/>
      <c r="GXD106" s="214"/>
      <c r="GXE106" s="214"/>
      <c r="GXF106" s="212"/>
      <c r="GXG106" s="213"/>
      <c r="GXH106" s="213"/>
      <c r="GXI106" s="214"/>
      <c r="GXJ106" s="214"/>
      <c r="GXK106" s="216"/>
      <c r="GXL106" s="216"/>
      <c r="GXM106" s="216"/>
      <c r="GXN106" s="216"/>
      <c r="GXO106" s="216"/>
      <c r="GXP106" s="216"/>
      <c r="GXQ106" s="216"/>
      <c r="GXR106" s="216"/>
      <c r="GXS106" s="216"/>
      <c r="GXT106" s="216"/>
      <c r="GXU106" s="216"/>
      <c r="GXV106" s="216"/>
      <c r="GXW106" s="216"/>
      <c r="GXX106" s="214"/>
      <c r="GXY106" s="214"/>
      <c r="GXZ106" s="214"/>
      <c r="GYA106" s="214"/>
      <c r="GYB106" s="214"/>
      <c r="GYC106" s="212"/>
      <c r="GYD106" s="213"/>
      <c r="GYE106" s="213"/>
      <c r="GYF106" s="214"/>
      <c r="GYG106" s="214"/>
      <c r="GYH106" s="216"/>
      <c r="GYI106" s="216"/>
      <c r="GYJ106" s="216"/>
      <c r="GYK106" s="216"/>
      <c r="GYL106" s="216"/>
      <c r="GYM106" s="216"/>
      <c r="GYN106" s="216"/>
      <c r="GYO106" s="216"/>
      <c r="GYP106" s="216"/>
      <c r="GYQ106" s="216"/>
      <c r="GYR106" s="216"/>
      <c r="GYS106" s="216"/>
      <c r="GYT106" s="216"/>
      <c r="GYU106" s="214"/>
      <c r="GYV106" s="214"/>
      <c r="GYW106" s="214"/>
      <c r="GYX106" s="214"/>
      <c r="GYY106" s="214"/>
      <c r="GYZ106" s="212"/>
      <c r="GZA106" s="213"/>
      <c r="GZB106" s="213"/>
      <c r="GZC106" s="214"/>
      <c r="GZD106" s="214"/>
      <c r="GZE106" s="216"/>
      <c r="GZF106" s="216"/>
      <c r="GZG106" s="216"/>
      <c r="GZH106" s="216"/>
      <c r="GZI106" s="216"/>
      <c r="GZJ106" s="216"/>
      <c r="GZK106" s="216"/>
      <c r="GZL106" s="216"/>
      <c r="GZM106" s="216"/>
      <c r="GZN106" s="216"/>
      <c r="GZO106" s="216"/>
      <c r="GZP106" s="216"/>
      <c r="GZQ106" s="216"/>
      <c r="GZR106" s="214"/>
      <c r="GZS106" s="214"/>
      <c r="GZT106" s="214"/>
      <c r="GZU106" s="214"/>
      <c r="GZV106" s="214"/>
      <c r="GZW106" s="212"/>
      <c r="GZX106" s="213"/>
      <c r="GZY106" s="213"/>
      <c r="GZZ106" s="214"/>
      <c r="HAA106" s="214"/>
      <c r="HAB106" s="216"/>
      <c r="HAC106" s="216"/>
      <c r="HAD106" s="216"/>
      <c r="HAE106" s="216"/>
      <c r="HAF106" s="216"/>
      <c r="HAG106" s="216"/>
      <c r="HAH106" s="216"/>
      <c r="HAI106" s="216"/>
      <c r="HAJ106" s="216"/>
      <c r="HAK106" s="216"/>
      <c r="HAL106" s="216"/>
      <c r="HAM106" s="216"/>
      <c r="HAN106" s="216"/>
      <c r="HAO106" s="214"/>
      <c r="HAP106" s="214"/>
      <c r="HAQ106" s="214"/>
      <c r="HAR106" s="214"/>
      <c r="HAS106" s="214"/>
      <c r="HAT106" s="212"/>
      <c r="HAU106" s="213"/>
      <c r="HAV106" s="213"/>
      <c r="HAW106" s="214"/>
      <c r="HAX106" s="214"/>
      <c r="HAY106" s="216"/>
      <c r="HAZ106" s="216"/>
      <c r="HBA106" s="216"/>
      <c r="HBB106" s="216"/>
      <c r="HBC106" s="216"/>
      <c r="HBD106" s="216"/>
      <c r="HBE106" s="216"/>
      <c r="HBF106" s="216"/>
      <c r="HBG106" s="216"/>
      <c r="HBH106" s="216"/>
      <c r="HBI106" s="216"/>
      <c r="HBJ106" s="216"/>
      <c r="HBK106" s="216"/>
      <c r="HBL106" s="214"/>
      <c r="HBM106" s="214"/>
      <c r="HBN106" s="214"/>
      <c r="HBO106" s="214"/>
      <c r="HBP106" s="214"/>
      <c r="HBQ106" s="212"/>
      <c r="HBR106" s="213"/>
      <c r="HBS106" s="213"/>
      <c r="HBT106" s="214"/>
      <c r="HBU106" s="214"/>
      <c r="HBV106" s="216"/>
      <c r="HBW106" s="216"/>
      <c r="HBX106" s="216"/>
      <c r="HBY106" s="216"/>
      <c r="HBZ106" s="216"/>
      <c r="HCA106" s="216"/>
      <c r="HCB106" s="216"/>
      <c r="HCC106" s="216"/>
      <c r="HCD106" s="216"/>
      <c r="HCE106" s="216"/>
      <c r="HCF106" s="216"/>
      <c r="HCG106" s="216"/>
      <c r="HCH106" s="216"/>
      <c r="HCI106" s="214"/>
      <c r="HCJ106" s="214"/>
      <c r="HCK106" s="214"/>
      <c r="HCL106" s="214"/>
      <c r="HCM106" s="214"/>
      <c r="HCN106" s="212"/>
      <c r="HCO106" s="213"/>
      <c r="HCP106" s="213"/>
      <c r="HCQ106" s="214"/>
      <c r="HCR106" s="214"/>
      <c r="HCS106" s="216"/>
      <c r="HCT106" s="216"/>
      <c r="HCU106" s="216"/>
      <c r="HCV106" s="216"/>
      <c r="HCW106" s="216"/>
      <c r="HCX106" s="216"/>
      <c r="HCY106" s="216"/>
      <c r="HCZ106" s="216"/>
      <c r="HDA106" s="216"/>
      <c r="HDB106" s="216"/>
      <c r="HDC106" s="216"/>
      <c r="HDD106" s="216"/>
      <c r="HDE106" s="216"/>
      <c r="HDF106" s="214"/>
      <c r="HDG106" s="214"/>
      <c r="HDH106" s="214"/>
      <c r="HDI106" s="214"/>
      <c r="HDJ106" s="214"/>
      <c r="HDK106" s="212"/>
      <c r="HDL106" s="213"/>
      <c r="HDM106" s="213"/>
      <c r="HDN106" s="214"/>
      <c r="HDO106" s="214"/>
      <c r="HDP106" s="216"/>
      <c r="HDQ106" s="216"/>
      <c r="HDR106" s="216"/>
      <c r="HDS106" s="216"/>
      <c r="HDT106" s="216"/>
      <c r="HDU106" s="216"/>
      <c r="HDV106" s="216"/>
      <c r="HDW106" s="216"/>
      <c r="HDX106" s="216"/>
      <c r="HDY106" s="216"/>
      <c r="HDZ106" s="216"/>
      <c r="HEA106" s="216"/>
      <c r="HEB106" s="216"/>
      <c r="HEC106" s="214"/>
      <c r="HED106" s="214"/>
      <c r="HEE106" s="214"/>
      <c r="HEF106" s="214"/>
      <c r="HEG106" s="214"/>
      <c r="HEH106" s="212"/>
      <c r="HEI106" s="213"/>
      <c r="HEJ106" s="213"/>
      <c r="HEK106" s="214"/>
      <c r="HEL106" s="214"/>
      <c r="HEM106" s="216"/>
      <c r="HEN106" s="216"/>
      <c r="HEO106" s="216"/>
      <c r="HEP106" s="216"/>
      <c r="HEQ106" s="216"/>
      <c r="HER106" s="216"/>
      <c r="HES106" s="216"/>
      <c r="HET106" s="216"/>
      <c r="HEU106" s="216"/>
      <c r="HEV106" s="216"/>
      <c r="HEW106" s="216"/>
      <c r="HEX106" s="216"/>
      <c r="HEY106" s="216"/>
      <c r="HEZ106" s="214"/>
      <c r="HFA106" s="214"/>
      <c r="HFB106" s="214"/>
      <c r="HFC106" s="214"/>
      <c r="HFD106" s="214"/>
      <c r="HFE106" s="212"/>
      <c r="HFF106" s="213"/>
      <c r="HFG106" s="213"/>
      <c r="HFH106" s="214"/>
      <c r="HFI106" s="214"/>
      <c r="HFJ106" s="216"/>
      <c r="HFK106" s="216"/>
      <c r="HFL106" s="216"/>
      <c r="HFM106" s="216"/>
      <c r="HFN106" s="216"/>
      <c r="HFO106" s="216"/>
      <c r="HFP106" s="216"/>
      <c r="HFQ106" s="216"/>
      <c r="HFR106" s="216"/>
      <c r="HFS106" s="216"/>
      <c r="HFT106" s="216"/>
      <c r="HFU106" s="216"/>
      <c r="HFV106" s="216"/>
      <c r="HFW106" s="214"/>
      <c r="HFX106" s="214"/>
      <c r="HFY106" s="214"/>
      <c r="HFZ106" s="214"/>
      <c r="HGA106" s="214"/>
      <c r="HGB106" s="212"/>
      <c r="HGC106" s="213"/>
      <c r="HGD106" s="213"/>
      <c r="HGE106" s="214"/>
      <c r="HGF106" s="214"/>
      <c r="HGG106" s="216"/>
      <c r="HGH106" s="216"/>
      <c r="HGI106" s="216"/>
      <c r="HGJ106" s="216"/>
      <c r="HGK106" s="216"/>
      <c r="HGL106" s="216"/>
      <c r="HGM106" s="216"/>
      <c r="HGN106" s="216"/>
      <c r="HGO106" s="216"/>
      <c r="HGP106" s="216"/>
      <c r="HGQ106" s="216"/>
      <c r="HGR106" s="216"/>
      <c r="HGS106" s="216"/>
      <c r="HGT106" s="214"/>
      <c r="HGU106" s="214"/>
      <c r="HGV106" s="214"/>
      <c r="HGW106" s="214"/>
      <c r="HGX106" s="214"/>
      <c r="HGY106" s="212"/>
      <c r="HGZ106" s="213"/>
      <c r="HHA106" s="213"/>
      <c r="HHB106" s="214"/>
      <c r="HHC106" s="214"/>
      <c r="HHD106" s="216"/>
      <c r="HHE106" s="216"/>
      <c r="HHF106" s="216"/>
      <c r="HHG106" s="216"/>
      <c r="HHH106" s="216"/>
      <c r="HHI106" s="216"/>
      <c r="HHJ106" s="216"/>
      <c r="HHK106" s="216"/>
      <c r="HHL106" s="216"/>
      <c r="HHM106" s="216"/>
      <c r="HHN106" s="216"/>
      <c r="HHO106" s="216"/>
      <c r="HHP106" s="216"/>
      <c r="HHQ106" s="214"/>
      <c r="HHR106" s="214"/>
      <c r="HHS106" s="214"/>
      <c r="HHT106" s="214"/>
      <c r="HHU106" s="214"/>
      <c r="HHV106" s="212"/>
      <c r="HHW106" s="213"/>
      <c r="HHX106" s="213"/>
      <c r="HHY106" s="214"/>
      <c r="HHZ106" s="214"/>
      <c r="HIA106" s="216"/>
      <c r="HIB106" s="216"/>
      <c r="HIC106" s="216"/>
      <c r="HID106" s="216"/>
      <c r="HIE106" s="216"/>
      <c r="HIF106" s="216"/>
      <c r="HIG106" s="216"/>
      <c r="HIH106" s="216"/>
      <c r="HII106" s="216"/>
      <c r="HIJ106" s="216"/>
      <c r="HIK106" s="216"/>
      <c r="HIL106" s="216"/>
      <c r="HIM106" s="216"/>
      <c r="HIN106" s="214"/>
      <c r="HIO106" s="214"/>
      <c r="HIP106" s="214"/>
      <c r="HIQ106" s="214"/>
      <c r="HIR106" s="214"/>
      <c r="HIS106" s="212"/>
      <c r="HIT106" s="213"/>
      <c r="HIU106" s="213"/>
      <c r="HIV106" s="214"/>
      <c r="HIW106" s="214"/>
      <c r="HIX106" s="216"/>
      <c r="HIY106" s="216"/>
      <c r="HIZ106" s="216"/>
      <c r="HJA106" s="216"/>
      <c r="HJB106" s="216"/>
      <c r="HJC106" s="216"/>
      <c r="HJD106" s="216"/>
      <c r="HJE106" s="216"/>
      <c r="HJF106" s="216"/>
      <c r="HJG106" s="216"/>
      <c r="HJH106" s="216"/>
      <c r="HJI106" s="216"/>
      <c r="HJJ106" s="216"/>
      <c r="HJK106" s="214"/>
      <c r="HJL106" s="214"/>
      <c r="HJM106" s="214"/>
      <c r="HJN106" s="214"/>
      <c r="HJO106" s="214"/>
      <c r="HJP106" s="212"/>
      <c r="HJQ106" s="213"/>
      <c r="HJR106" s="213"/>
      <c r="HJS106" s="214"/>
      <c r="HJT106" s="214"/>
      <c r="HJU106" s="216"/>
      <c r="HJV106" s="216"/>
      <c r="HJW106" s="216"/>
      <c r="HJX106" s="216"/>
      <c r="HJY106" s="216"/>
      <c r="HJZ106" s="216"/>
      <c r="HKA106" s="216"/>
      <c r="HKB106" s="216"/>
      <c r="HKC106" s="216"/>
      <c r="HKD106" s="216"/>
      <c r="HKE106" s="216"/>
      <c r="HKF106" s="216"/>
      <c r="HKG106" s="216"/>
      <c r="HKH106" s="214"/>
      <c r="HKI106" s="214"/>
      <c r="HKJ106" s="214"/>
      <c r="HKK106" s="214"/>
      <c r="HKL106" s="214"/>
      <c r="HKM106" s="212"/>
      <c r="HKN106" s="213"/>
      <c r="HKO106" s="213"/>
      <c r="HKP106" s="214"/>
      <c r="HKQ106" s="214"/>
      <c r="HKR106" s="216"/>
      <c r="HKS106" s="216"/>
      <c r="HKT106" s="216"/>
      <c r="HKU106" s="216"/>
      <c r="HKV106" s="216"/>
      <c r="HKW106" s="216"/>
      <c r="HKX106" s="216"/>
      <c r="HKY106" s="216"/>
      <c r="HKZ106" s="216"/>
      <c r="HLA106" s="216"/>
      <c r="HLB106" s="216"/>
      <c r="HLC106" s="216"/>
      <c r="HLD106" s="216"/>
      <c r="HLE106" s="214"/>
      <c r="HLF106" s="214"/>
      <c r="HLG106" s="214"/>
      <c r="HLH106" s="214"/>
      <c r="HLI106" s="214"/>
      <c r="HLJ106" s="212"/>
      <c r="HLK106" s="213"/>
      <c r="HLL106" s="213"/>
      <c r="HLM106" s="214"/>
      <c r="HLN106" s="214"/>
      <c r="HLO106" s="216"/>
      <c r="HLP106" s="216"/>
      <c r="HLQ106" s="216"/>
      <c r="HLR106" s="216"/>
      <c r="HLS106" s="216"/>
      <c r="HLT106" s="216"/>
      <c r="HLU106" s="216"/>
      <c r="HLV106" s="216"/>
      <c r="HLW106" s="216"/>
      <c r="HLX106" s="216"/>
      <c r="HLY106" s="216"/>
      <c r="HLZ106" s="216"/>
      <c r="HMA106" s="216"/>
      <c r="HMB106" s="214"/>
      <c r="HMC106" s="214"/>
      <c r="HMD106" s="214"/>
      <c r="HME106" s="214"/>
      <c r="HMF106" s="214"/>
      <c r="HMG106" s="212"/>
      <c r="HMH106" s="213"/>
      <c r="HMI106" s="213"/>
      <c r="HMJ106" s="214"/>
      <c r="HMK106" s="214"/>
      <c r="HML106" s="216"/>
      <c r="HMM106" s="216"/>
      <c r="HMN106" s="216"/>
      <c r="HMO106" s="216"/>
      <c r="HMP106" s="216"/>
      <c r="HMQ106" s="216"/>
      <c r="HMR106" s="216"/>
      <c r="HMS106" s="216"/>
      <c r="HMT106" s="216"/>
      <c r="HMU106" s="216"/>
      <c r="HMV106" s="216"/>
      <c r="HMW106" s="216"/>
      <c r="HMX106" s="216"/>
      <c r="HMY106" s="214"/>
      <c r="HMZ106" s="214"/>
      <c r="HNA106" s="214"/>
      <c r="HNB106" s="214"/>
      <c r="HNC106" s="214"/>
      <c r="HND106" s="212"/>
      <c r="HNE106" s="213"/>
      <c r="HNF106" s="213"/>
      <c r="HNG106" s="214"/>
      <c r="HNH106" s="214"/>
      <c r="HNI106" s="216"/>
      <c r="HNJ106" s="216"/>
      <c r="HNK106" s="216"/>
      <c r="HNL106" s="216"/>
      <c r="HNM106" s="216"/>
      <c r="HNN106" s="216"/>
      <c r="HNO106" s="216"/>
      <c r="HNP106" s="216"/>
      <c r="HNQ106" s="216"/>
      <c r="HNR106" s="216"/>
      <c r="HNS106" s="216"/>
      <c r="HNT106" s="216"/>
      <c r="HNU106" s="216"/>
      <c r="HNV106" s="214"/>
      <c r="HNW106" s="214"/>
      <c r="HNX106" s="214"/>
      <c r="HNY106" s="214"/>
      <c r="HNZ106" s="214"/>
      <c r="HOA106" s="212"/>
      <c r="HOB106" s="213"/>
      <c r="HOC106" s="213"/>
      <c r="HOD106" s="214"/>
      <c r="HOE106" s="214"/>
      <c r="HOF106" s="216"/>
      <c r="HOG106" s="216"/>
      <c r="HOH106" s="216"/>
      <c r="HOI106" s="216"/>
      <c r="HOJ106" s="216"/>
      <c r="HOK106" s="216"/>
      <c r="HOL106" s="216"/>
      <c r="HOM106" s="216"/>
      <c r="HON106" s="216"/>
      <c r="HOO106" s="216"/>
      <c r="HOP106" s="216"/>
      <c r="HOQ106" s="216"/>
      <c r="HOR106" s="216"/>
      <c r="HOS106" s="214"/>
      <c r="HOT106" s="214"/>
      <c r="HOU106" s="214"/>
      <c r="HOV106" s="214"/>
      <c r="HOW106" s="214"/>
      <c r="HOX106" s="212"/>
      <c r="HOY106" s="213"/>
      <c r="HOZ106" s="213"/>
      <c r="HPA106" s="214"/>
      <c r="HPB106" s="214"/>
      <c r="HPC106" s="216"/>
      <c r="HPD106" s="216"/>
      <c r="HPE106" s="216"/>
      <c r="HPF106" s="216"/>
      <c r="HPG106" s="216"/>
      <c r="HPH106" s="216"/>
      <c r="HPI106" s="216"/>
      <c r="HPJ106" s="216"/>
      <c r="HPK106" s="216"/>
      <c r="HPL106" s="216"/>
      <c r="HPM106" s="216"/>
      <c r="HPN106" s="216"/>
      <c r="HPO106" s="216"/>
      <c r="HPP106" s="214"/>
      <c r="HPQ106" s="214"/>
      <c r="HPR106" s="214"/>
      <c r="HPS106" s="214"/>
      <c r="HPT106" s="214"/>
      <c r="HPU106" s="212"/>
      <c r="HPV106" s="213"/>
      <c r="HPW106" s="213"/>
      <c r="HPX106" s="214"/>
      <c r="HPY106" s="214"/>
      <c r="HPZ106" s="216"/>
      <c r="HQA106" s="216"/>
      <c r="HQB106" s="216"/>
      <c r="HQC106" s="216"/>
      <c r="HQD106" s="216"/>
      <c r="HQE106" s="216"/>
      <c r="HQF106" s="216"/>
      <c r="HQG106" s="216"/>
      <c r="HQH106" s="216"/>
      <c r="HQI106" s="216"/>
      <c r="HQJ106" s="216"/>
      <c r="HQK106" s="216"/>
      <c r="HQL106" s="216"/>
      <c r="HQM106" s="214"/>
      <c r="HQN106" s="214"/>
      <c r="HQO106" s="214"/>
      <c r="HQP106" s="214"/>
      <c r="HQQ106" s="214"/>
      <c r="HQR106" s="212"/>
      <c r="HQS106" s="213"/>
      <c r="HQT106" s="213"/>
      <c r="HQU106" s="214"/>
      <c r="HQV106" s="214"/>
      <c r="HQW106" s="216"/>
      <c r="HQX106" s="216"/>
      <c r="HQY106" s="216"/>
      <c r="HQZ106" s="216"/>
      <c r="HRA106" s="216"/>
      <c r="HRB106" s="216"/>
      <c r="HRC106" s="216"/>
      <c r="HRD106" s="216"/>
      <c r="HRE106" s="216"/>
      <c r="HRF106" s="216"/>
      <c r="HRG106" s="216"/>
      <c r="HRH106" s="216"/>
      <c r="HRI106" s="216"/>
      <c r="HRJ106" s="214"/>
      <c r="HRK106" s="214"/>
      <c r="HRL106" s="214"/>
      <c r="HRM106" s="214"/>
      <c r="HRN106" s="214"/>
      <c r="HRO106" s="212"/>
      <c r="HRP106" s="213"/>
      <c r="HRQ106" s="213"/>
      <c r="HRR106" s="214"/>
      <c r="HRS106" s="214"/>
      <c r="HRT106" s="216"/>
      <c r="HRU106" s="216"/>
      <c r="HRV106" s="216"/>
      <c r="HRW106" s="216"/>
      <c r="HRX106" s="216"/>
      <c r="HRY106" s="216"/>
      <c r="HRZ106" s="216"/>
      <c r="HSA106" s="216"/>
      <c r="HSB106" s="216"/>
      <c r="HSC106" s="216"/>
      <c r="HSD106" s="216"/>
      <c r="HSE106" s="216"/>
      <c r="HSF106" s="216"/>
      <c r="HSG106" s="214"/>
      <c r="HSH106" s="214"/>
      <c r="HSI106" s="214"/>
      <c r="HSJ106" s="214"/>
      <c r="HSK106" s="214"/>
      <c r="HSL106" s="212"/>
      <c r="HSM106" s="213"/>
      <c r="HSN106" s="213"/>
      <c r="HSO106" s="214"/>
      <c r="HSP106" s="214"/>
      <c r="HSQ106" s="216"/>
      <c r="HSR106" s="216"/>
      <c r="HSS106" s="216"/>
      <c r="HST106" s="216"/>
      <c r="HSU106" s="216"/>
      <c r="HSV106" s="216"/>
      <c r="HSW106" s="216"/>
      <c r="HSX106" s="216"/>
      <c r="HSY106" s="216"/>
      <c r="HSZ106" s="216"/>
      <c r="HTA106" s="216"/>
      <c r="HTB106" s="216"/>
      <c r="HTC106" s="216"/>
      <c r="HTD106" s="214"/>
      <c r="HTE106" s="214"/>
      <c r="HTF106" s="214"/>
      <c r="HTG106" s="214"/>
      <c r="HTH106" s="214"/>
      <c r="HTI106" s="212"/>
      <c r="HTJ106" s="213"/>
      <c r="HTK106" s="213"/>
      <c r="HTL106" s="214"/>
      <c r="HTM106" s="214"/>
      <c r="HTN106" s="216"/>
      <c r="HTO106" s="216"/>
      <c r="HTP106" s="216"/>
      <c r="HTQ106" s="216"/>
      <c r="HTR106" s="216"/>
      <c r="HTS106" s="216"/>
      <c r="HTT106" s="216"/>
      <c r="HTU106" s="216"/>
      <c r="HTV106" s="216"/>
      <c r="HTW106" s="216"/>
      <c r="HTX106" s="216"/>
      <c r="HTY106" s="216"/>
      <c r="HTZ106" s="216"/>
      <c r="HUA106" s="214"/>
      <c r="HUB106" s="214"/>
      <c r="HUC106" s="214"/>
      <c r="HUD106" s="214"/>
      <c r="HUE106" s="214"/>
      <c r="HUF106" s="212"/>
      <c r="HUG106" s="213"/>
      <c r="HUH106" s="213"/>
      <c r="HUI106" s="214"/>
      <c r="HUJ106" s="214"/>
      <c r="HUK106" s="216"/>
      <c r="HUL106" s="216"/>
      <c r="HUM106" s="216"/>
      <c r="HUN106" s="216"/>
      <c r="HUO106" s="216"/>
      <c r="HUP106" s="216"/>
      <c r="HUQ106" s="216"/>
      <c r="HUR106" s="216"/>
      <c r="HUS106" s="216"/>
      <c r="HUT106" s="216"/>
      <c r="HUU106" s="216"/>
      <c r="HUV106" s="216"/>
      <c r="HUW106" s="216"/>
      <c r="HUX106" s="214"/>
      <c r="HUY106" s="214"/>
      <c r="HUZ106" s="214"/>
      <c r="HVA106" s="214"/>
      <c r="HVB106" s="214"/>
      <c r="HVC106" s="212"/>
      <c r="HVD106" s="213"/>
      <c r="HVE106" s="213"/>
      <c r="HVF106" s="214"/>
      <c r="HVG106" s="214"/>
      <c r="HVH106" s="216"/>
      <c r="HVI106" s="216"/>
      <c r="HVJ106" s="216"/>
      <c r="HVK106" s="216"/>
      <c r="HVL106" s="216"/>
      <c r="HVM106" s="216"/>
      <c r="HVN106" s="216"/>
      <c r="HVO106" s="216"/>
      <c r="HVP106" s="216"/>
      <c r="HVQ106" s="216"/>
      <c r="HVR106" s="216"/>
      <c r="HVS106" s="216"/>
      <c r="HVT106" s="216"/>
      <c r="HVU106" s="214"/>
      <c r="HVV106" s="214"/>
      <c r="HVW106" s="214"/>
      <c r="HVX106" s="214"/>
      <c r="HVY106" s="214"/>
      <c r="HVZ106" s="212"/>
      <c r="HWA106" s="213"/>
      <c r="HWB106" s="213"/>
      <c r="HWC106" s="214"/>
      <c r="HWD106" s="214"/>
      <c r="HWE106" s="216"/>
      <c r="HWF106" s="216"/>
      <c r="HWG106" s="216"/>
      <c r="HWH106" s="216"/>
      <c r="HWI106" s="216"/>
      <c r="HWJ106" s="216"/>
      <c r="HWK106" s="216"/>
      <c r="HWL106" s="216"/>
      <c r="HWM106" s="216"/>
      <c r="HWN106" s="216"/>
      <c r="HWO106" s="216"/>
      <c r="HWP106" s="216"/>
      <c r="HWQ106" s="216"/>
      <c r="HWR106" s="214"/>
      <c r="HWS106" s="214"/>
      <c r="HWT106" s="214"/>
      <c r="HWU106" s="214"/>
      <c r="HWV106" s="214"/>
      <c r="HWW106" s="212"/>
      <c r="HWX106" s="213"/>
      <c r="HWY106" s="213"/>
      <c r="HWZ106" s="214"/>
      <c r="HXA106" s="214"/>
      <c r="HXB106" s="216"/>
      <c r="HXC106" s="216"/>
      <c r="HXD106" s="216"/>
      <c r="HXE106" s="216"/>
      <c r="HXF106" s="216"/>
      <c r="HXG106" s="216"/>
      <c r="HXH106" s="216"/>
      <c r="HXI106" s="216"/>
      <c r="HXJ106" s="216"/>
      <c r="HXK106" s="216"/>
      <c r="HXL106" s="216"/>
      <c r="HXM106" s="216"/>
      <c r="HXN106" s="216"/>
      <c r="HXO106" s="214"/>
      <c r="HXP106" s="214"/>
      <c r="HXQ106" s="214"/>
      <c r="HXR106" s="214"/>
      <c r="HXS106" s="214"/>
      <c r="HXT106" s="212"/>
      <c r="HXU106" s="213"/>
      <c r="HXV106" s="213"/>
      <c r="HXW106" s="214"/>
      <c r="HXX106" s="214"/>
      <c r="HXY106" s="216"/>
      <c r="HXZ106" s="216"/>
      <c r="HYA106" s="216"/>
      <c r="HYB106" s="216"/>
      <c r="HYC106" s="216"/>
      <c r="HYD106" s="216"/>
      <c r="HYE106" s="216"/>
      <c r="HYF106" s="216"/>
      <c r="HYG106" s="216"/>
      <c r="HYH106" s="216"/>
      <c r="HYI106" s="216"/>
      <c r="HYJ106" s="216"/>
      <c r="HYK106" s="216"/>
      <c r="HYL106" s="214"/>
      <c r="HYM106" s="214"/>
      <c r="HYN106" s="214"/>
      <c r="HYO106" s="214"/>
      <c r="HYP106" s="214"/>
      <c r="HYQ106" s="212"/>
      <c r="HYR106" s="213"/>
      <c r="HYS106" s="213"/>
      <c r="HYT106" s="214"/>
      <c r="HYU106" s="214"/>
      <c r="HYV106" s="216"/>
      <c r="HYW106" s="216"/>
      <c r="HYX106" s="216"/>
      <c r="HYY106" s="216"/>
      <c r="HYZ106" s="216"/>
      <c r="HZA106" s="216"/>
      <c r="HZB106" s="216"/>
      <c r="HZC106" s="216"/>
      <c r="HZD106" s="216"/>
      <c r="HZE106" s="216"/>
      <c r="HZF106" s="216"/>
      <c r="HZG106" s="216"/>
      <c r="HZH106" s="216"/>
      <c r="HZI106" s="214"/>
      <c r="HZJ106" s="214"/>
      <c r="HZK106" s="214"/>
      <c r="HZL106" s="214"/>
      <c r="HZM106" s="214"/>
      <c r="HZN106" s="212"/>
      <c r="HZO106" s="213"/>
      <c r="HZP106" s="213"/>
      <c r="HZQ106" s="214"/>
      <c r="HZR106" s="214"/>
      <c r="HZS106" s="216"/>
      <c r="HZT106" s="216"/>
      <c r="HZU106" s="216"/>
      <c r="HZV106" s="216"/>
      <c r="HZW106" s="216"/>
      <c r="HZX106" s="216"/>
      <c r="HZY106" s="216"/>
      <c r="HZZ106" s="216"/>
      <c r="IAA106" s="216"/>
      <c r="IAB106" s="216"/>
      <c r="IAC106" s="216"/>
      <c r="IAD106" s="216"/>
      <c r="IAE106" s="216"/>
      <c r="IAF106" s="214"/>
      <c r="IAG106" s="214"/>
      <c r="IAH106" s="214"/>
      <c r="IAI106" s="214"/>
      <c r="IAJ106" s="214"/>
      <c r="IAK106" s="212"/>
      <c r="IAL106" s="213"/>
      <c r="IAM106" s="213"/>
      <c r="IAN106" s="214"/>
      <c r="IAO106" s="214"/>
      <c r="IAP106" s="216"/>
      <c r="IAQ106" s="216"/>
      <c r="IAR106" s="216"/>
      <c r="IAS106" s="216"/>
      <c r="IAT106" s="216"/>
      <c r="IAU106" s="216"/>
      <c r="IAV106" s="216"/>
      <c r="IAW106" s="216"/>
      <c r="IAX106" s="216"/>
      <c r="IAY106" s="216"/>
      <c r="IAZ106" s="216"/>
      <c r="IBA106" s="216"/>
      <c r="IBB106" s="216"/>
      <c r="IBC106" s="214"/>
      <c r="IBD106" s="214"/>
      <c r="IBE106" s="214"/>
      <c r="IBF106" s="214"/>
      <c r="IBG106" s="214"/>
      <c r="IBH106" s="212"/>
      <c r="IBI106" s="213"/>
      <c r="IBJ106" s="213"/>
      <c r="IBK106" s="214"/>
      <c r="IBL106" s="214"/>
      <c r="IBM106" s="216"/>
      <c r="IBN106" s="216"/>
      <c r="IBO106" s="216"/>
      <c r="IBP106" s="216"/>
      <c r="IBQ106" s="216"/>
      <c r="IBR106" s="216"/>
      <c r="IBS106" s="216"/>
      <c r="IBT106" s="216"/>
      <c r="IBU106" s="216"/>
      <c r="IBV106" s="216"/>
      <c r="IBW106" s="216"/>
      <c r="IBX106" s="216"/>
      <c r="IBY106" s="216"/>
      <c r="IBZ106" s="214"/>
      <c r="ICA106" s="214"/>
      <c r="ICB106" s="214"/>
      <c r="ICC106" s="214"/>
      <c r="ICD106" s="214"/>
      <c r="ICE106" s="212"/>
      <c r="ICF106" s="213"/>
      <c r="ICG106" s="213"/>
      <c r="ICH106" s="214"/>
      <c r="ICI106" s="214"/>
      <c r="ICJ106" s="216"/>
      <c r="ICK106" s="216"/>
      <c r="ICL106" s="216"/>
      <c r="ICM106" s="216"/>
      <c r="ICN106" s="216"/>
      <c r="ICO106" s="216"/>
      <c r="ICP106" s="216"/>
      <c r="ICQ106" s="216"/>
      <c r="ICR106" s="216"/>
      <c r="ICS106" s="216"/>
      <c r="ICT106" s="216"/>
      <c r="ICU106" s="216"/>
      <c r="ICV106" s="216"/>
      <c r="ICW106" s="214"/>
      <c r="ICX106" s="214"/>
      <c r="ICY106" s="214"/>
      <c r="ICZ106" s="214"/>
      <c r="IDA106" s="214"/>
      <c r="IDB106" s="212"/>
      <c r="IDC106" s="213"/>
      <c r="IDD106" s="213"/>
      <c r="IDE106" s="214"/>
      <c r="IDF106" s="214"/>
      <c r="IDG106" s="216"/>
      <c r="IDH106" s="216"/>
      <c r="IDI106" s="216"/>
      <c r="IDJ106" s="216"/>
      <c r="IDK106" s="216"/>
      <c r="IDL106" s="216"/>
      <c r="IDM106" s="216"/>
      <c r="IDN106" s="216"/>
      <c r="IDO106" s="216"/>
      <c r="IDP106" s="216"/>
      <c r="IDQ106" s="216"/>
      <c r="IDR106" s="216"/>
      <c r="IDS106" s="216"/>
      <c r="IDT106" s="214"/>
      <c r="IDU106" s="214"/>
      <c r="IDV106" s="214"/>
      <c r="IDW106" s="214"/>
      <c r="IDX106" s="214"/>
      <c r="IDY106" s="212"/>
      <c r="IDZ106" s="213"/>
      <c r="IEA106" s="213"/>
      <c r="IEB106" s="214"/>
      <c r="IEC106" s="214"/>
      <c r="IED106" s="216"/>
      <c r="IEE106" s="216"/>
      <c r="IEF106" s="216"/>
      <c r="IEG106" s="216"/>
      <c r="IEH106" s="216"/>
      <c r="IEI106" s="216"/>
      <c r="IEJ106" s="216"/>
      <c r="IEK106" s="216"/>
      <c r="IEL106" s="216"/>
      <c r="IEM106" s="216"/>
      <c r="IEN106" s="216"/>
      <c r="IEO106" s="216"/>
      <c r="IEP106" s="216"/>
      <c r="IEQ106" s="214"/>
      <c r="IER106" s="214"/>
      <c r="IES106" s="214"/>
      <c r="IET106" s="214"/>
      <c r="IEU106" s="214"/>
      <c r="IEV106" s="212"/>
      <c r="IEW106" s="213"/>
      <c r="IEX106" s="213"/>
      <c r="IEY106" s="214"/>
      <c r="IEZ106" s="214"/>
      <c r="IFA106" s="216"/>
      <c r="IFB106" s="216"/>
      <c r="IFC106" s="216"/>
      <c r="IFD106" s="216"/>
      <c r="IFE106" s="216"/>
      <c r="IFF106" s="216"/>
      <c r="IFG106" s="216"/>
      <c r="IFH106" s="216"/>
      <c r="IFI106" s="216"/>
      <c r="IFJ106" s="216"/>
      <c r="IFK106" s="216"/>
      <c r="IFL106" s="216"/>
      <c r="IFM106" s="216"/>
      <c r="IFN106" s="214"/>
      <c r="IFO106" s="214"/>
      <c r="IFP106" s="214"/>
      <c r="IFQ106" s="214"/>
      <c r="IFR106" s="214"/>
      <c r="IFS106" s="212"/>
      <c r="IFT106" s="213"/>
      <c r="IFU106" s="213"/>
      <c r="IFV106" s="214"/>
      <c r="IFW106" s="214"/>
      <c r="IFX106" s="216"/>
      <c r="IFY106" s="216"/>
      <c r="IFZ106" s="216"/>
      <c r="IGA106" s="216"/>
      <c r="IGB106" s="216"/>
      <c r="IGC106" s="216"/>
      <c r="IGD106" s="216"/>
      <c r="IGE106" s="216"/>
      <c r="IGF106" s="216"/>
      <c r="IGG106" s="216"/>
      <c r="IGH106" s="216"/>
      <c r="IGI106" s="216"/>
      <c r="IGJ106" s="216"/>
      <c r="IGK106" s="214"/>
      <c r="IGL106" s="214"/>
      <c r="IGM106" s="214"/>
      <c r="IGN106" s="214"/>
      <c r="IGO106" s="214"/>
      <c r="IGP106" s="212"/>
      <c r="IGQ106" s="213"/>
      <c r="IGR106" s="213"/>
      <c r="IGS106" s="214"/>
      <c r="IGT106" s="214"/>
      <c r="IGU106" s="216"/>
      <c r="IGV106" s="216"/>
      <c r="IGW106" s="216"/>
      <c r="IGX106" s="216"/>
      <c r="IGY106" s="216"/>
      <c r="IGZ106" s="216"/>
      <c r="IHA106" s="216"/>
      <c r="IHB106" s="216"/>
      <c r="IHC106" s="216"/>
      <c r="IHD106" s="216"/>
      <c r="IHE106" s="216"/>
      <c r="IHF106" s="216"/>
      <c r="IHG106" s="216"/>
      <c r="IHH106" s="214"/>
      <c r="IHI106" s="214"/>
      <c r="IHJ106" s="214"/>
      <c r="IHK106" s="214"/>
      <c r="IHL106" s="214"/>
      <c r="IHM106" s="212"/>
      <c r="IHN106" s="213"/>
      <c r="IHO106" s="213"/>
      <c r="IHP106" s="214"/>
      <c r="IHQ106" s="214"/>
      <c r="IHR106" s="216"/>
      <c r="IHS106" s="216"/>
      <c r="IHT106" s="216"/>
      <c r="IHU106" s="216"/>
      <c r="IHV106" s="216"/>
      <c r="IHW106" s="216"/>
      <c r="IHX106" s="216"/>
      <c r="IHY106" s="216"/>
      <c r="IHZ106" s="216"/>
      <c r="IIA106" s="216"/>
      <c r="IIB106" s="216"/>
      <c r="IIC106" s="216"/>
      <c r="IID106" s="216"/>
      <c r="IIE106" s="214"/>
      <c r="IIF106" s="214"/>
      <c r="IIG106" s="214"/>
      <c r="IIH106" s="214"/>
      <c r="III106" s="214"/>
      <c r="IIJ106" s="212"/>
      <c r="IIK106" s="213"/>
      <c r="IIL106" s="213"/>
      <c r="IIM106" s="214"/>
      <c r="IIN106" s="214"/>
      <c r="IIO106" s="216"/>
      <c r="IIP106" s="216"/>
      <c r="IIQ106" s="216"/>
      <c r="IIR106" s="216"/>
      <c r="IIS106" s="216"/>
      <c r="IIT106" s="216"/>
      <c r="IIU106" s="216"/>
      <c r="IIV106" s="216"/>
      <c r="IIW106" s="216"/>
      <c r="IIX106" s="216"/>
      <c r="IIY106" s="216"/>
      <c r="IIZ106" s="216"/>
      <c r="IJA106" s="216"/>
      <c r="IJB106" s="214"/>
      <c r="IJC106" s="214"/>
      <c r="IJD106" s="214"/>
      <c r="IJE106" s="214"/>
      <c r="IJF106" s="214"/>
      <c r="IJG106" s="212"/>
      <c r="IJH106" s="213"/>
      <c r="IJI106" s="213"/>
      <c r="IJJ106" s="214"/>
      <c r="IJK106" s="214"/>
      <c r="IJL106" s="216"/>
      <c r="IJM106" s="216"/>
      <c r="IJN106" s="216"/>
      <c r="IJO106" s="216"/>
      <c r="IJP106" s="216"/>
      <c r="IJQ106" s="216"/>
      <c r="IJR106" s="216"/>
      <c r="IJS106" s="216"/>
      <c r="IJT106" s="216"/>
      <c r="IJU106" s="216"/>
      <c r="IJV106" s="216"/>
      <c r="IJW106" s="216"/>
      <c r="IJX106" s="216"/>
      <c r="IJY106" s="214"/>
      <c r="IJZ106" s="214"/>
      <c r="IKA106" s="214"/>
      <c r="IKB106" s="214"/>
      <c r="IKC106" s="214"/>
      <c r="IKD106" s="212"/>
      <c r="IKE106" s="213"/>
      <c r="IKF106" s="213"/>
      <c r="IKG106" s="214"/>
      <c r="IKH106" s="214"/>
      <c r="IKI106" s="216"/>
      <c r="IKJ106" s="216"/>
      <c r="IKK106" s="216"/>
      <c r="IKL106" s="216"/>
      <c r="IKM106" s="216"/>
      <c r="IKN106" s="216"/>
      <c r="IKO106" s="216"/>
      <c r="IKP106" s="216"/>
      <c r="IKQ106" s="216"/>
      <c r="IKR106" s="216"/>
      <c r="IKS106" s="216"/>
      <c r="IKT106" s="216"/>
      <c r="IKU106" s="216"/>
      <c r="IKV106" s="214"/>
      <c r="IKW106" s="214"/>
      <c r="IKX106" s="214"/>
      <c r="IKY106" s="214"/>
      <c r="IKZ106" s="214"/>
      <c r="ILA106" s="212"/>
      <c r="ILB106" s="213"/>
      <c r="ILC106" s="213"/>
      <c r="ILD106" s="214"/>
      <c r="ILE106" s="214"/>
      <c r="ILF106" s="216"/>
      <c r="ILG106" s="216"/>
      <c r="ILH106" s="216"/>
      <c r="ILI106" s="216"/>
      <c r="ILJ106" s="216"/>
      <c r="ILK106" s="216"/>
      <c r="ILL106" s="216"/>
      <c r="ILM106" s="216"/>
      <c r="ILN106" s="216"/>
      <c r="ILO106" s="216"/>
      <c r="ILP106" s="216"/>
      <c r="ILQ106" s="216"/>
      <c r="ILR106" s="216"/>
      <c r="ILS106" s="214"/>
      <c r="ILT106" s="214"/>
      <c r="ILU106" s="214"/>
      <c r="ILV106" s="214"/>
      <c r="ILW106" s="214"/>
      <c r="ILX106" s="212"/>
      <c r="ILY106" s="213"/>
      <c r="ILZ106" s="213"/>
      <c r="IMA106" s="214"/>
      <c r="IMB106" s="214"/>
      <c r="IMC106" s="216"/>
      <c r="IMD106" s="216"/>
      <c r="IME106" s="216"/>
      <c r="IMF106" s="216"/>
      <c r="IMG106" s="216"/>
      <c r="IMH106" s="216"/>
      <c r="IMI106" s="216"/>
      <c r="IMJ106" s="216"/>
      <c r="IMK106" s="216"/>
      <c r="IML106" s="216"/>
      <c r="IMM106" s="216"/>
      <c r="IMN106" s="216"/>
      <c r="IMO106" s="216"/>
      <c r="IMP106" s="214"/>
      <c r="IMQ106" s="214"/>
      <c r="IMR106" s="214"/>
      <c r="IMS106" s="214"/>
      <c r="IMT106" s="214"/>
      <c r="IMU106" s="212"/>
      <c r="IMV106" s="213"/>
      <c r="IMW106" s="213"/>
      <c r="IMX106" s="214"/>
      <c r="IMY106" s="214"/>
      <c r="IMZ106" s="216"/>
      <c r="INA106" s="216"/>
      <c r="INB106" s="216"/>
      <c r="INC106" s="216"/>
      <c r="IND106" s="216"/>
      <c r="INE106" s="216"/>
      <c r="INF106" s="216"/>
      <c r="ING106" s="216"/>
      <c r="INH106" s="216"/>
      <c r="INI106" s="216"/>
      <c r="INJ106" s="216"/>
      <c r="INK106" s="216"/>
      <c r="INL106" s="216"/>
      <c r="INM106" s="214"/>
      <c r="INN106" s="214"/>
      <c r="INO106" s="214"/>
      <c r="INP106" s="214"/>
      <c r="INQ106" s="214"/>
      <c r="INR106" s="212"/>
      <c r="INS106" s="213"/>
      <c r="INT106" s="213"/>
      <c r="INU106" s="214"/>
      <c r="INV106" s="214"/>
      <c r="INW106" s="216"/>
      <c r="INX106" s="216"/>
      <c r="INY106" s="216"/>
      <c r="INZ106" s="216"/>
      <c r="IOA106" s="216"/>
      <c r="IOB106" s="216"/>
      <c r="IOC106" s="216"/>
      <c r="IOD106" s="216"/>
      <c r="IOE106" s="216"/>
      <c r="IOF106" s="216"/>
      <c r="IOG106" s="216"/>
      <c r="IOH106" s="216"/>
      <c r="IOI106" s="216"/>
      <c r="IOJ106" s="214"/>
      <c r="IOK106" s="214"/>
      <c r="IOL106" s="214"/>
      <c r="IOM106" s="214"/>
      <c r="ION106" s="214"/>
      <c r="IOO106" s="212"/>
      <c r="IOP106" s="213"/>
      <c r="IOQ106" s="213"/>
      <c r="IOR106" s="214"/>
      <c r="IOS106" s="214"/>
      <c r="IOT106" s="216"/>
      <c r="IOU106" s="216"/>
      <c r="IOV106" s="216"/>
      <c r="IOW106" s="216"/>
      <c r="IOX106" s="216"/>
      <c r="IOY106" s="216"/>
      <c r="IOZ106" s="216"/>
      <c r="IPA106" s="216"/>
      <c r="IPB106" s="216"/>
      <c r="IPC106" s="216"/>
      <c r="IPD106" s="216"/>
      <c r="IPE106" s="216"/>
      <c r="IPF106" s="216"/>
      <c r="IPG106" s="214"/>
      <c r="IPH106" s="214"/>
      <c r="IPI106" s="214"/>
      <c r="IPJ106" s="214"/>
      <c r="IPK106" s="214"/>
      <c r="IPL106" s="212"/>
      <c r="IPM106" s="213"/>
      <c r="IPN106" s="213"/>
      <c r="IPO106" s="214"/>
      <c r="IPP106" s="214"/>
      <c r="IPQ106" s="216"/>
      <c r="IPR106" s="216"/>
      <c r="IPS106" s="216"/>
      <c r="IPT106" s="216"/>
      <c r="IPU106" s="216"/>
      <c r="IPV106" s="216"/>
      <c r="IPW106" s="216"/>
      <c r="IPX106" s="216"/>
      <c r="IPY106" s="216"/>
      <c r="IPZ106" s="216"/>
      <c r="IQA106" s="216"/>
      <c r="IQB106" s="216"/>
      <c r="IQC106" s="216"/>
      <c r="IQD106" s="214"/>
      <c r="IQE106" s="214"/>
      <c r="IQF106" s="214"/>
      <c r="IQG106" s="214"/>
      <c r="IQH106" s="214"/>
      <c r="IQI106" s="212"/>
      <c r="IQJ106" s="213"/>
      <c r="IQK106" s="213"/>
      <c r="IQL106" s="214"/>
      <c r="IQM106" s="214"/>
      <c r="IQN106" s="216"/>
      <c r="IQO106" s="216"/>
      <c r="IQP106" s="216"/>
      <c r="IQQ106" s="216"/>
      <c r="IQR106" s="216"/>
      <c r="IQS106" s="216"/>
      <c r="IQT106" s="216"/>
      <c r="IQU106" s="216"/>
      <c r="IQV106" s="216"/>
      <c r="IQW106" s="216"/>
      <c r="IQX106" s="216"/>
      <c r="IQY106" s="216"/>
      <c r="IQZ106" s="216"/>
      <c r="IRA106" s="214"/>
      <c r="IRB106" s="214"/>
      <c r="IRC106" s="214"/>
      <c r="IRD106" s="214"/>
      <c r="IRE106" s="214"/>
      <c r="IRF106" s="212"/>
      <c r="IRG106" s="213"/>
      <c r="IRH106" s="213"/>
      <c r="IRI106" s="214"/>
      <c r="IRJ106" s="214"/>
      <c r="IRK106" s="216"/>
      <c r="IRL106" s="216"/>
      <c r="IRM106" s="216"/>
      <c r="IRN106" s="216"/>
      <c r="IRO106" s="216"/>
      <c r="IRP106" s="216"/>
      <c r="IRQ106" s="216"/>
      <c r="IRR106" s="216"/>
      <c r="IRS106" s="216"/>
      <c r="IRT106" s="216"/>
      <c r="IRU106" s="216"/>
      <c r="IRV106" s="216"/>
      <c r="IRW106" s="216"/>
      <c r="IRX106" s="214"/>
      <c r="IRY106" s="214"/>
      <c r="IRZ106" s="214"/>
      <c r="ISA106" s="214"/>
      <c r="ISB106" s="214"/>
      <c r="ISC106" s="212"/>
      <c r="ISD106" s="213"/>
      <c r="ISE106" s="213"/>
      <c r="ISF106" s="214"/>
      <c r="ISG106" s="214"/>
      <c r="ISH106" s="216"/>
      <c r="ISI106" s="216"/>
      <c r="ISJ106" s="216"/>
      <c r="ISK106" s="216"/>
      <c r="ISL106" s="216"/>
      <c r="ISM106" s="216"/>
      <c r="ISN106" s="216"/>
      <c r="ISO106" s="216"/>
      <c r="ISP106" s="216"/>
      <c r="ISQ106" s="216"/>
      <c r="ISR106" s="216"/>
      <c r="ISS106" s="216"/>
      <c r="IST106" s="216"/>
      <c r="ISU106" s="214"/>
      <c r="ISV106" s="214"/>
      <c r="ISW106" s="214"/>
      <c r="ISX106" s="214"/>
      <c r="ISY106" s="214"/>
      <c r="ISZ106" s="212"/>
      <c r="ITA106" s="213"/>
      <c r="ITB106" s="213"/>
      <c r="ITC106" s="214"/>
      <c r="ITD106" s="214"/>
      <c r="ITE106" s="216"/>
      <c r="ITF106" s="216"/>
      <c r="ITG106" s="216"/>
      <c r="ITH106" s="216"/>
      <c r="ITI106" s="216"/>
      <c r="ITJ106" s="216"/>
      <c r="ITK106" s="216"/>
      <c r="ITL106" s="216"/>
      <c r="ITM106" s="216"/>
      <c r="ITN106" s="216"/>
      <c r="ITO106" s="216"/>
      <c r="ITP106" s="216"/>
      <c r="ITQ106" s="216"/>
      <c r="ITR106" s="214"/>
      <c r="ITS106" s="214"/>
      <c r="ITT106" s="214"/>
      <c r="ITU106" s="214"/>
      <c r="ITV106" s="214"/>
      <c r="ITW106" s="212"/>
      <c r="ITX106" s="213"/>
      <c r="ITY106" s="213"/>
      <c r="ITZ106" s="214"/>
      <c r="IUA106" s="214"/>
      <c r="IUB106" s="216"/>
      <c r="IUC106" s="216"/>
      <c r="IUD106" s="216"/>
      <c r="IUE106" s="216"/>
      <c r="IUF106" s="216"/>
      <c r="IUG106" s="216"/>
      <c r="IUH106" s="216"/>
      <c r="IUI106" s="216"/>
      <c r="IUJ106" s="216"/>
      <c r="IUK106" s="216"/>
      <c r="IUL106" s="216"/>
      <c r="IUM106" s="216"/>
      <c r="IUN106" s="216"/>
      <c r="IUO106" s="214"/>
      <c r="IUP106" s="214"/>
      <c r="IUQ106" s="214"/>
      <c r="IUR106" s="214"/>
      <c r="IUS106" s="214"/>
      <c r="IUT106" s="212"/>
      <c r="IUU106" s="213"/>
      <c r="IUV106" s="213"/>
      <c r="IUW106" s="214"/>
      <c r="IUX106" s="214"/>
      <c r="IUY106" s="216"/>
      <c r="IUZ106" s="216"/>
      <c r="IVA106" s="216"/>
      <c r="IVB106" s="216"/>
      <c r="IVC106" s="216"/>
      <c r="IVD106" s="216"/>
      <c r="IVE106" s="216"/>
      <c r="IVF106" s="216"/>
      <c r="IVG106" s="216"/>
      <c r="IVH106" s="216"/>
      <c r="IVI106" s="216"/>
      <c r="IVJ106" s="216"/>
      <c r="IVK106" s="216"/>
      <c r="IVL106" s="214"/>
      <c r="IVM106" s="214"/>
      <c r="IVN106" s="214"/>
      <c r="IVO106" s="214"/>
      <c r="IVP106" s="214"/>
      <c r="IVQ106" s="212"/>
      <c r="IVR106" s="213"/>
      <c r="IVS106" s="213"/>
      <c r="IVT106" s="214"/>
      <c r="IVU106" s="214"/>
      <c r="IVV106" s="216"/>
      <c r="IVW106" s="216"/>
      <c r="IVX106" s="216"/>
      <c r="IVY106" s="216"/>
      <c r="IVZ106" s="216"/>
      <c r="IWA106" s="216"/>
      <c r="IWB106" s="216"/>
      <c r="IWC106" s="216"/>
      <c r="IWD106" s="216"/>
      <c r="IWE106" s="216"/>
      <c r="IWF106" s="216"/>
      <c r="IWG106" s="216"/>
      <c r="IWH106" s="216"/>
      <c r="IWI106" s="214"/>
      <c r="IWJ106" s="214"/>
      <c r="IWK106" s="214"/>
      <c r="IWL106" s="214"/>
      <c r="IWM106" s="214"/>
      <c r="IWN106" s="212"/>
      <c r="IWO106" s="213"/>
      <c r="IWP106" s="213"/>
      <c r="IWQ106" s="214"/>
      <c r="IWR106" s="214"/>
      <c r="IWS106" s="216"/>
      <c r="IWT106" s="216"/>
      <c r="IWU106" s="216"/>
      <c r="IWV106" s="216"/>
      <c r="IWW106" s="216"/>
      <c r="IWX106" s="216"/>
      <c r="IWY106" s="216"/>
      <c r="IWZ106" s="216"/>
      <c r="IXA106" s="216"/>
      <c r="IXB106" s="216"/>
      <c r="IXC106" s="216"/>
      <c r="IXD106" s="216"/>
      <c r="IXE106" s="216"/>
      <c r="IXF106" s="214"/>
      <c r="IXG106" s="214"/>
      <c r="IXH106" s="214"/>
      <c r="IXI106" s="214"/>
      <c r="IXJ106" s="214"/>
      <c r="IXK106" s="212"/>
      <c r="IXL106" s="213"/>
      <c r="IXM106" s="213"/>
      <c r="IXN106" s="214"/>
      <c r="IXO106" s="214"/>
      <c r="IXP106" s="216"/>
      <c r="IXQ106" s="216"/>
      <c r="IXR106" s="216"/>
      <c r="IXS106" s="216"/>
      <c r="IXT106" s="216"/>
      <c r="IXU106" s="216"/>
      <c r="IXV106" s="216"/>
      <c r="IXW106" s="216"/>
      <c r="IXX106" s="216"/>
      <c r="IXY106" s="216"/>
      <c r="IXZ106" s="216"/>
      <c r="IYA106" s="216"/>
      <c r="IYB106" s="216"/>
      <c r="IYC106" s="214"/>
      <c r="IYD106" s="214"/>
      <c r="IYE106" s="214"/>
      <c r="IYF106" s="214"/>
      <c r="IYG106" s="214"/>
      <c r="IYH106" s="212"/>
      <c r="IYI106" s="213"/>
      <c r="IYJ106" s="213"/>
      <c r="IYK106" s="214"/>
      <c r="IYL106" s="214"/>
      <c r="IYM106" s="216"/>
      <c r="IYN106" s="216"/>
      <c r="IYO106" s="216"/>
      <c r="IYP106" s="216"/>
      <c r="IYQ106" s="216"/>
      <c r="IYR106" s="216"/>
      <c r="IYS106" s="216"/>
      <c r="IYT106" s="216"/>
      <c r="IYU106" s="216"/>
      <c r="IYV106" s="216"/>
      <c r="IYW106" s="216"/>
      <c r="IYX106" s="216"/>
      <c r="IYY106" s="216"/>
      <c r="IYZ106" s="214"/>
      <c r="IZA106" s="214"/>
      <c r="IZB106" s="214"/>
      <c r="IZC106" s="214"/>
      <c r="IZD106" s="214"/>
      <c r="IZE106" s="212"/>
      <c r="IZF106" s="213"/>
      <c r="IZG106" s="213"/>
      <c r="IZH106" s="214"/>
      <c r="IZI106" s="214"/>
      <c r="IZJ106" s="216"/>
      <c r="IZK106" s="216"/>
      <c r="IZL106" s="216"/>
      <c r="IZM106" s="216"/>
      <c r="IZN106" s="216"/>
      <c r="IZO106" s="216"/>
      <c r="IZP106" s="216"/>
      <c r="IZQ106" s="216"/>
      <c r="IZR106" s="216"/>
      <c r="IZS106" s="216"/>
      <c r="IZT106" s="216"/>
      <c r="IZU106" s="216"/>
      <c r="IZV106" s="216"/>
      <c r="IZW106" s="214"/>
      <c r="IZX106" s="214"/>
      <c r="IZY106" s="214"/>
      <c r="IZZ106" s="214"/>
      <c r="JAA106" s="214"/>
      <c r="JAB106" s="212"/>
      <c r="JAC106" s="213"/>
      <c r="JAD106" s="213"/>
      <c r="JAE106" s="214"/>
      <c r="JAF106" s="214"/>
      <c r="JAG106" s="216"/>
      <c r="JAH106" s="216"/>
      <c r="JAI106" s="216"/>
      <c r="JAJ106" s="216"/>
      <c r="JAK106" s="216"/>
      <c r="JAL106" s="216"/>
      <c r="JAM106" s="216"/>
      <c r="JAN106" s="216"/>
      <c r="JAO106" s="216"/>
      <c r="JAP106" s="216"/>
      <c r="JAQ106" s="216"/>
      <c r="JAR106" s="216"/>
      <c r="JAS106" s="216"/>
      <c r="JAT106" s="214"/>
      <c r="JAU106" s="214"/>
      <c r="JAV106" s="214"/>
      <c r="JAW106" s="214"/>
      <c r="JAX106" s="214"/>
      <c r="JAY106" s="212"/>
      <c r="JAZ106" s="213"/>
      <c r="JBA106" s="213"/>
      <c r="JBB106" s="214"/>
      <c r="JBC106" s="214"/>
      <c r="JBD106" s="216"/>
      <c r="JBE106" s="216"/>
      <c r="JBF106" s="216"/>
      <c r="JBG106" s="216"/>
      <c r="JBH106" s="216"/>
      <c r="JBI106" s="216"/>
      <c r="JBJ106" s="216"/>
      <c r="JBK106" s="216"/>
      <c r="JBL106" s="216"/>
      <c r="JBM106" s="216"/>
      <c r="JBN106" s="216"/>
      <c r="JBO106" s="216"/>
      <c r="JBP106" s="216"/>
      <c r="JBQ106" s="214"/>
      <c r="JBR106" s="214"/>
      <c r="JBS106" s="214"/>
      <c r="JBT106" s="214"/>
      <c r="JBU106" s="214"/>
      <c r="JBV106" s="212"/>
      <c r="JBW106" s="213"/>
      <c r="JBX106" s="213"/>
      <c r="JBY106" s="214"/>
      <c r="JBZ106" s="214"/>
      <c r="JCA106" s="216"/>
      <c r="JCB106" s="216"/>
      <c r="JCC106" s="216"/>
      <c r="JCD106" s="216"/>
      <c r="JCE106" s="216"/>
      <c r="JCF106" s="216"/>
      <c r="JCG106" s="216"/>
      <c r="JCH106" s="216"/>
      <c r="JCI106" s="216"/>
      <c r="JCJ106" s="216"/>
      <c r="JCK106" s="216"/>
      <c r="JCL106" s="216"/>
      <c r="JCM106" s="216"/>
      <c r="JCN106" s="214"/>
      <c r="JCO106" s="214"/>
      <c r="JCP106" s="214"/>
      <c r="JCQ106" s="214"/>
      <c r="JCR106" s="214"/>
      <c r="JCS106" s="212"/>
      <c r="JCT106" s="213"/>
      <c r="JCU106" s="213"/>
      <c r="JCV106" s="214"/>
      <c r="JCW106" s="214"/>
      <c r="JCX106" s="216"/>
      <c r="JCY106" s="216"/>
      <c r="JCZ106" s="216"/>
      <c r="JDA106" s="216"/>
      <c r="JDB106" s="216"/>
      <c r="JDC106" s="216"/>
      <c r="JDD106" s="216"/>
      <c r="JDE106" s="216"/>
      <c r="JDF106" s="216"/>
      <c r="JDG106" s="216"/>
      <c r="JDH106" s="216"/>
      <c r="JDI106" s="216"/>
      <c r="JDJ106" s="216"/>
      <c r="JDK106" s="214"/>
      <c r="JDL106" s="214"/>
      <c r="JDM106" s="214"/>
      <c r="JDN106" s="214"/>
      <c r="JDO106" s="214"/>
      <c r="JDP106" s="212"/>
      <c r="JDQ106" s="213"/>
      <c r="JDR106" s="213"/>
      <c r="JDS106" s="214"/>
      <c r="JDT106" s="214"/>
      <c r="JDU106" s="216"/>
      <c r="JDV106" s="216"/>
      <c r="JDW106" s="216"/>
      <c r="JDX106" s="216"/>
      <c r="JDY106" s="216"/>
      <c r="JDZ106" s="216"/>
      <c r="JEA106" s="216"/>
      <c r="JEB106" s="216"/>
      <c r="JEC106" s="216"/>
      <c r="JED106" s="216"/>
      <c r="JEE106" s="216"/>
      <c r="JEF106" s="216"/>
      <c r="JEG106" s="216"/>
      <c r="JEH106" s="214"/>
      <c r="JEI106" s="214"/>
      <c r="JEJ106" s="214"/>
      <c r="JEK106" s="214"/>
      <c r="JEL106" s="214"/>
      <c r="JEM106" s="212"/>
      <c r="JEN106" s="213"/>
      <c r="JEO106" s="213"/>
      <c r="JEP106" s="214"/>
      <c r="JEQ106" s="214"/>
      <c r="JER106" s="216"/>
      <c r="JES106" s="216"/>
      <c r="JET106" s="216"/>
      <c r="JEU106" s="216"/>
      <c r="JEV106" s="216"/>
      <c r="JEW106" s="216"/>
      <c r="JEX106" s="216"/>
      <c r="JEY106" s="216"/>
      <c r="JEZ106" s="216"/>
      <c r="JFA106" s="216"/>
      <c r="JFB106" s="216"/>
      <c r="JFC106" s="216"/>
      <c r="JFD106" s="216"/>
      <c r="JFE106" s="214"/>
      <c r="JFF106" s="214"/>
      <c r="JFG106" s="214"/>
      <c r="JFH106" s="214"/>
      <c r="JFI106" s="214"/>
      <c r="JFJ106" s="212"/>
      <c r="JFK106" s="213"/>
      <c r="JFL106" s="213"/>
      <c r="JFM106" s="214"/>
      <c r="JFN106" s="214"/>
      <c r="JFO106" s="216"/>
      <c r="JFP106" s="216"/>
      <c r="JFQ106" s="216"/>
      <c r="JFR106" s="216"/>
      <c r="JFS106" s="216"/>
      <c r="JFT106" s="216"/>
      <c r="JFU106" s="216"/>
      <c r="JFV106" s="216"/>
      <c r="JFW106" s="216"/>
      <c r="JFX106" s="216"/>
      <c r="JFY106" s="216"/>
      <c r="JFZ106" s="216"/>
      <c r="JGA106" s="216"/>
      <c r="JGB106" s="214"/>
      <c r="JGC106" s="214"/>
      <c r="JGD106" s="214"/>
      <c r="JGE106" s="214"/>
      <c r="JGF106" s="214"/>
      <c r="JGG106" s="212"/>
      <c r="JGH106" s="213"/>
      <c r="JGI106" s="213"/>
      <c r="JGJ106" s="214"/>
      <c r="JGK106" s="214"/>
      <c r="JGL106" s="216"/>
      <c r="JGM106" s="216"/>
      <c r="JGN106" s="216"/>
      <c r="JGO106" s="216"/>
      <c r="JGP106" s="216"/>
      <c r="JGQ106" s="216"/>
      <c r="JGR106" s="216"/>
      <c r="JGS106" s="216"/>
      <c r="JGT106" s="216"/>
      <c r="JGU106" s="216"/>
      <c r="JGV106" s="216"/>
      <c r="JGW106" s="216"/>
      <c r="JGX106" s="216"/>
      <c r="JGY106" s="214"/>
      <c r="JGZ106" s="214"/>
      <c r="JHA106" s="214"/>
      <c r="JHB106" s="214"/>
      <c r="JHC106" s="214"/>
      <c r="JHD106" s="212"/>
      <c r="JHE106" s="213"/>
      <c r="JHF106" s="213"/>
      <c r="JHG106" s="214"/>
      <c r="JHH106" s="214"/>
      <c r="JHI106" s="216"/>
      <c r="JHJ106" s="216"/>
      <c r="JHK106" s="216"/>
      <c r="JHL106" s="216"/>
      <c r="JHM106" s="216"/>
      <c r="JHN106" s="216"/>
      <c r="JHO106" s="216"/>
      <c r="JHP106" s="216"/>
      <c r="JHQ106" s="216"/>
      <c r="JHR106" s="216"/>
      <c r="JHS106" s="216"/>
      <c r="JHT106" s="216"/>
      <c r="JHU106" s="216"/>
      <c r="JHV106" s="214"/>
      <c r="JHW106" s="214"/>
      <c r="JHX106" s="214"/>
      <c r="JHY106" s="214"/>
      <c r="JHZ106" s="214"/>
      <c r="JIA106" s="212"/>
      <c r="JIB106" s="213"/>
      <c r="JIC106" s="213"/>
      <c r="JID106" s="214"/>
      <c r="JIE106" s="214"/>
      <c r="JIF106" s="216"/>
      <c r="JIG106" s="216"/>
      <c r="JIH106" s="216"/>
      <c r="JII106" s="216"/>
      <c r="JIJ106" s="216"/>
      <c r="JIK106" s="216"/>
      <c r="JIL106" s="216"/>
      <c r="JIM106" s="216"/>
      <c r="JIN106" s="216"/>
      <c r="JIO106" s="216"/>
      <c r="JIP106" s="216"/>
      <c r="JIQ106" s="216"/>
      <c r="JIR106" s="216"/>
      <c r="JIS106" s="214"/>
      <c r="JIT106" s="214"/>
      <c r="JIU106" s="214"/>
      <c r="JIV106" s="214"/>
      <c r="JIW106" s="214"/>
      <c r="JIX106" s="212"/>
      <c r="JIY106" s="213"/>
      <c r="JIZ106" s="213"/>
      <c r="JJA106" s="214"/>
      <c r="JJB106" s="214"/>
      <c r="JJC106" s="216"/>
      <c r="JJD106" s="216"/>
      <c r="JJE106" s="216"/>
      <c r="JJF106" s="216"/>
      <c r="JJG106" s="216"/>
      <c r="JJH106" s="216"/>
      <c r="JJI106" s="216"/>
      <c r="JJJ106" s="216"/>
      <c r="JJK106" s="216"/>
      <c r="JJL106" s="216"/>
      <c r="JJM106" s="216"/>
      <c r="JJN106" s="216"/>
      <c r="JJO106" s="216"/>
      <c r="JJP106" s="214"/>
      <c r="JJQ106" s="214"/>
      <c r="JJR106" s="214"/>
      <c r="JJS106" s="214"/>
      <c r="JJT106" s="214"/>
      <c r="JJU106" s="212"/>
      <c r="JJV106" s="213"/>
      <c r="JJW106" s="213"/>
      <c r="JJX106" s="214"/>
      <c r="JJY106" s="214"/>
      <c r="JJZ106" s="216"/>
      <c r="JKA106" s="216"/>
      <c r="JKB106" s="216"/>
      <c r="JKC106" s="216"/>
      <c r="JKD106" s="216"/>
      <c r="JKE106" s="216"/>
      <c r="JKF106" s="216"/>
      <c r="JKG106" s="216"/>
      <c r="JKH106" s="216"/>
      <c r="JKI106" s="216"/>
      <c r="JKJ106" s="216"/>
      <c r="JKK106" s="216"/>
      <c r="JKL106" s="216"/>
      <c r="JKM106" s="214"/>
      <c r="JKN106" s="214"/>
      <c r="JKO106" s="214"/>
      <c r="JKP106" s="214"/>
      <c r="JKQ106" s="214"/>
      <c r="JKR106" s="212"/>
      <c r="JKS106" s="213"/>
      <c r="JKT106" s="213"/>
      <c r="JKU106" s="214"/>
      <c r="JKV106" s="214"/>
      <c r="JKW106" s="216"/>
      <c r="JKX106" s="216"/>
      <c r="JKY106" s="216"/>
      <c r="JKZ106" s="216"/>
      <c r="JLA106" s="216"/>
      <c r="JLB106" s="216"/>
      <c r="JLC106" s="216"/>
      <c r="JLD106" s="216"/>
      <c r="JLE106" s="216"/>
      <c r="JLF106" s="216"/>
      <c r="JLG106" s="216"/>
      <c r="JLH106" s="216"/>
      <c r="JLI106" s="216"/>
      <c r="JLJ106" s="214"/>
      <c r="JLK106" s="214"/>
      <c r="JLL106" s="214"/>
      <c r="JLM106" s="214"/>
      <c r="JLN106" s="214"/>
      <c r="JLO106" s="212"/>
      <c r="JLP106" s="213"/>
      <c r="JLQ106" s="213"/>
      <c r="JLR106" s="214"/>
      <c r="JLS106" s="214"/>
      <c r="JLT106" s="216"/>
      <c r="JLU106" s="216"/>
      <c r="JLV106" s="216"/>
      <c r="JLW106" s="216"/>
      <c r="JLX106" s="216"/>
      <c r="JLY106" s="216"/>
      <c r="JLZ106" s="216"/>
      <c r="JMA106" s="216"/>
      <c r="JMB106" s="216"/>
      <c r="JMC106" s="216"/>
      <c r="JMD106" s="216"/>
      <c r="JME106" s="216"/>
      <c r="JMF106" s="216"/>
      <c r="JMG106" s="214"/>
      <c r="JMH106" s="214"/>
      <c r="JMI106" s="214"/>
      <c r="JMJ106" s="214"/>
      <c r="JMK106" s="214"/>
      <c r="JML106" s="212"/>
      <c r="JMM106" s="213"/>
      <c r="JMN106" s="213"/>
      <c r="JMO106" s="214"/>
      <c r="JMP106" s="214"/>
      <c r="JMQ106" s="216"/>
      <c r="JMR106" s="216"/>
      <c r="JMS106" s="216"/>
      <c r="JMT106" s="216"/>
      <c r="JMU106" s="216"/>
      <c r="JMV106" s="216"/>
      <c r="JMW106" s="216"/>
      <c r="JMX106" s="216"/>
      <c r="JMY106" s="216"/>
      <c r="JMZ106" s="216"/>
      <c r="JNA106" s="216"/>
      <c r="JNB106" s="216"/>
      <c r="JNC106" s="216"/>
      <c r="JND106" s="214"/>
      <c r="JNE106" s="214"/>
      <c r="JNF106" s="214"/>
      <c r="JNG106" s="214"/>
      <c r="JNH106" s="214"/>
      <c r="JNI106" s="212"/>
      <c r="JNJ106" s="213"/>
      <c r="JNK106" s="213"/>
      <c r="JNL106" s="214"/>
      <c r="JNM106" s="214"/>
      <c r="JNN106" s="216"/>
      <c r="JNO106" s="216"/>
      <c r="JNP106" s="216"/>
      <c r="JNQ106" s="216"/>
      <c r="JNR106" s="216"/>
      <c r="JNS106" s="216"/>
      <c r="JNT106" s="216"/>
      <c r="JNU106" s="216"/>
      <c r="JNV106" s="216"/>
      <c r="JNW106" s="216"/>
      <c r="JNX106" s="216"/>
      <c r="JNY106" s="216"/>
      <c r="JNZ106" s="216"/>
      <c r="JOA106" s="214"/>
      <c r="JOB106" s="214"/>
      <c r="JOC106" s="214"/>
      <c r="JOD106" s="214"/>
      <c r="JOE106" s="214"/>
      <c r="JOF106" s="212"/>
      <c r="JOG106" s="213"/>
      <c r="JOH106" s="213"/>
      <c r="JOI106" s="214"/>
      <c r="JOJ106" s="214"/>
      <c r="JOK106" s="216"/>
      <c r="JOL106" s="216"/>
      <c r="JOM106" s="216"/>
      <c r="JON106" s="216"/>
      <c r="JOO106" s="216"/>
      <c r="JOP106" s="216"/>
      <c r="JOQ106" s="216"/>
      <c r="JOR106" s="216"/>
      <c r="JOS106" s="216"/>
      <c r="JOT106" s="216"/>
      <c r="JOU106" s="216"/>
      <c r="JOV106" s="216"/>
      <c r="JOW106" s="216"/>
      <c r="JOX106" s="214"/>
      <c r="JOY106" s="214"/>
      <c r="JOZ106" s="214"/>
      <c r="JPA106" s="214"/>
      <c r="JPB106" s="214"/>
      <c r="JPC106" s="212"/>
      <c r="JPD106" s="213"/>
      <c r="JPE106" s="213"/>
      <c r="JPF106" s="214"/>
      <c r="JPG106" s="214"/>
      <c r="JPH106" s="216"/>
      <c r="JPI106" s="216"/>
      <c r="JPJ106" s="216"/>
      <c r="JPK106" s="216"/>
      <c r="JPL106" s="216"/>
      <c r="JPM106" s="216"/>
      <c r="JPN106" s="216"/>
      <c r="JPO106" s="216"/>
      <c r="JPP106" s="216"/>
      <c r="JPQ106" s="216"/>
      <c r="JPR106" s="216"/>
      <c r="JPS106" s="216"/>
      <c r="JPT106" s="216"/>
      <c r="JPU106" s="214"/>
      <c r="JPV106" s="214"/>
      <c r="JPW106" s="214"/>
      <c r="JPX106" s="214"/>
      <c r="JPY106" s="214"/>
      <c r="JPZ106" s="212"/>
      <c r="JQA106" s="213"/>
      <c r="JQB106" s="213"/>
      <c r="JQC106" s="214"/>
      <c r="JQD106" s="214"/>
      <c r="JQE106" s="216"/>
      <c r="JQF106" s="216"/>
      <c r="JQG106" s="216"/>
      <c r="JQH106" s="216"/>
      <c r="JQI106" s="216"/>
      <c r="JQJ106" s="216"/>
      <c r="JQK106" s="216"/>
      <c r="JQL106" s="216"/>
      <c r="JQM106" s="216"/>
      <c r="JQN106" s="216"/>
      <c r="JQO106" s="216"/>
      <c r="JQP106" s="216"/>
      <c r="JQQ106" s="216"/>
      <c r="JQR106" s="214"/>
      <c r="JQS106" s="214"/>
      <c r="JQT106" s="214"/>
      <c r="JQU106" s="214"/>
      <c r="JQV106" s="214"/>
      <c r="JQW106" s="212"/>
      <c r="JQX106" s="213"/>
      <c r="JQY106" s="213"/>
      <c r="JQZ106" s="214"/>
      <c r="JRA106" s="214"/>
      <c r="JRB106" s="216"/>
      <c r="JRC106" s="216"/>
      <c r="JRD106" s="216"/>
      <c r="JRE106" s="216"/>
      <c r="JRF106" s="216"/>
      <c r="JRG106" s="216"/>
      <c r="JRH106" s="216"/>
      <c r="JRI106" s="216"/>
      <c r="JRJ106" s="216"/>
      <c r="JRK106" s="216"/>
      <c r="JRL106" s="216"/>
      <c r="JRM106" s="216"/>
      <c r="JRN106" s="216"/>
      <c r="JRO106" s="214"/>
      <c r="JRP106" s="214"/>
      <c r="JRQ106" s="214"/>
      <c r="JRR106" s="214"/>
      <c r="JRS106" s="214"/>
      <c r="JRT106" s="212"/>
      <c r="JRU106" s="213"/>
      <c r="JRV106" s="213"/>
      <c r="JRW106" s="214"/>
      <c r="JRX106" s="214"/>
      <c r="JRY106" s="216"/>
      <c r="JRZ106" s="216"/>
      <c r="JSA106" s="216"/>
      <c r="JSB106" s="216"/>
      <c r="JSC106" s="216"/>
      <c r="JSD106" s="216"/>
      <c r="JSE106" s="216"/>
      <c r="JSF106" s="216"/>
      <c r="JSG106" s="216"/>
      <c r="JSH106" s="216"/>
      <c r="JSI106" s="216"/>
      <c r="JSJ106" s="216"/>
      <c r="JSK106" s="216"/>
      <c r="JSL106" s="214"/>
      <c r="JSM106" s="214"/>
      <c r="JSN106" s="214"/>
      <c r="JSO106" s="214"/>
      <c r="JSP106" s="214"/>
      <c r="JSQ106" s="212"/>
      <c r="JSR106" s="213"/>
      <c r="JSS106" s="213"/>
      <c r="JST106" s="214"/>
      <c r="JSU106" s="214"/>
      <c r="JSV106" s="216"/>
      <c r="JSW106" s="216"/>
      <c r="JSX106" s="216"/>
      <c r="JSY106" s="216"/>
      <c r="JSZ106" s="216"/>
      <c r="JTA106" s="216"/>
      <c r="JTB106" s="216"/>
      <c r="JTC106" s="216"/>
      <c r="JTD106" s="216"/>
      <c r="JTE106" s="216"/>
      <c r="JTF106" s="216"/>
      <c r="JTG106" s="216"/>
      <c r="JTH106" s="216"/>
      <c r="JTI106" s="214"/>
      <c r="JTJ106" s="214"/>
      <c r="JTK106" s="214"/>
      <c r="JTL106" s="214"/>
      <c r="JTM106" s="214"/>
      <c r="JTN106" s="212"/>
      <c r="JTO106" s="213"/>
      <c r="JTP106" s="213"/>
      <c r="JTQ106" s="214"/>
      <c r="JTR106" s="214"/>
      <c r="JTS106" s="216"/>
      <c r="JTT106" s="216"/>
      <c r="JTU106" s="216"/>
      <c r="JTV106" s="216"/>
      <c r="JTW106" s="216"/>
      <c r="JTX106" s="216"/>
      <c r="JTY106" s="216"/>
      <c r="JTZ106" s="216"/>
      <c r="JUA106" s="216"/>
      <c r="JUB106" s="216"/>
      <c r="JUC106" s="216"/>
      <c r="JUD106" s="216"/>
      <c r="JUE106" s="216"/>
      <c r="JUF106" s="214"/>
      <c r="JUG106" s="214"/>
      <c r="JUH106" s="214"/>
      <c r="JUI106" s="214"/>
      <c r="JUJ106" s="214"/>
      <c r="JUK106" s="212"/>
      <c r="JUL106" s="213"/>
      <c r="JUM106" s="213"/>
      <c r="JUN106" s="214"/>
      <c r="JUO106" s="214"/>
      <c r="JUP106" s="216"/>
      <c r="JUQ106" s="216"/>
      <c r="JUR106" s="216"/>
      <c r="JUS106" s="216"/>
      <c r="JUT106" s="216"/>
      <c r="JUU106" s="216"/>
      <c r="JUV106" s="216"/>
      <c r="JUW106" s="216"/>
      <c r="JUX106" s="216"/>
      <c r="JUY106" s="216"/>
      <c r="JUZ106" s="216"/>
      <c r="JVA106" s="216"/>
      <c r="JVB106" s="216"/>
      <c r="JVC106" s="214"/>
      <c r="JVD106" s="214"/>
      <c r="JVE106" s="214"/>
      <c r="JVF106" s="214"/>
      <c r="JVG106" s="214"/>
      <c r="JVH106" s="212"/>
      <c r="JVI106" s="213"/>
      <c r="JVJ106" s="213"/>
      <c r="JVK106" s="214"/>
      <c r="JVL106" s="214"/>
      <c r="JVM106" s="216"/>
      <c r="JVN106" s="216"/>
      <c r="JVO106" s="216"/>
      <c r="JVP106" s="216"/>
      <c r="JVQ106" s="216"/>
      <c r="JVR106" s="216"/>
      <c r="JVS106" s="216"/>
      <c r="JVT106" s="216"/>
      <c r="JVU106" s="216"/>
      <c r="JVV106" s="216"/>
      <c r="JVW106" s="216"/>
      <c r="JVX106" s="216"/>
      <c r="JVY106" s="216"/>
      <c r="JVZ106" s="214"/>
      <c r="JWA106" s="214"/>
      <c r="JWB106" s="214"/>
      <c r="JWC106" s="214"/>
      <c r="JWD106" s="214"/>
      <c r="JWE106" s="212"/>
      <c r="JWF106" s="213"/>
      <c r="JWG106" s="213"/>
      <c r="JWH106" s="214"/>
      <c r="JWI106" s="214"/>
      <c r="JWJ106" s="216"/>
      <c r="JWK106" s="216"/>
      <c r="JWL106" s="216"/>
      <c r="JWM106" s="216"/>
      <c r="JWN106" s="216"/>
      <c r="JWO106" s="216"/>
      <c r="JWP106" s="216"/>
      <c r="JWQ106" s="216"/>
      <c r="JWR106" s="216"/>
      <c r="JWS106" s="216"/>
      <c r="JWT106" s="216"/>
      <c r="JWU106" s="216"/>
      <c r="JWV106" s="216"/>
      <c r="JWW106" s="214"/>
      <c r="JWX106" s="214"/>
      <c r="JWY106" s="214"/>
      <c r="JWZ106" s="214"/>
      <c r="JXA106" s="214"/>
      <c r="JXB106" s="212"/>
      <c r="JXC106" s="213"/>
      <c r="JXD106" s="213"/>
      <c r="JXE106" s="214"/>
      <c r="JXF106" s="214"/>
      <c r="JXG106" s="216"/>
      <c r="JXH106" s="216"/>
      <c r="JXI106" s="216"/>
      <c r="JXJ106" s="216"/>
      <c r="JXK106" s="216"/>
      <c r="JXL106" s="216"/>
      <c r="JXM106" s="216"/>
      <c r="JXN106" s="216"/>
      <c r="JXO106" s="216"/>
      <c r="JXP106" s="216"/>
      <c r="JXQ106" s="216"/>
      <c r="JXR106" s="216"/>
      <c r="JXS106" s="216"/>
      <c r="JXT106" s="214"/>
      <c r="JXU106" s="214"/>
      <c r="JXV106" s="214"/>
      <c r="JXW106" s="214"/>
      <c r="JXX106" s="214"/>
      <c r="JXY106" s="212"/>
      <c r="JXZ106" s="213"/>
      <c r="JYA106" s="213"/>
      <c r="JYB106" s="214"/>
      <c r="JYC106" s="214"/>
      <c r="JYD106" s="216"/>
      <c r="JYE106" s="216"/>
      <c r="JYF106" s="216"/>
      <c r="JYG106" s="216"/>
      <c r="JYH106" s="216"/>
      <c r="JYI106" s="216"/>
      <c r="JYJ106" s="216"/>
      <c r="JYK106" s="216"/>
      <c r="JYL106" s="216"/>
      <c r="JYM106" s="216"/>
      <c r="JYN106" s="216"/>
      <c r="JYO106" s="216"/>
      <c r="JYP106" s="216"/>
      <c r="JYQ106" s="214"/>
      <c r="JYR106" s="214"/>
      <c r="JYS106" s="214"/>
      <c r="JYT106" s="214"/>
      <c r="JYU106" s="214"/>
      <c r="JYV106" s="212"/>
      <c r="JYW106" s="213"/>
      <c r="JYX106" s="213"/>
      <c r="JYY106" s="214"/>
      <c r="JYZ106" s="214"/>
      <c r="JZA106" s="216"/>
      <c r="JZB106" s="216"/>
      <c r="JZC106" s="216"/>
      <c r="JZD106" s="216"/>
      <c r="JZE106" s="216"/>
      <c r="JZF106" s="216"/>
      <c r="JZG106" s="216"/>
      <c r="JZH106" s="216"/>
      <c r="JZI106" s="216"/>
      <c r="JZJ106" s="216"/>
      <c r="JZK106" s="216"/>
      <c r="JZL106" s="216"/>
      <c r="JZM106" s="216"/>
      <c r="JZN106" s="214"/>
      <c r="JZO106" s="214"/>
      <c r="JZP106" s="214"/>
      <c r="JZQ106" s="214"/>
      <c r="JZR106" s="214"/>
      <c r="JZS106" s="212"/>
      <c r="JZT106" s="213"/>
      <c r="JZU106" s="213"/>
      <c r="JZV106" s="214"/>
      <c r="JZW106" s="214"/>
      <c r="JZX106" s="216"/>
      <c r="JZY106" s="216"/>
      <c r="JZZ106" s="216"/>
      <c r="KAA106" s="216"/>
      <c r="KAB106" s="216"/>
      <c r="KAC106" s="216"/>
      <c r="KAD106" s="216"/>
      <c r="KAE106" s="216"/>
      <c r="KAF106" s="216"/>
      <c r="KAG106" s="216"/>
      <c r="KAH106" s="216"/>
      <c r="KAI106" s="216"/>
      <c r="KAJ106" s="216"/>
      <c r="KAK106" s="214"/>
      <c r="KAL106" s="214"/>
      <c r="KAM106" s="214"/>
      <c r="KAN106" s="214"/>
      <c r="KAO106" s="214"/>
      <c r="KAP106" s="212"/>
      <c r="KAQ106" s="213"/>
      <c r="KAR106" s="213"/>
      <c r="KAS106" s="214"/>
      <c r="KAT106" s="214"/>
      <c r="KAU106" s="216"/>
      <c r="KAV106" s="216"/>
      <c r="KAW106" s="216"/>
      <c r="KAX106" s="216"/>
      <c r="KAY106" s="216"/>
      <c r="KAZ106" s="216"/>
      <c r="KBA106" s="216"/>
      <c r="KBB106" s="216"/>
      <c r="KBC106" s="216"/>
      <c r="KBD106" s="216"/>
      <c r="KBE106" s="216"/>
      <c r="KBF106" s="216"/>
      <c r="KBG106" s="216"/>
      <c r="KBH106" s="214"/>
      <c r="KBI106" s="214"/>
      <c r="KBJ106" s="214"/>
      <c r="KBK106" s="214"/>
      <c r="KBL106" s="214"/>
      <c r="KBM106" s="212"/>
      <c r="KBN106" s="213"/>
      <c r="KBO106" s="213"/>
      <c r="KBP106" s="214"/>
      <c r="KBQ106" s="214"/>
      <c r="KBR106" s="216"/>
      <c r="KBS106" s="216"/>
      <c r="KBT106" s="216"/>
      <c r="KBU106" s="216"/>
      <c r="KBV106" s="216"/>
      <c r="KBW106" s="216"/>
      <c r="KBX106" s="216"/>
      <c r="KBY106" s="216"/>
      <c r="KBZ106" s="216"/>
      <c r="KCA106" s="216"/>
      <c r="KCB106" s="216"/>
      <c r="KCC106" s="216"/>
      <c r="KCD106" s="216"/>
      <c r="KCE106" s="214"/>
      <c r="KCF106" s="214"/>
      <c r="KCG106" s="214"/>
      <c r="KCH106" s="214"/>
      <c r="KCI106" s="214"/>
      <c r="KCJ106" s="212"/>
      <c r="KCK106" s="213"/>
      <c r="KCL106" s="213"/>
      <c r="KCM106" s="214"/>
      <c r="KCN106" s="214"/>
      <c r="KCO106" s="216"/>
      <c r="KCP106" s="216"/>
      <c r="KCQ106" s="216"/>
      <c r="KCR106" s="216"/>
      <c r="KCS106" s="216"/>
      <c r="KCT106" s="216"/>
      <c r="KCU106" s="216"/>
      <c r="KCV106" s="216"/>
      <c r="KCW106" s="216"/>
      <c r="KCX106" s="216"/>
      <c r="KCY106" s="216"/>
      <c r="KCZ106" s="216"/>
      <c r="KDA106" s="216"/>
      <c r="KDB106" s="214"/>
      <c r="KDC106" s="214"/>
      <c r="KDD106" s="214"/>
      <c r="KDE106" s="214"/>
      <c r="KDF106" s="214"/>
      <c r="KDG106" s="212"/>
      <c r="KDH106" s="213"/>
      <c r="KDI106" s="213"/>
      <c r="KDJ106" s="214"/>
      <c r="KDK106" s="214"/>
      <c r="KDL106" s="216"/>
      <c r="KDM106" s="216"/>
      <c r="KDN106" s="216"/>
      <c r="KDO106" s="216"/>
      <c r="KDP106" s="216"/>
      <c r="KDQ106" s="216"/>
      <c r="KDR106" s="216"/>
      <c r="KDS106" s="216"/>
      <c r="KDT106" s="216"/>
      <c r="KDU106" s="216"/>
      <c r="KDV106" s="216"/>
      <c r="KDW106" s="216"/>
      <c r="KDX106" s="216"/>
      <c r="KDY106" s="214"/>
      <c r="KDZ106" s="214"/>
      <c r="KEA106" s="214"/>
      <c r="KEB106" s="214"/>
      <c r="KEC106" s="214"/>
      <c r="KED106" s="212"/>
      <c r="KEE106" s="213"/>
      <c r="KEF106" s="213"/>
      <c r="KEG106" s="214"/>
      <c r="KEH106" s="214"/>
      <c r="KEI106" s="216"/>
      <c r="KEJ106" s="216"/>
      <c r="KEK106" s="216"/>
      <c r="KEL106" s="216"/>
      <c r="KEM106" s="216"/>
      <c r="KEN106" s="216"/>
      <c r="KEO106" s="216"/>
      <c r="KEP106" s="216"/>
      <c r="KEQ106" s="216"/>
      <c r="KER106" s="216"/>
      <c r="KES106" s="216"/>
      <c r="KET106" s="216"/>
      <c r="KEU106" s="216"/>
      <c r="KEV106" s="214"/>
      <c r="KEW106" s="214"/>
      <c r="KEX106" s="214"/>
      <c r="KEY106" s="214"/>
      <c r="KEZ106" s="214"/>
      <c r="KFA106" s="212"/>
      <c r="KFB106" s="213"/>
      <c r="KFC106" s="213"/>
      <c r="KFD106" s="214"/>
      <c r="KFE106" s="214"/>
      <c r="KFF106" s="216"/>
      <c r="KFG106" s="216"/>
      <c r="KFH106" s="216"/>
      <c r="KFI106" s="216"/>
      <c r="KFJ106" s="216"/>
      <c r="KFK106" s="216"/>
      <c r="KFL106" s="216"/>
      <c r="KFM106" s="216"/>
      <c r="KFN106" s="216"/>
      <c r="KFO106" s="216"/>
      <c r="KFP106" s="216"/>
      <c r="KFQ106" s="216"/>
      <c r="KFR106" s="216"/>
      <c r="KFS106" s="214"/>
      <c r="KFT106" s="214"/>
      <c r="KFU106" s="214"/>
      <c r="KFV106" s="214"/>
      <c r="KFW106" s="214"/>
      <c r="KFX106" s="212"/>
      <c r="KFY106" s="213"/>
      <c r="KFZ106" s="213"/>
      <c r="KGA106" s="214"/>
      <c r="KGB106" s="214"/>
      <c r="KGC106" s="216"/>
      <c r="KGD106" s="216"/>
      <c r="KGE106" s="216"/>
      <c r="KGF106" s="216"/>
      <c r="KGG106" s="216"/>
      <c r="KGH106" s="216"/>
      <c r="KGI106" s="216"/>
      <c r="KGJ106" s="216"/>
      <c r="KGK106" s="216"/>
      <c r="KGL106" s="216"/>
      <c r="KGM106" s="216"/>
      <c r="KGN106" s="216"/>
      <c r="KGO106" s="216"/>
      <c r="KGP106" s="214"/>
      <c r="KGQ106" s="214"/>
      <c r="KGR106" s="214"/>
      <c r="KGS106" s="214"/>
      <c r="KGT106" s="214"/>
      <c r="KGU106" s="212"/>
      <c r="KGV106" s="213"/>
      <c r="KGW106" s="213"/>
      <c r="KGX106" s="214"/>
      <c r="KGY106" s="214"/>
      <c r="KGZ106" s="216"/>
      <c r="KHA106" s="216"/>
      <c r="KHB106" s="216"/>
      <c r="KHC106" s="216"/>
      <c r="KHD106" s="216"/>
      <c r="KHE106" s="216"/>
      <c r="KHF106" s="216"/>
      <c r="KHG106" s="216"/>
      <c r="KHH106" s="216"/>
      <c r="KHI106" s="216"/>
      <c r="KHJ106" s="216"/>
      <c r="KHK106" s="216"/>
      <c r="KHL106" s="216"/>
      <c r="KHM106" s="214"/>
      <c r="KHN106" s="214"/>
      <c r="KHO106" s="214"/>
      <c r="KHP106" s="214"/>
      <c r="KHQ106" s="214"/>
      <c r="KHR106" s="212"/>
      <c r="KHS106" s="213"/>
      <c r="KHT106" s="213"/>
      <c r="KHU106" s="214"/>
      <c r="KHV106" s="214"/>
      <c r="KHW106" s="216"/>
      <c r="KHX106" s="216"/>
      <c r="KHY106" s="216"/>
      <c r="KHZ106" s="216"/>
      <c r="KIA106" s="216"/>
      <c r="KIB106" s="216"/>
      <c r="KIC106" s="216"/>
      <c r="KID106" s="216"/>
      <c r="KIE106" s="216"/>
      <c r="KIF106" s="216"/>
      <c r="KIG106" s="216"/>
      <c r="KIH106" s="216"/>
      <c r="KII106" s="216"/>
      <c r="KIJ106" s="214"/>
      <c r="KIK106" s="214"/>
      <c r="KIL106" s="214"/>
      <c r="KIM106" s="214"/>
      <c r="KIN106" s="214"/>
      <c r="KIO106" s="212"/>
      <c r="KIP106" s="213"/>
      <c r="KIQ106" s="213"/>
      <c r="KIR106" s="214"/>
      <c r="KIS106" s="214"/>
      <c r="KIT106" s="216"/>
      <c r="KIU106" s="216"/>
      <c r="KIV106" s="216"/>
      <c r="KIW106" s="216"/>
      <c r="KIX106" s="216"/>
      <c r="KIY106" s="216"/>
      <c r="KIZ106" s="216"/>
      <c r="KJA106" s="216"/>
      <c r="KJB106" s="216"/>
      <c r="KJC106" s="216"/>
      <c r="KJD106" s="216"/>
      <c r="KJE106" s="216"/>
      <c r="KJF106" s="216"/>
      <c r="KJG106" s="214"/>
      <c r="KJH106" s="214"/>
      <c r="KJI106" s="214"/>
      <c r="KJJ106" s="214"/>
      <c r="KJK106" s="214"/>
      <c r="KJL106" s="212"/>
      <c r="KJM106" s="213"/>
      <c r="KJN106" s="213"/>
      <c r="KJO106" s="214"/>
      <c r="KJP106" s="214"/>
      <c r="KJQ106" s="216"/>
      <c r="KJR106" s="216"/>
      <c r="KJS106" s="216"/>
      <c r="KJT106" s="216"/>
      <c r="KJU106" s="216"/>
      <c r="KJV106" s="216"/>
      <c r="KJW106" s="216"/>
      <c r="KJX106" s="216"/>
      <c r="KJY106" s="216"/>
      <c r="KJZ106" s="216"/>
      <c r="KKA106" s="216"/>
      <c r="KKB106" s="216"/>
      <c r="KKC106" s="216"/>
      <c r="KKD106" s="214"/>
      <c r="KKE106" s="214"/>
      <c r="KKF106" s="214"/>
      <c r="KKG106" s="214"/>
      <c r="KKH106" s="214"/>
      <c r="KKI106" s="212"/>
      <c r="KKJ106" s="213"/>
      <c r="KKK106" s="213"/>
      <c r="KKL106" s="214"/>
      <c r="KKM106" s="214"/>
      <c r="KKN106" s="216"/>
      <c r="KKO106" s="216"/>
      <c r="KKP106" s="216"/>
      <c r="KKQ106" s="216"/>
      <c r="KKR106" s="216"/>
      <c r="KKS106" s="216"/>
      <c r="KKT106" s="216"/>
      <c r="KKU106" s="216"/>
      <c r="KKV106" s="216"/>
      <c r="KKW106" s="216"/>
      <c r="KKX106" s="216"/>
      <c r="KKY106" s="216"/>
      <c r="KKZ106" s="216"/>
      <c r="KLA106" s="214"/>
      <c r="KLB106" s="214"/>
      <c r="KLC106" s="214"/>
      <c r="KLD106" s="214"/>
      <c r="KLE106" s="214"/>
      <c r="KLF106" s="212"/>
      <c r="KLG106" s="213"/>
      <c r="KLH106" s="213"/>
      <c r="KLI106" s="214"/>
      <c r="KLJ106" s="214"/>
      <c r="KLK106" s="216"/>
      <c r="KLL106" s="216"/>
      <c r="KLM106" s="216"/>
      <c r="KLN106" s="216"/>
      <c r="KLO106" s="216"/>
      <c r="KLP106" s="216"/>
      <c r="KLQ106" s="216"/>
      <c r="KLR106" s="216"/>
      <c r="KLS106" s="216"/>
      <c r="KLT106" s="216"/>
      <c r="KLU106" s="216"/>
      <c r="KLV106" s="216"/>
      <c r="KLW106" s="216"/>
      <c r="KLX106" s="214"/>
      <c r="KLY106" s="214"/>
      <c r="KLZ106" s="214"/>
      <c r="KMA106" s="214"/>
      <c r="KMB106" s="214"/>
      <c r="KMC106" s="212"/>
      <c r="KMD106" s="213"/>
      <c r="KME106" s="213"/>
      <c r="KMF106" s="214"/>
      <c r="KMG106" s="214"/>
      <c r="KMH106" s="216"/>
      <c r="KMI106" s="216"/>
      <c r="KMJ106" s="216"/>
      <c r="KMK106" s="216"/>
      <c r="KML106" s="216"/>
      <c r="KMM106" s="216"/>
      <c r="KMN106" s="216"/>
      <c r="KMO106" s="216"/>
      <c r="KMP106" s="216"/>
      <c r="KMQ106" s="216"/>
      <c r="KMR106" s="216"/>
      <c r="KMS106" s="216"/>
      <c r="KMT106" s="216"/>
      <c r="KMU106" s="214"/>
      <c r="KMV106" s="214"/>
      <c r="KMW106" s="214"/>
      <c r="KMX106" s="214"/>
      <c r="KMY106" s="214"/>
      <c r="KMZ106" s="212"/>
      <c r="KNA106" s="213"/>
      <c r="KNB106" s="213"/>
      <c r="KNC106" s="214"/>
      <c r="KND106" s="214"/>
      <c r="KNE106" s="216"/>
      <c r="KNF106" s="216"/>
      <c r="KNG106" s="216"/>
      <c r="KNH106" s="216"/>
      <c r="KNI106" s="216"/>
      <c r="KNJ106" s="216"/>
      <c r="KNK106" s="216"/>
      <c r="KNL106" s="216"/>
      <c r="KNM106" s="216"/>
      <c r="KNN106" s="216"/>
      <c r="KNO106" s="216"/>
      <c r="KNP106" s="216"/>
      <c r="KNQ106" s="216"/>
      <c r="KNR106" s="214"/>
      <c r="KNS106" s="214"/>
      <c r="KNT106" s="214"/>
      <c r="KNU106" s="214"/>
      <c r="KNV106" s="214"/>
      <c r="KNW106" s="212"/>
      <c r="KNX106" s="213"/>
      <c r="KNY106" s="213"/>
      <c r="KNZ106" s="214"/>
      <c r="KOA106" s="214"/>
      <c r="KOB106" s="216"/>
      <c r="KOC106" s="216"/>
      <c r="KOD106" s="216"/>
      <c r="KOE106" s="216"/>
      <c r="KOF106" s="216"/>
      <c r="KOG106" s="216"/>
      <c r="KOH106" s="216"/>
      <c r="KOI106" s="216"/>
      <c r="KOJ106" s="216"/>
      <c r="KOK106" s="216"/>
      <c r="KOL106" s="216"/>
      <c r="KOM106" s="216"/>
      <c r="KON106" s="216"/>
      <c r="KOO106" s="214"/>
      <c r="KOP106" s="214"/>
      <c r="KOQ106" s="214"/>
      <c r="KOR106" s="214"/>
      <c r="KOS106" s="214"/>
      <c r="KOT106" s="212"/>
      <c r="KOU106" s="213"/>
      <c r="KOV106" s="213"/>
      <c r="KOW106" s="214"/>
      <c r="KOX106" s="214"/>
      <c r="KOY106" s="216"/>
      <c r="KOZ106" s="216"/>
      <c r="KPA106" s="216"/>
      <c r="KPB106" s="216"/>
      <c r="KPC106" s="216"/>
      <c r="KPD106" s="216"/>
      <c r="KPE106" s="216"/>
      <c r="KPF106" s="216"/>
      <c r="KPG106" s="216"/>
      <c r="KPH106" s="216"/>
      <c r="KPI106" s="216"/>
      <c r="KPJ106" s="216"/>
      <c r="KPK106" s="216"/>
      <c r="KPL106" s="214"/>
      <c r="KPM106" s="214"/>
      <c r="KPN106" s="214"/>
      <c r="KPO106" s="214"/>
      <c r="KPP106" s="214"/>
      <c r="KPQ106" s="212"/>
      <c r="KPR106" s="213"/>
      <c r="KPS106" s="213"/>
      <c r="KPT106" s="214"/>
      <c r="KPU106" s="214"/>
      <c r="KPV106" s="216"/>
      <c r="KPW106" s="216"/>
      <c r="KPX106" s="216"/>
      <c r="KPY106" s="216"/>
      <c r="KPZ106" s="216"/>
      <c r="KQA106" s="216"/>
      <c r="KQB106" s="216"/>
      <c r="KQC106" s="216"/>
      <c r="KQD106" s="216"/>
      <c r="KQE106" s="216"/>
      <c r="KQF106" s="216"/>
      <c r="KQG106" s="216"/>
      <c r="KQH106" s="216"/>
      <c r="KQI106" s="214"/>
      <c r="KQJ106" s="214"/>
      <c r="KQK106" s="214"/>
      <c r="KQL106" s="214"/>
      <c r="KQM106" s="214"/>
      <c r="KQN106" s="212"/>
      <c r="KQO106" s="213"/>
      <c r="KQP106" s="213"/>
      <c r="KQQ106" s="214"/>
      <c r="KQR106" s="214"/>
      <c r="KQS106" s="216"/>
      <c r="KQT106" s="216"/>
      <c r="KQU106" s="216"/>
      <c r="KQV106" s="216"/>
      <c r="KQW106" s="216"/>
      <c r="KQX106" s="216"/>
      <c r="KQY106" s="216"/>
      <c r="KQZ106" s="216"/>
      <c r="KRA106" s="216"/>
      <c r="KRB106" s="216"/>
      <c r="KRC106" s="216"/>
      <c r="KRD106" s="216"/>
      <c r="KRE106" s="216"/>
      <c r="KRF106" s="214"/>
      <c r="KRG106" s="214"/>
      <c r="KRH106" s="214"/>
      <c r="KRI106" s="214"/>
      <c r="KRJ106" s="214"/>
      <c r="KRK106" s="212"/>
      <c r="KRL106" s="213"/>
      <c r="KRM106" s="213"/>
      <c r="KRN106" s="214"/>
      <c r="KRO106" s="214"/>
      <c r="KRP106" s="216"/>
      <c r="KRQ106" s="216"/>
      <c r="KRR106" s="216"/>
      <c r="KRS106" s="216"/>
      <c r="KRT106" s="216"/>
      <c r="KRU106" s="216"/>
      <c r="KRV106" s="216"/>
      <c r="KRW106" s="216"/>
      <c r="KRX106" s="216"/>
      <c r="KRY106" s="216"/>
      <c r="KRZ106" s="216"/>
      <c r="KSA106" s="216"/>
      <c r="KSB106" s="216"/>
      <c r="KSC106" s="214"/>
      <c r="KSD106" s="214"/>
      <c r="KSE106" s="214"/>
      <c r="KSF106" s="214"/>
      <c r="KSG106" s="214"/>
      <c r="KSH106" s="212"/>
      <c r="KSI106" s="213"/>
      <c r="KSJ106" s="213"/>
      <c r="KSK106" s="214"/>
      <c r="KSL106" s="214"/>
      <c r="KSM106" s="216"/>
      <c r="KSN106" s="216"/>
      <c r="KSO106" s="216"/>
      <c r="KSP106" s="216"/>
      <c r="KSQ106" s="216"/>
      <c r="KSR106" s="216"/>
      <c r="KSS106" s="216"/>
      <c r="KST106" s="216"/>
      <c r="KSU106" s="216"/>
      <c r="KSV106" s="216"/>
      <c r="KSW106" s="216"/>
      <c r="KSX106" s="216"/>
      <c r="KSY106" s="216"/>
      <c r="KSZ106" s="214"/>
      <c r="KTA106" s="214"/>
      <c r="KTB106" s="214"/>
      <c r="KTC106" s="214"/>
      <c r="KTD106" s="214"/>
      <c r="KTE106" s="212"/>
      <c r="KTF106" s="213"/>
      <c r="KTG106" s="213"/>
      <c r="KTH106" s="214"/>
      <c r="KTI106" s="214"/>
      <c r="KTJ106" s="216"/>
      <c r="KTK106" s="216"/>
      <c r="KTL106" s="216"/>
      <c r="KTM106" s="216"/>
      <c r="KTN106" s="216"/>
      <c r="KTO106" s="216"/>
      <c r="KTP106" s="216"/>
      <c r="KTQ106" s="216"/>
      <c r="KTR106" s="216"/>
      <c r="KTS106" s="216"/>
      <c r="KTT106" s="216"/>
      <c r="KTU106" s="216"/>
      <c r="KTV106" s="216"/>
      <c r="KTW106" s="214"/>
      <c r="KTX106" s="214"/>
      <c r="KTY106" s="214"/>
      <c r="KTZ106" s="214"/>
      <c r="KUA106" s="214"/>
      <c r="KUB106" s="212"/>
      <c r="KUC106" s="213"/>
      <c r="KUD106" s="213"/>
      <c r="KUE106" s="214"/>
      <c r="KUF106" s="214"/>
      <c r="KUG106" s="216"/>
      <c r="KUH106" s="216"/>
      <c r="KUI106" s="216"/>
      <c r="KUJ106" s="216"/>
      <c r="KUK106" s="216"/>
      <c r="KUL106" s="216"/>
      <c r="KUM106" s="216"/>
      <c r="KUN106" s="216"/>
      <c r="KUO106" s="216"/>
      <c r="KUP106" s="216"/>
      <c r="KUQ106" s="216"/>
      <c r="KUR106" s="216"/>
      <c r="KUS106" s="216"/>
      <c r="KUT106" s="214"/>
      <c r="KUU106" s="214"/>
      <c r="KUV106" s="214"/>
      <c r="KUW106" s="214"/>
      <c r="KUX106" s="214"/>
      <c r="KUY106" s="212"/>
      <c r="KUZ106" s="213"/>
      <c r="KVA106" s="213"/>
      <c r="KVB106" s="214"/>
      <c r="KVC106" s="214"/>
      <c r="KVD106" s="216"/>
      <c r="KVE106" s="216"/>
      <c r="KVF106" s="216"/>
      <c r="KVG106" s="216"/>
      <c r="KVH106" s="216"/>
      <c r="KVI106" s="216"/>
      <c r="KVJ106" s="216"/>
      <c r="KVK106" s="216"/>
      <c r="KVL106" s="216"/>
      <c r="KVM106" s="216"/>
      <c r="KVN106" s="216"/>
      <c r="KVO106" s="216"/>
      <c r="KVP106" s="216"/>
      <c r="KVQ106" s="214"/>
      <c r="KVR106" s="214"/>
      <c r="KVS106" s="214"/>
      <c r="KVT106" s="214"/>
      <c r="KVU106" s="214"/>
      <c r="KVV106" s="212"/>
      <c r="KVW106" s="213"/>
      <c r="KVX106" s="213"/>
      <c r="KVY106" s="214"/>
      <c r="KVZ106" s="214"/>
      <c r="KWA106" s="216"/>
      <c r="KWB106" s="216"/>
      <c r="KWC106" s="216"/>
      <c r="KWD106" s="216"/>
      <c r="KWE106" s="216"/>
      <c r="KWF106" s="216"/>
      <c r="KWG106" s="216"/>
      <c r="KWH106" s="216"/>
      <c r="KWI106" s="216"/>
      <c r="KWJ106" s="216"/>
      <c r="KWK106" s="216"/>
      <c r="KWL106" s="216"/>
      <c r="KWM106" s="216"/>
      <c r="KWN106" s="214"/>
      <c r="KWO106" s="214"/>
      <c r="KWP106" s="214"/>
      <c r="KWQ106" s="214"/>
      <c r="KWR106" s="214"/>
      <c r="KWS106" s="212"/>
      <c r="KWT106" s="213"/>
      <c r="KWU106" s="213"/>
      <c r="KWV106" s="214"/>
      <c r="KWW106" s="214"/>
      <c r="KWX106" s="216"/>
      <c r="KWY106" s="216"/>
      <c r="KWZ106" s="216"/>
      <c r="KXA106" s="216"/>
      <c r="KXB106" s="216"/>
      <c r="KXC106" s="216"/>
      <c r="KXD106" s="216"/>
      <c r="KXE106" s="216"/>
      <c r="KXF106" s="216"/>
      <c r="KXG106" s="216"/>
      <c r="KXH106" s="216"/>
      <c r="KXI106" s="216"/>
      <c r="KXJ106" s="216"/>
      <c r="KXK106" s="214"/>
      <c r="KXL106" s="214"/>
      <c r="KXM106" s="214"/>
      <c r="KXN106" s="214"/>
      <c r="KXO106" s="214"/>
      <c r="KXP106" s="212"/>
      <c r="KXQ106" s="213"/>
      <c r="KXR106" s="213"/>
      <c r="KXS106" s="214"/>
      <c r="KXT106" s="214"/>
      <c r="KXU106" s="216"/>
      <c r="KXV106" s="216"/>
      <c r="KXW106" s="216"/>
      <c r="KXX106" s="216"/>
      <c r="KXY106" s="216"/>
      <c r="KXZ106" s="216"/>
      <c r="KYA106" s="216"/>
      <c r="KYB106" s="216"/>
      <c r="KYC106" s="216"/>
      <c r="KYD106" s="216"/>
      <c r="KYE106" s="216"/>
      <c r="KYF106" s="216"/>
      <c r="KYG106" s="216"/>
      <c r="KYH106" s="214"/>
      <c r="KYI106" s="214"/>
      <c r="KYJ106" s="214"/>
      <c r="KYK106" s="214"/>
      <c r="KYL106" s="214"/>
      <c r="KYM106" s="212"/>
      <c r="KYN106" s="213"/>
      <c r="KYO106" s="213"/>
      <c r="KYP106" s="214"/>
      <c r="KYQ106" s="214"/>
      <c r="KYR106" s="216"/>
      <c r="KYS106" s="216"/>
      <c r="KYT106" s="216"/>
      <c r="KYU106" s="216"/>
      <c r="KYV106" s="216"/>
      <c r="KYW106" s="216"/>
      <c r="KYX106" s="216"/>
      <c r="KYY106" s="216"/>
      <c r="KYZ106" s="216"/>
      <c r="KZA106" s="216"/>
      <c r="KZB106" s="216"/>
      <c r="KZC106" s="216"/>
      <c r="KZD106" s="216"/>
      <c r="KZE106" s="214"/>
      <c r="KZF106" s="214"/>
      <c r="KZG106" s="214"/>
      <c r="KZH106" s="214"/>
      <c r="KZI106" s="214"/>
      <c r="KZJ106" s="212"/>
      <c r="KZK106" s="213"/>
      <c r="KZL106" s="213"/>
      <c r="KZM106" s="214"/>
      <c r="KZN106" s="214"/>
      <c r="KZO106" s="216"/>
      <c r="KZP106" s="216"/>
      <c r="KZQ106" s="216"/>
      <c r="KZR106" s="216"/>
      <c r="KZS106" s="216"/>
      <c r="KZT106" s="216"/>
      <c r="KZU106" s="216"/>
      <c r="KZV106" s="216"/>
      <c r="KZW106" s="216"/>
      <c r="KZX106" s="216"/>
      <c r="KZY106" s="216"/>
      <c r="KZZ106" s="216"/>
      <c r="LAA106" s="216"/>
      <c r="LAB106" s="214"/>
      <c r="LAC106" s="214"/>
      <c r="LAD106" s="214"/>
      <c r="LAE106" s="214"/>
      <c r="LAF106" s="214"/>
      <c r="LAG106" s="212"/>
      <c r="LAH106" s="213"/>
      <c r="LAI106" s="213"/>
      <c r="LAJ106" s="214"/>
      <c r="LAK106" s="214"/>
      <c r="LAL106" s="216"/>
      <c r="LAM106" s="216"/>
      <c r="LAN106" s="216"/>
      <c r="LAO106" s="216"/>
      <c r="LAP106" s="216"/>
      <c r="LAQ106" s="216"/>
      <c r="LAR106" s="216"/>
      <c r="LAS106" s="216"/>
      <c r="LAT106" s="216"/>
      <c r="LAU106" s="216"/>
      <c r="LAV106" s="216"/>
      <c r="LAW106" s="216"/>
      <c r="LAX106" s="216"/>
      <c r="LAY106" s="214"/>
      <c r="LAZ106" s="214"/>
      <c r="LBA106" s="214"/>
      <c r="LBB106" s="214"/>
      <c r="LBC106" s="214"/>
      <c r="LBD106" s="212"/>
      <c r="LBE106" s="213"/>
      <c r="LBF106" s="213"/>
      <c r="LBG106" s="214"/>
      <c r="LBH106" s="214"/>
      <c r="LBI106" s="216"/>
      <c r="LBJ106" s="216"/>
      <c r="LBK106" s="216"/>
      <c r="LBL106" s="216"/>
      <c r="LBM106" s="216"/>
      <c r="LBN106" s="216"/>
      <c r="LBO106" s="216"/>
      <c r="LBP106" s="216"/>
      <c r="LBQ106" s="216"/>
      <c r="LBR106" s="216"/>
      <c r="LBS106" s="216"/>
      <c r="LBT106" s="216"/>
      <c r="LBU106" s="216"/>
      <c r="LBV106" s="214"/>
      <c r="LBW106" s="214"/>
      <c r="LBX106" s="214"/>
      <c r="LBY106" s="214"/>
      <c r="LBZ106" s="214"/>
      <c r="LCA106" s="212"/>
      <c r="LCB106" s="213"/>
      <c r="LCC106" s="213"/>
      <c r="LCD106" s="214"/>
      <c r="LCE106" s="214"/>
      <c r="LCF106" s="216"/>
      <c r="LCG106" s="216"/>
      <c r="LCH106" s="216"/>
      <c r="LCI106" s="216"/>
      <c r="LCJ106" s="216"/>
      <c r="LCK106" s="216"/>
      <c r="LCL106" s="216"/>
      <c r="LCM106" s="216"/>
      <c r="LCN106" s="216"/>
      <c r="LCO106" s="216"/>
      <c r="LCP106" s="216"/>
      <c r="LCQ106" s="216"/>
      <c r="LCR106" s="216"/>
      <c r="LCS106" s="214"/>
      <c r="LCT106" s="214"/>
      <c r="LCU106" s="214"/>
      <c r="LCV106" s="214"/>
      <c r="LCW106" s="214"/>
      <c r="LCX106" s="212"/>
      <c r="LCY106" s="213"/>
      <c r="LCZ106" s="213"/>
      <c r="LDA106" s="214"/>
      <c r="LDB106" s="214"/>
      <c r="LDC106" s="216"/>
      <c r="LDD106" s="216"/>
      <c r="LDE106" s="216"/>
      <c r="LDF106" s="216"/>
      <c r="LDG106" s="216"/>
      <c r="LDH106" s="216"/>
      <c r="LDI106" s="216"/>
      <c r="LDJ106" s="216"/>
      <c r="LDK106" s="216"/>
      <c r="LDL106" s="216"/>
      <c r="LDM106" s="216"/>
      <c r="LDN106" s="216"/>
      <c r="LDO106" s="216"/>
      <c r="LDP106" s="214"/>
      <c r="LDQ106" s="214"/>
      <c r="LDR106" s="214"/>
      <c r="LDS106" s="214"/>
      <c r="LDT106" s="214"/>
      <c r="LDU106" s="212"/>
      <c r="LDV106" s="213"/>
      <c r="LDW106" s="213"/>
      <c r="LDX106" s="214"/>
      <c r="LDY106" s="214"/>
      <c r="LDZ106" s="216"/>
      <c r="LEA106" s="216"/>
      <c r="LEB106" s="216"/>
      <c r="LEC106" s="216"/>
      <c r="LED106" s="216"/>
      <c r="LEE106" s="216"/>
      <c r="LEF106" s="216"/>
      <c r="LEG106" s="216"/>
      <c r="LEH106" s="216"/>
      <c r="LEI106" s="216"/>
      <c r="LEJ106" s="216"/>
      <c r="LEK106" s="216"/>
      <c r="LEL106" s="216"/>
      <c r="LEM106" s="214"/>
      <c r="LEN106" s="214"/>
      <c r="LEO106" s="214"/>
      <c r="LEP106" s="214"/>
      <c r="LEQ106" s="214"/>
      <c r="LER106" s="212"/>
      <c r="LES106" s="213"/>
      <c r="LET106" s="213"/>
      <c r="LEU106" s="214"/>
      <c r="LEV106" s="214"/>
      <c r="LEW106" s="216"/>
      <c r="LEX106" s="216"/>
      <c r="LEY106" s="216"/>
      <c r="LEZ106" s="216"/>
      <c r="LFA106" s="216"/>
      <c r="LFB106" s="216"/>
      <c r="LFC106" s="216"/>
      <c r="LFD106" s="216"/>
      <c r="LFE106" s="216"/>
      <c r="LFF106" s="216"/>
      <c r="LFG106" s="216"/>
      <c r="LFH106" s="216"/>
      <c r="LFI106" s="216"/>
      <c r="LFJ106" s="214"/>
      <c r="LFK106" s="214"/>
      <c r="LFL106" s="214"/>
      <c r="LFM106" s="214"/>
      <c r="LFN106" s="214"/>
      <c r="LFO106" s="212"/>
      <c r="LFP106" s="213"/>
      <c r="LFQ106" s="213"/>
      <c r="LFR106" s="214"/>
      <c r="LFS106" s="214"/>
      <c r="LFT106" s="216"/>
      <c r="LFU106" s="216"/>
      <c r="LFV106" s="216"/>
      <c r="LFW106" s="216"/>
      <c r="LFX106" s="216"/>
      <c r="LFY106" s="216"/>
      <c r="LFZ106" s="216"/>
      <c r="LGA106" s="216"/>
      <c r="LGB106" s="216"/>
      <c r="LGC106" s="216"/>
      <c r="LGD106" s="216"/>
      <c r="LGE106" s="216"/>
      <c r="LGF106" s="216"/>
      <c r="LGG106" s="214"/>
      <c r="LGH106" s="214"/>
      <c r="LGI106" s="214"/>
      <c r="LGJ106" s="214"/>
      <c r="LGK106" s="214"/>
      <c r="LGL106" s="212"/>
      <c r="LGM106" s="213"/>
      <c r="LGN106" s="213"/>
      <c r="LGO106" s="214"/>
      <c r="LGP106" s="214"/>
      <c r="LGQ106" s="216"/>
      <c r="LGR106" s="216"/>
      <c r="LGS106" s="216"/>
      <c r="LGT106" s="216"/>
      <c r="LGU106" s="216"/>
      <c r="LGV106" s="216"/>
      <c r="LGW106" s="216"/>
      <c r="LGX106" s="216"/>
      <c r="LGY106" s="216"/>
      <c r="LGZ106" s="216"/>
      <c r="LHA106" s="216"/>
      <c r="LHB106" s="216"/>
      <c r="LHC106" s="216"/>
      <c r="LHD106" s="214"/>
      <c r="LHE106" s="214"/>
      <c r="LHF106" s="214"/>
      <c r="LHG106" s="214"/>
      <c r="LHH106" s="214"/>
      <c r="LHI106" s="212"/>
      <c r="LHJ106" s="213"/>
      <c r="LHK106" s="213"/>
      <c r="LHL106" s="214"/>
      <c r="LHM106" s="214"/>
      <c r="LHN106" s="216"/>
      <c r="LHO106" s="216"/>
      <c r="LHP106" s="216"/>
      <c r="LHQ106" s="216"/>
      <c r="LHR106" s="216"/>
      <c r="LHS106" s="216"/>
      <c r="LHT106" s="216"/>
      <c r="LHU106" s="216"/>
      <c r="LHV106" s="216"/>
      <c r="LHW106" s="216"/>
      <c r="LHX106" s="216"/>
      <c r="LHY106" s="216"/>
      <c r="LHZ106" s="216"/>
      <c r="LIA106" s="214"/>
      <c r="LIB106" s="214"/>
      <c r="LIC106" s="214"/>
      <c r="LID106" s="214"/>
      <c r="LIE106" s="214"/>
      <c r="LIF106" s="212"/>
      <c r="LIG106" s="213"/>
      <c r="LIH106" s="213"/>
      <c r="LII106" s="214"/>
      <c r="LIJ106" s="214"/>
      <c r="LIK106" s="216"/>
      <c r="LIL106" s="216"/>
      <c r="LIM106" s="216"/>
      <c r="LIN106" s="216"/>
      <c r="LIO106" s="216"/>
      <c r="LIP106" s="216"/>
      <c r="LIQ106" s="216"/>
      <c r="LIR106" s="216"/>
      <c r="LIS106" s="216"/>
      <c r="LIT106" s="216"/>
      <c r="LIU106" s="216"/>
      <c r="LIV106" s="216"/>
      <c r="LIW106" s="216"/>
      <c r="LIX106" s="214"/>
      <c r="LIY106" s="214"/>
      <c r="LIZ106" s="214"/>
      <c r="LJA106" s="214"/>
      <c r="LJB106" s="214"/>
      <c r="LJC106" s="212"/>
      <c r="LJD106" s="213"/>
      <c r="LJE106" s="213"/>
      <c r="LJF106" s="214"/>
      <c r="LJG106" s="214"/>
      <c r="LJH106" s="216"/>
      <c r="LJI106" s="216"/>
      <c r="LJJ106" s="216"/>
      <c r="LJK106" s="216"/>
      <c r="LJL106" s="216"/>
      <c r="LJM106" s="216"/>
      <c r="LJN106" s="216"/>
      <c r="LJO106" s="216"/>
      <c r="LJP106" s="216"/>
      <c r="LJQ106" s="216"/>
      <c r="LJR106" s="216"/>
      <c r="LJS106" s="216"/>
      <c r="LJT106" s="216"/>
      <c r="LJU106" s="214"/>
      <c r="LJV106" s="214"/>
      <c r="LJW106" s="214"/>
      <c r="LJX106" s="214"/>
      <c r="LJY106" s="214"/>
      <c r="LJZ106" s="212"/>
      <c r="LKA106" s="213"/>
      <c r="LKB106" s="213"/>
      <c r="LKC106" s="214"/>
      <c r="LKD106" s="214"/>
      <c r="LKE106" s="216"/>
      <c r="LKF106" s="216"/>
      <c r="LKG106" s="216"/>
      <c r="LKH106" s="216"/>
      <c r="LKI106" s="216"/>
      <c r="LKJ106" s="216"/>
      <c r="LKK106" s="216"/>
      <c r="LKL106" s="216"/>
      <c r="LKM106" s="216"/>
      <c r="LKN106" s="216"/>
      <c r="LKO106" s="216"/>
      <c r="LKP106" s="216"/>
      <c r="LKQ106" s="216"/>
      <c r="LKR106" s="214"/>
      <c r="LKS106" s="214"/>
      <c r="LKT106" s="214"/>
      <c r="LKU106" s="214"/>
      <c r="LKV106" s="214"/>
      <c r="LKW106" s="212"/>
      <c r="LKX106" s="213"/>
      <c r="LKY106" s="213"/>
      <c r="LKZ106" s="214"/>
      <c r="LLA106" s="214"/>
      <c r="LLB106" s="216"/>
      <c r="LLC106" s="216"/>
      <c r="LLD106" s="216"/>
      <c r="LLE106" s="216"/>
      <c r="LLF106" s="216"/>
      <c r="LLG106" s="216"/>
      <c r="LLH106" s="216"/>
      <c r="LLI106" s="216"/>
      <c r="LLJ106" s="216"/>
      <c r="LLK106" s="216"/>
      <c r="LLL106" s="216"/>
      <c r="LLM106" s="216"/>
      <c r="LLN106" s="216"/>
      <c r="LLO106" s="214"/>
      <c r="LLP106" s="214"/>
      <c r="LLQ106" s="214"/>
      <c r="LLR106" s="214"/>
      <c r="LLS106" s="214"/>
      <c r="LLT106" s="212"/>
      <c r="LLU106" s="213"/>
      <c r="LLV106" s="213"/>
      <c r="LLW106" s="214"/>
      <c r="LLX106" s="214"/>
      <c r="LLY106" s="216"/>
      <c r="LLZ106" s="216"/>
      <c r="LMA106" s="216"/>
      <c r="LMB106" s="216"/>
      <c r="LMC106" s="216"/>
      <c r="LMD106" s="216"/>
      <c r="LME106" s="216"/>
      <c r="LMF106" s="216"/>
      <c r="LMG106" s="216"/>
      <c r="LMH106" s="216"/>
      <c r="LMI106" s="216"/>
      <c r="LMJ106" s="216"/>
      <c r="LMK106" s="216"/>
      <c r="LML106" s="214"/>
      <c r="LMM106" s="214"/>
      <c r="LMN106" s="214"/>
      <c r="LMO106" s="214"/>
      <c r="LMP106" s="214"/>
      <c r="LMQ106" s="212"/>
      <c r="LMR106" s="213"/>
      <c r="LMS106" s="213"/>
      <c r="LMT106" s="214"/>
      <c r="LMU106" s="214"/>
      <c r="LMV106" s="216"/>
      <c r="LMW106" s="216"/>
      <c r="LMX106" s="216"/>
      <c r="LMY106" s="216"/>
      <c r="LMZ106" s="216"/>
      <c r="LNA106" s="216"/>
      <c r="LNB106" s="216"/>
      <c r="LNC106" s="216"/>
      <c r="LND106" s="216"/>
      <c r="LNE106" s="216"/>
      <c r="LNF106" s="216"/>
      <c r="LNG106" s="216"/>
      <c r="LNH106" s="216"/>
      <c r="LNI106" s="214"/>
      <c r="LNJ106" s="214"/>
      <c r="LNK106" s="214"/>
      <c r="LNL106" s="214"/>
      <c r="LNM106" s="214"/>
      <c r="LNN106" s="212"/>
      <c r="LNO106" s="213"/>
      <c r="LNP106" s="213"/>
      <c r="LNQ106" s="214"/>
      <c r="LNR106" s="214"/>
      <c r="LNS106" s="216"/>
      <c r="LNT106" s="216"/>
      <c r="LNU106" s="216"/>
      <c r="LNV106" s="216"/>
      <c r="LNW106" s="216"/>
      <c r="LNX106" s="216"/>
      <c r="LNY106" s="216"/>
      <c r="LNZ106" s="216"/>
      <c r="LOA106" s="216"/>
      <c r="LOB106" s="216"/>
      <c r="LOC106" s="216"/>
      <c r="LOD106" s="216"/>
      <c r="LOE106" s="216"/>
      <c r="LOF106" s="214"/>
      <c r="LOG106" s="214"/>
      <c r="LOH106" s="214"/>
      <c r="LOI106" s="214"/>
      <c r="LOJ106" s="214"/>
      <c r="LOK106" s="212"/>
      <c r="LOL106" s="213"/>
      <c r="LOM106" s="213"/>
      <c r="LON106" s="214"/>
      <c r="LOO106" s="214"/>
      <c r="LOP106" s="216"/>
      <c r="LOQ106" s="216"/>
      <c r="LOR106" s="216"/>
      <c r="LOS106" s="216"/>
      <c r="LOT106" s="216"/>
      <c r="LOU106" s="216"/>
      <c r="LOV106" s="216"/>
      <c r="LOW106" s="216"/>
      <c r="LOX106" s="216"/>
      <c r="LOY106" s="216"/>
      <c r="LOZ106" s="216"/>
      <c r="LPA106" s="216"/>
      <c r="LPB106" s="216"/>
      <c r="LPC106" s="214"/>
      <c r="LPD106" s="214"/>
      <c r="LPE106" s="214"/>
      <c r="LPF106" s="214"/>
      <c r="LPG106" s="214"/>
      <c r="LPH106" s="212"/>
      <c r="LPI106" s="213"/>
      <c r="LPJ106" s="213"/>
      <c r="LPK106" s="214"/>
      <c r="LPL106" s="214"/>
      <c r="LPM106" s="216"/>
      <c r="LPN106" s="216"/>
      <c r="LPO106" s="216"/>
      <c r="LPP106" s="216"/>
      <c r="LPQ106" s="216"/>
      <c r="LPR106" s="216"/>
      <c r="LPS106" s="216"/>
      <c r="LPT106" s="216"/>
      <c r="LPU106" s="216"/>
      <c r="LPV106" s="216"/>
      <c r="LPW106" s="216"/>
      <c r="LPX106" s="216"/>
      <c r="LPY106" s="216"/>
      <c r="LPZ106" s="214"/>
      <c r="LQA106" s="214"/>
      <c r="LQB106" s="214"/>
      <c r="LQC106" s="214"/>
      <c r="LQD106" s="214"/>
      <c r="LQE106" s="212"/>
      <c r="LQF106" s="213"/>
      <c r="LQG106" s="213"/>
      <c r="LQH106" s="214"/>
      <c r="LQI106" s="214"/>
      <c r="LQJ106" s="216"/>
      <c r="LQK106" s="216"/>
      <c r="LQL106" s="216"/>
      <c r="LQM106" s="216"/>
      <c r="LQN106" s="216"/>
      <c r="LQO106" s="216"/>
      <c r="LQP106" s="216"/>
      <c r="LQQ106" s="216"/>
      <c r="LQR106" s="216"/>
      <c r="LQS106" s="216"/>
      <c r="LQT106" s="216"/>
      <c r="LQU106" s="216"/>
      <c r="LQV106" s="216"/>
      <c r="LQW106" s="214"/>
      <c r="LQX106" s="214"/>
      <c r="LQY106" s="214"/>
      <c r="LQZ106" s="214"/>
      <c r="LRA106" s="214"/>
      <c r="LRB106" s="212"/>
      <c r="LRC106" s="213"/>
      <c r="LRD106" s="213"/>
      <c r="LRE106" s="214"/>
      <c r="LRF106" s="214"/>
      <c r="LRG106" s="216"/>
      <c r="LRH106" s="216"/>
      <c r="LRI106" s="216"/>
      <c r="LRJ106" s="216"/>
      <c r="LRK106" s="216"/>
      <c r="LRL106" s="216"/>
      <c r="LRM106" s="216"/>
      <c r="LRN106" s="216"/>
      <c r="LRO106" s="216"/>
      <c r="LRP106" s="216"/>
      <c r="LRQ106" s="216"/>
      <c r="LRR106" s="216"/>
      <c r="LRS106" s="216"/>
      <c r="LRT106" s="214"/>
      <c r="LRU106" s="214"/>
      <c r="LRV106" s="214"/>
      <c r="LRW106" s="214"/>
      <c r="LRX106" s="214"/>
      <c r="LRY106" s="212"/>
      <c r="LRZ106" s="213"/>
      <c r="LSA106" s="213"/>
      <c r="LSB106" s="214"/>
      <c r="LSC106" s="214"/>
      <c r="LSD106" s="216"/>
      <c r="LSE106" s="216"/>
      <c r="LSF106" s="216"/>
      <c r="LSG106" s="216"/>
      <c r="LSH106" s="216"/>
      <c r="LSI106" s="216"/>
      <c r="LSJ106" s="216"/>
      <c r="LSK106" s="216"/>
      <c r="LSL106" s="216"/>
      <c r="LSM106" s="216"/>
      <c r="LSN106" s="216"/>
      <c r="LSO106" s="216"/>
      <c r="LSP106" s="216"/>
      <c r="LSQ106" s="214"/>
      <c r="LSR106" s="214"/>
      <c r="LSS106" s="214"/>
      <c r="LST106" s="214"/>
      <c r="LSU106" s="214"/>
      <c r="LSV106" s="212"/>
      <c r="LSW106" s="213"/>
      <c r="LSX106" s="213"/>
      <c r="LSY106" s="214"/>
      <c r="LSZ106" s="214"/>
      <c r="LTA106" s="216"/>
      <c r="LTB106" s="216"/>
      <c r="LTC106" s="216"/>
      <c r="LTD106" s="216"/>
      <c r="LTE106" s="216"/>
      <c r="LTF106" s="216"/>
      <c r="LTG106" s="216"/>
      <c r="LTH106" s="216"/>
      <c r="LTI106" s="216"/>
      <c r="LTJ106" s="216"/>
      <c r="LTK106" s="216"/>
      <c r="LTL106" s="216"/>
      <c r="LTM106" s="216"/>
      <c r="LTN106" s="214"/>
      <c r="LTO106" s="214"/>
      <c r="LTP106" s="214"/>
      <c r="LTQ106" s="214"/>
      <c r="LTR106" s="214"/>
      <c r="LTS106" s="212"/>
      <c r="LTT106" s="213"/>
      <c r="LTU106" s="213"/>
      <c r="LTV106" s="214"/>
      <c r="LTW106" s="214"/>
      <c r="LTX106" s="216"/>
      <c r="LTY106" s="216"/>
      <c r="LTZ106" s="216"/>
      <c r="LUA106" s="216"/>
      <c r="LUB106" s="216"/>
      <c r="LUC106" s="216"/>
      <c r="LUD106" s="216"/>
      <c r="LUE106" s="216"/>
      <c r="LUF106" s="216"/>
      <c r="LUG106" s="216"/>
      <c r="LUH106" s="216"/>
      <c r="LUI106" s="216"/>
      <c r="LUJ106" s="216"/>
      <c r="LUK106" s="214"/>
      <c r="LUL106" s="214"/>
      <c r="LUM106" s="214"/>
      <c r="LUN106" s="214"/>
      <c r="LUO106" s="214"/>
      <c r="LUP106" s="212"/>
      <c r="LUQ106" s="213"/>
      <c r="LUR106" s="213"/>
      <c r="LUS106" s="214"/>
      <c r="LUT106" s="214"/>
      <c r="LUU106" s="216"/>
      <c r="LUV106" s="216"/>
      <c r="LUW106" s="216"/>
      <c r="LUX106" s="216"/>
      <c r="LUY106" s="216"/>
      <c r="LUZ106" s="216"/>
      <c r="LVA106" s="216"/>
      <c r="LVB106" s="216"/>
      <c r="LVC106" s="216"/>
      <c r="LVD106" s="216"/>
      <c r="LVE106" s="216"/>
      <c r="LVF106" s="216"/>
      <c r="LVG106" s="216"/>
      <c r="LVH106" s="214"/>
      <c r="LVI106" s="214"/>
      <c r="LVJ106" s="214"/>
      <c r="LVK106" s="214"/>
      <c r="LVL106" s="214"/>
      <c r="LVM106" s="212"/>
      <c r="LVN106" s="213"/>
      <c r="LVO106" s="213"/>
      <c r="LVP106" s="214"/>
      <c r="LVQ106" s="214"/>
      <c r="LVR106" s="216"/>
      <c r="LVS106" s="216"/>
      <c r="LVT106" s="216"/>
      <c r="LVU106" s="216"/>
      <c r="LVV106" s="216"/>
      <c r="LVW106" s="216"/>
      <c r="LVX106" s="216"/>
      <c r="LVY106" s="216"/>
      <c r="LVZ106" s="216"/>
      <c r="LWA106" s="216"/>
      <c r="LWB106" s="216"/>
      <c r="LWC106" s="216"/>
      <c r="LWD106" s="216"/>
      <c r="LWE106" s="214"/>
      <c r="LWF106" s="214"/>
      <c r="LWG106" s="214"/>
      <c r="LWH106" s="214"/>
      <c r="LWI106" s="214"/>
      <c r="LWJ106" s="212"/>
      <c r="LWK106" s="213"/>
      <c r="LWL106" s="213"/>
      <c r="LWM106" s="214"/>
      <c r="LWN106" s="214"/>
      <c r="LWO106" s="216"/>
      <c r="LWP106" s="216"/>
      <c r="LWQ106" s="216"/>
      <c r="LWR106" s="216"/>
      <c r="LWS106" s="216"/>
      <c r="LWT106" s="216"/>
      <c r="LWU106" s="216"/>
      <c r="LWV106" s="216"/>
      <c r="LWW106" s="216"/>
      <c r="LWX106" s="216"/>
      <c r="LWY106" s="216"/>
      <c r="LWZ106" s="216"/>
      <c r="LXA106" s="216"/>
      <c r="LXB106" s="214"/>
      <c r="LXC106" s="214"/>
      <c r="LXD106" s="214"/>
      <c r="LXE106" s="214"/>
      <c r="LXF106" s="214"/>
      <c r="LXG106" s="212"/>
      <c r="LXH106" s="213"/>
      <c r="LXI106" s="213"/>
      <c r="LXJ106" s="214"/>
      <c r="LXK106" s="214"/>
      <c r="LXL106" s="216"/>
      <c r="LXM106" s="216"/>
      <c r="LXN106" s="216"/>
      <c r="LXO106" s="216"/>
      <c r="LXP106" s="216"/>
      <c r="LXQ106" s="216"/>
      <c r="LXR106" s="216"/>
      <c r="LXS106" s="216"/>
      <c r="LXT106" s="216"/>
      <c r="LXU106" s="216"/>
      <c r="LXV106" s="216"/>
      <c r="LXW106" s="216"/>
      <c r="LXX106" s="216"/>
      <c r="LXY106" s="214"/>
      <c r="LXZ106" s="214"/>
      <c r="LYA106" s="214"/>
      <c r="LYB106" s="214"/>
      <c r="LYC106" s="214"/>
      <c r="LYD106" s="212"/>
      <c r="LYE106" s="213"/>
      <c r="LYF106" s="213"/>
      <c r="LYG106" s="214"/>
      <c r="LYH106" s="214"/>
      <c r="LYI106" s="216"/>
      <c r="LYJ106" s="216"/>
      <c r="LYK106" s="216"/>
      <c r="LYL106" s="216"/>
      <c r="LYM106" s="216"/>
      <c r="LYN106" s="216"/>
      <c r="LYO106" s="216"/>
      <c r="LYP106" s="216"/>
      <c r="LYQ106" s="216"/>
      <c r="LYR106" s="216"/>
      <c r="LYS106" s="216"/>
      <c r="LYT106" s="216"/>
      <c r="LYU106" s="216"/>
      <c r="LYV106" s="214"/>
      <c r="LYW106" s="214"/>
      <c r="LYX106" s="214"/>
      <c r="LYY106" s="214"/>
      <c r="LYZ106" s="214"/>
      <c r="LZA106" s="212"/>
      <c r="LZB106" s="213"/>
      <c r="LZC106" s="213"/>
      <c r="LZD106" s="214"/>
      <c r="LZE106" s="214"/>
      <c r="LZF106" s="216"/>
      <c r="LZG106" s="216"/>
      <c r="LZH106" s="216"/>
      <c r="LZI106" s="216"/>
      <c r="LZJ106" s="216"/>
      <c r="LZK106" s="216"/>
      <c r="LZL106" s="216"/>
      <c r="LZM106" s="216"/>
      <c r="LZN106" s="216"/>
      <c r="LZO106" s="216"/>
      <c r="LZP106" s="216"/>
      <c r="LZQ106" s="216"/>
      <c r="LZR106" s="216"/>
      <c r="LZS106" s="214"/>
      <c r="LZT106" s="214"/>
      <c r="LZU106" s="214"/>
      <c r="LZV106" s="214"/>
      <c r="LZW106" s="214"/>
      <c r="LZX106" s="212"/>
      <c r="LZY106" s="213"/>
      <c r="LZZ106" s="213"/>
      <c r="MAA106" s="214"/>
      <c r="MAB106" s="214"/>
      <c r="MAC106" s="216"/>
      <c r="MAD106" s="216"/>
      <c r="MAE106" s="216"/>
      <c r="MAF106" s="216"/>
      <c r="MAG106" s="216"/>
      <c r="MAH106" s="216"/>
      <c r="MAI106" s="216"/>
      <c r="MAJ106" s="216"/>
      <c r="MAK106" s="216"/>
      <c r="MAL106" s="216"/>
      <c r="MAM106" s="216"/>
      <c r="MAN106" s="216"/>
      <c r="MAO106" s="216"/>
      <c r="MAP106" s="214"/>
      <c r="MAQ106" s="214"/>
      <c r="MAR106" s="214"/>
      <c r="MAS106" s="214"/>
      <c r="MAT106" s="214"/>
      <c r="MAU106" s="212"/>
      <c r="MAV106" s="213"/>
      <c r="MAW106" s="213"/>
      <c r="MAX106" s="214"/>
      <c r="MAY106" s="214"/>
      <c r="MAZ106" s="216"/>
      <c r="MBA106" s="216"/>
      <c r="MBB106" s="216"/>
      <c r="MBC106" s="216"/>
      <c r="MBD106" s="216"/>
      <c r="MBE106" s="216"/>
      <c r="MBF106" s="216"/>
      <c r="MBG106" s="216"/>
      <c r="MBH106" s="216"/>
      <c r="MBI106" s="216"/>
      <c r="MBJ106" s="216"/>
      <c r="MBK106" s="216"/>
      <c r="MBL106" s="216"/>
      <c r="MBM106" s="214"/>
      <c r="MBN106" s="214"/>
      <c r="MBO106" s="214"/>
      <c r="MBP106" s="214"/>
      <c r="MBQ106" s="214"/>
      <c r="MBR106" s="212"/>
      <c r="MBS106" s="213"/>
      <c r="MBT106" s="213"/>
      <c r="MBU106" s="214"/>
      <c r="MBV106" s="214"/>
      <c r="MBW106" s="216"/>
      <c r="MBX106" s="216"/>
      <c r="MBY106" s="216"/>
      <c r="MBZ106" s="216"/>
      <c r="MCA106" s="216"/>
      <c r="MCB106" s="216"/>
      <c r="MCC106" s="216"/>
      <c r="MCD106" s="216"/>
      <c r="MCE106" s="216"/>
      <c r="MCF106" s="216"/>
      <c r="MCG106" s="216"/>
      <c r="MCH106" s="216"/>
      <c r="MCI106" s="216"/>
      <c r="MCJ106" s="214"/>
      <c r="MCK106" s="214"/>
      <c r="MCL106" s="214"/>
      <c r="MCM106" s="214"/>
      <c r="MCN106" s="214"/>
      <c r="MCO106" s="212"/>
      <c r="MCP106" s="213"/>
      <c r="MCQ106" s="213"/>
      <c r="MCR106" s="214"/>
      <c r="MCS106" s="214"/>
      <c r="MCT106" s="216"/>
      <c r="MCU106" s="216"/>
      <c r="MCV106" s="216"/>
      <c r="MCW106" s="216"/>
      <c r="MCX106" s="216"/>
      <c r="MCY106" s="216"/>
      <c r="MCZ106" s="216"/>
      <c r="MDA106" s="216"/>
      <c r="MDB106" s="216"/>
      <c r="MDC106" s="216"/>
      <c r="MDD106" s="216"/>
      <c r="MDE106" s="216"/>
      <c r="MDF106" s="216"/>
      <c r="MDG106" s="214"/>
      <c r="MDH106" s="214"/>
      <c r="MDI106" s="214"/>
      <c r="MDJ106" s="214"/>
      <c r="MDK106" s="214"/>
      <c r="MDL106" s="212"/>
      <c r="MDM106" s="213"/>
      <c r="MDN106" s="213"/>
      <c r="MDO106" s="214"/>
      <c r="MDP106" s="214"/>
      <c r="MDQ106" s="216"/>
      <c r="MDR106" s="216"/>
      <c r="MDS106" s="216"/>
      <c r="MDT106" s="216"/>
      <c r="MDU106" s="216"/>
      <c r="MDV106" s="216"/>
      <c r="MDW106" s="216"/>
      <c r="MDX106" s="216"/>
      <c r="MDY106" s="216"/>
      <c r="MDZ106" s="216"/>
      <c r="MEA106" s="216"/>
      <c r="MEB106" s="216"/>
      <c r="MEC106" s="216"/>
      <c r="MED106" s="214"/>
      <c r="MEE106" s="214"/>
      <c r="MEF106" s="214"/>
      <c r="MEG106" s="214"/>
      <c r="MEH106" s="214"/>
      <c r="MEI106" s="212"/>
      <c r="MEJ106" s="213"/>
      <c r="MEK106" s="213"/>
      <c r="MEL106" s="214"/>
      <c r="MEM106" s="214"/>
      <c r="MEN106" s="216"/>
      <c r="MEO106" s="216"/>
      <c r="MEP106" s="216"/>
      <c r="MEQ106" s="216"/>
      <c r="MER106" s="216"/>
      <c r="MES106" s="216"/>
      <c r="MET106" s="216"/>
      <c r="MEU106" s="216"/>
      <c r="MEV106" s="216"/>
      <c r="MEW106" s="216"/>
      <c r="MEX106" s="216"/>
      <c r="MEY106" s="216"/>
      <c r="MEZ106" s="216"/>
      <c r="MFA106" s="214"/>
      <c r="MFB106" s="214"/>
      <c r="MFC106" s="214"/>
      <c r="MFD106" s="214"/>
      <c r="MFE106" s="214"/>
      <c r="MFF106" s="212"/>
      <c r="MFG106" s="213"/>
      <c r="MFH106" s="213"/>
      <c r="MFI106" s="214"/>
      <c r="MFJ106" s="214"/>
      <c r="MFK106" s="216"/>
      <c r="MFL106" s="216"/>
      <c r="MFM106" s="216"/>
      <c r="MFN106" s="216"/>
      <c r="MFO106" s="216"/>
      <c r="MFP106" s="216"/>
      <c r="MFQ106" s="216"/>
      <c r="MFR106" s="216"/>
      <c r="MFS106" s="216"/>
      <c r="MFT106" s="216"/>
      <c r="MFU106" s="216"/>
      <c r="MFV106" s="216"/>
      <c r="MFW106" s="216"/>
      <c r="MFX106" s="214"/>
      <c r="MFY106" s="214"/>
      <c r="MFZ106" s="214"/>
      <c r="MGA106" s="214"/>
      <c r="MGB106" s="214"/>
      <c r="MGC106" s="212"/>
      <c r="MGD106" s="213"/>
      <c r="MGE106" s="213"/>
      <c r="MGF106" s="214"/>
      <c r="MGG106" s="214"/>
      <c r="MGH106" s="216"/>
      <c r="MGI106" s="216"/>
      <c r="MGJ106" s="216"/>
      <c r="MGK106" s="216"/>
      <c r="MGL106" s="216"/>
      <c r="MGM106" s="216"/>
      <c r="MGN106" s="216"/>
      <c r="MGO106" s="216"/>
      <c r="MGP106" s="216"/>
      <c r="MGQ106" s="216"/>
      <c r="MGR106" s="216"/>
      <c r="MGS106" s="216"/>
      <c r="MGT106" s="216"/>
      <c r="MGU106" s="214"/>
      <c r="MGV106" s="214"/>
      <c r="MGW106" s="214"/>
      <c r="MGX106" s="214"/>
      <c r="MGY106" s="214"/>
      <c r="MGZ106" s="212"/>
      <c r="MHA106" s="213"/>
      <c r="MHB106" s="213"/>
      <c r="MHC106" s="214"/>
      <c r="MHD106" s="214"/>
      <c r="MHE106" s="216"/>
      <c r="MHF106" s="216"/>
      <c r="MHG106" s="216"/>
      <c r="MHH106" s="216"/>
      <c r="MHI106" s="216"/>
      <c r="MHJ106" s="216"/>
      <c r="MHK106" s="216"/>
      <c r="MHL106" s="216"/>
      <c r="MHM106" s="216"/>
      <c r="MHN106" s="216"/>
      <c r="MHO106" s="216"/>
      <c r="MHP106" s="216"/>
      <c r="MHQ106" s="216"/>
      <c r="MHR106" s="214"/>
      <c r="MHS106" s="214"/>
      <c r="MHT106" s="214"/>
      <c r="MHU106" s="214"/>
      <c r="MHV106" s="214"/>
      <c r="MHW106" s="212"/>
      <c r="MHX106" s="213"/>
      <c r="MHY106" s="213"/>
      <c r="MHZ106" s="214"/>
      <c r="MIA106" s="214"/>
      <c r="MIB106" s="216"/>
      <c r="MIC106" s="216"/>
      <c r="MID106" s="216"/>
      <c r="MIE106" s="216"/>
      <c r="MIF106" s="216"/>
      <c r="MIG106" s="216"/>
      <c r="MIH106" s="216"/>
      <c r="MII106" s="216"/>
      <c r="MIJ106" s="216"/>
      <c r="MIK106" s="216"/>
      <c r="MIL106" s="216"/>
      <c r="MIM106" s="216"/>
      <c r="MIN106" s="216"/>
      <c r="MIO106" s="214"/>
      <c r="MIP106" s="214"/>
      <c r="MIQ106" s="214"/>
      <c r="MIR106" s="214"/>
      <c r="MIS106" s="214"/>
      <c r="MIT106" s="212"/>
      <c r="MIU106" s="213"/>
      <c r="MIV106" s="213"/>
      <c r="MIW106" s="214"/>
      <c r="MIX106" s="214"/>
      <c r="MIY106" s="216"/>
      <c r="MIZ106" s="216"/>
      <c r="MJA106" s="216"/>
      <c r="MJB106" s="216"/>
      <c r="MJC106" s="216"/>
      <c r="MJD106" s="216"/>
      <c r="MJE106" s="216"/>
      <c r="MJF106" s="216"/>
      <c r="MJG106" s="216"/>
      <c r="MJH106" s="216"/>
      <c r="MJI106" s="216"/>
      <c r="MJJ106" s="216"/>
      <c r="MJK106" s="216"/>
      <c r="MJL106" s="214"/>
      <c r="MJM106" s="214"/>
      <c r="MJN106" s="214"/>
      <c r="MJO106" s="214"/>
      <c r="MJP106" s="214"/>
      <c r="MJQ106" s="212"/>
      <c r="MJR106" s="213"/>
      <c r="MJS106" s="213"/>
      <c r="MJT106" s="214"/>
      <c r="MJU106" s="214"/>
      <c r="MJV106" s="216"/>
      <c r="MJW106" s="216"/>
      <c r="MJX106" s="216"/>
      <c r="MJY106" s="216"/>
      <c r="MJZ106" s="216"/>
      <c r="MKA106" s="216"/>
      <c r="MKB106" s="216"/>
      <c r="MKC106" s="216"/>
      <c r="MKD106" s="216"/>
      <c r="MKE106" s="216"/>
      <c r="MKF106" s="216"/>
      <c r="MKG106" s="216"/>
      <c r="MKH106" s="216"/>
      <c r="MKI106" s="214"/>
      <c r="MKJ106" s="214"/>
      <c r="MKK106" s="214"/>
      <c r="MKL106" s="214"/>
      <c r="MKM106" s="214"/>
      <c r="MKN106" s="212"/>
      <c r="MKO106" s="213"/>
      <c r="MKP106" s="213"/>
      <c r="MKQ106" s="214"/>
      <c r="MKR106" s="214"/>
      <c r="MKS106" s="216"/>
      <c r="MKT106" s="216"/>
      <c r="MKU106" s="216"/>
      <c r="MKV106" s="216"/>
      <c r="MKW106" s="216"/>
      <c r="MKX106" s="216"/>
      <c r="MKY106" s="216"/>
      <c r="MKZ106" s="216"/>
      <c r="MLA106" s="216"/>
      <c r="MLB106" s="216"/>
      <c r="MLC106" s="216"/>
      <c r="MLD106" s="216"/>
      <c r="MLE106" s="216"/>
      <c r="MLF106" s="214"/>
      <c r="MLG106" s="214"/>
      <c r="MLH106" s="214"/>
      <c r="MLI106" s="214"/>
      <c r="MLJ106" s="214"/>
      <c r="MLK106" s="212"/>
      <c r="MLL106" s="213"/>
      <c r="MLM106" s="213"/>
      <c r="MLN106" s="214"/>
      <c r="MLO106" s="214"/>
      <c r="MLP106" s="216"/>
      <c r="MLQ106" s="216"/>
      <c r="MLR106" s="216"/>
      <c r="MLS106" s="216"/>
      <c r="MLT106" s="216"/>
      <c r="MLU106" s="216"/>
      <c r="MLV106" s="216"/>
      <c r="MLW106" s="216"/>
      <c r="MLX106" s="216"/>
      <c r="MLY106" s="216"/>
      <c r="MLZ106" s="216"/>
      <c r="MMA106" s="216"/>
      <c r="MMB106" s="216"/>
      <c r="MMC106" s="214"/>
      <c r="MMD106" s="214"/>
      <c r="MME106" s="214"/>
      <c r="MMF106" s="214"/>
      <c r="MMG106" s="214"/>
      <c r="MMH106" s="212"/>
      <c r="MMI106" s="213"/>
      <c r="MMJ106" s="213"/>
      <c r="MMK106" s="214"/>
      <c r="MML106" s="214"/>
      <c r="MMM106" s="216"/>
      <c r="MMN106" s="216"/>
      <c r="MMO106" s="216"/>
      <c r="MMP106" s="216"/>
      <c r="MMQ106" s="216"/>
      <c r="MMR106" s="216"/>
      <c r="MMS106" s="216"/>
      <c r="MMT106" s="216"/>
      <c r="MMU106" s="216"/>
      <c r="MMV106" s="216"/>
      <c r="MMW106" s="216"/>
      <c r="MMX106" s="216"/>
      <c r="MMY106" s="216"/>
      <c r="MMZ106" s="214"/>
      <c r="MNA106" s="214"/>
      <c r="MNB106" s="214"/>
      <c r="MNC106" s="214"/>
      <c r="MND106" s="214"/>
      <c r="MNE106" s="212"/>
      <c r="MNF106" s="213"/>
      <c r="MNG106" s="213"/>
      <c r="MNH106" s="214"/>
      <c r="MNI106" s="214"/>
      <c r="MNJ106" s="216"/>
      <c r="MNK106" s="216"/>
      <c r="MNL106" s="216"/>
      <c r="MNM106" s="216"/>
      <c r="MNN106" s="216"/>
      <c r="MNO106" s="216"/>
      <c r="MNP106" s="216"/>
      <c r="MNQ106" s="216"/>
      <c r="MNR106" s="216"/>
      <c r="MNS106" s="216"/>
      <c r="MNT106" s="216"/>
      <c r="MNU106" s="216"/>
      <c r="MNV106" s="216"/>
      <c r="MNW106" s="214"/>
      <c r="MNX106" s="214"/>
      <c r="MNY106" s="214"/>
      <c r="MNZ106" s="214"/>
      <c r="MOA106" s="214"/>
      <c r="MOB106" s="212"/>
      <c r="MOC106" s="213"/>
      <c r="MOD106" s="213"/>
      <c r="MOE106" s="214"/>
      <c r="MOF106" s="214"/>
      <c r="MOG106" s="216"/>
      <c r="MOH106" s="216"/>
      <c r="MOI106" s="216"/>
      <c r="MOJ106" s="216"/>
      <c r="MOK106" s="216"/>
      <c r="MOL106" s="216"/>
      <c r="MOM106" s="216"/>
      <c r="MON106" s="216"/>
      <c r="MOO106" s="216"/>
      <c r="MOP106" s="216"/>
      <c r="MOQ106" s="216"/>
      <c r="MOR106" s="216"/>
      <c r="MOS106" s="216"/>
      <c r="MOT106" s="214"/>
      <c r="MOU106" s="214"/>
      <c r="MOV106" s="214"/>
      <c r="MOW106" s="214"/>
      <c r="MOX106" s="214"/>
      <c r="MOY106" s="212"/>
      <c r="MOZ106" s="213"/>
      <c r="MPA106" s="213"/>
      <c r="MPB106" s="214"/>
      <c r="MPC106" s="214"/>
      <c r="MPD106" s="216"/>
      <c r="MPE106" s="216"/>
      <c r="MPF106" s="216"/>
      <c r="MPG106" s="216"/>
      <c r="MPH106" s="216"/>
      <c r="MPI106" s="216"/>
      <c r="MPJ106" s="216"/>
      <c r="MPK106" s="216"/>
      <c r="MPL106" s="216"/>
      <c r="MPM106" s="216"/>
      <c r="MPN106" s="216"/>
      <c r="MPO106" s="216"/>
      <c r="MPP106" s="216"/>
      <c r="MPQ106" s="214"/>
      <c r="MPR106" s="214"/>
      <c r="MPS106" s="214"/>
      <c r="MPT106" s="214"/>
      <c r="MPU106" s="214"/>
      <c r="MPV106" s="212"/>
      <c r="MPW106" s="213"/>
      <c r="MPX106" s="213"/>
      <c r="MPY106" s="214"/>
      <c r="MPZ106" s="214"/>
      <c r="MQA106" s="216"/>
      <c r="MQB106" s="216"/>
      <c r="MQC106" s="216"/>
      <c r="MQD106" s="216"/>
      <c r="MQE106" s="216"/>
      <c r="MQF106" s="216"/>
      <c r="MQG106" s="216"/>
      <c r="MQH106" s="216"/>
      <c r="MQI106" s="216"/>
      <c r="MQJ106" s="216"/>
      <c r="MQK106" s="216"/>
      <c r="MQL106" s="216"/>
      <c r="MQM106" s="216"/>
      <c r="MQN106" s="214"/>
      <c r="MQO106" s="214"/>
      <c r="MQP106" s="214"/>
      <c r="MQQ106" s="214"/>
      <c r="MQR106" s="214"/>
      <c r="MQS106" s="212"/>
      <c r="MQT106" s="213"/>
      <c r="MQU106" s="213"/>
      <c r="MQV106" s="214"/>
      <c r="MQW106" s="214"/>
      <c r="MQX106" s="216"/>
      <c r="MQY106" s="216"/>
      <c r="MQZ106" s="216"/>
      <c r="MRA106" s="216"/>
      <c r="MRB106" s="216"/>
      <c r="MRC106" s="216"/>
      <c r="MRD106" s="216"/>
      <c r="MRE106" s="216"/>
      <c r="MRF106" s="216"/>
      <c r="MRG106" s="216"/>
      <c r="MRH106" s="216"/>
      <c r="MRI106" s="216"/>
      <c r="MRJ106" s="216"/>
      <c r="MRK106" s="214"/>
      <c r="MRL106" s="214"/>
      <c r="MRM106" s="214"/>
      <c r="MRN106" s="214"/>
      <c r="MRO106" s="214"/>
      <c r="MRP106" s="212"/>
      <c r="MRQ106" s="213"/>
      <c r="MRR106" s="213"/>
      <c r="MRS106" s="214"/>
      <c r="MRT106" s="214"/>
      <c r="MRU106" s="216"/>
      <c r="MRV106" s="216"/>
      <c r="MRW106" s="216"/>
      <c r="MRX106" s="216"/>
      <c r="MRY106" s="216"/>
      <c r="MRZ106" s="216"/>
      <c r="MSA106" s="216"/>
      <c r="MSB106" s="216"/>
      <c r="MSC106" s="216"/>
      <c r="MSD106" s="216"/>
      <c r="MSE106" s="216"/>
      <c r="MSF106" s="216"/>
      <c r="MSG106" s="216"/>
      <c r="MSH106" s="214"/>
      <c r="MSI106" s="214"/>
      <c r="MSJ106" s="214"/>
      <c r="MSK106" s="214"/>
      <c r="MSL106" s="214"/>
      <c r="MSM106" s="212"/>
      <c r="MSN106" s="213"/>
      <c r="MSO106" s="213"/>
      <c r="MSP106" s="214"/>
      <c r="MSQ106" s="214"/>
      <c r="MSR106" s="216"/>
      <c r="MSS106" s="216"/>
      <c r="MST106" s="216"/>
      <c r="MSU106" s="216"/>
      <c r="MSV106" s="216"/>
      <c r="MSW106" s="216"/>
      <c r="MSX106" s="216"/>
      <c r="MSY106" s="216"/>
      <c r="MSZ106" s="216"/>
      <c r="MTA106" s="216"/>
      <c r="MTB106" s="216"/>
      <c r="MTC106" s="216"/>
      <c r="MTD106" s="216"/>
      <c r="MTE106" s="214"/>
      <c r="MTF106" s="214"/>
      <c r="MTG106" s="214"/>
      <c r="MTH106" s="214"/>
      <c r="MTI106" s="214"/>
      <c r="MTJ106" s="212"/>
      <c r="MTK106" s="213"/>
      <c r="MTL106" s="213"/>
      <c r="MTM106" s="214"/>
      <c r="MTN106" s="214"/>
      <c r="MTO106" s="216"/>
      <c r="MTP106" s="216"/>
      <c r="MTQ106" s="216"/>
      <c r="MTR106" s="216"/>
      <c r="MTS106" s="216"/>
      <c r="MTT106" s="216"/>
      <c r="MTU106" s="216"/>
      <c r="MTV106" s="216"/>
      <c r="MTW106" s="216"/>
      <c r="MTX106" s="216"/>
      <c r="MTY106" s="216"/>
      <c r="MTZ106" s="216"/>
      <c r="MUA106" s="216"/>
      <c r="MUB106" s="214"/>
      <c r="MUC106" s="214"/>
      <c r="MUD106" s="214"/>
      <c r="MUE106" s="214"/>
      <c r="MUF106" s="214"/>
      <c r="MUG106" s="212"/>
      <c r="MUH106" s="213"/>
      <c r="MUI106" s="213"/>
      <c r="MUJ106" s="214"/>
      <c r="MUK106" s="214"/>
      <c r="MUL106" s="216"/>
      <c r="MUM106" s="216"/>
      <c r="MUN106" s="216"/>
      <c r="MUO106" s="216"/>
      <c r="MUP106" s="216"/>
      <c r="MUQ106" s="216"/>
      <c r="MUR106" s="216"/>
      <c r="MUS106" s="216"/>
      <c r="MUT106" s="216"/>
      <c r="MUU106" s="216"/>
      <c r="MUV106" s="216"/>
      <c r="MUW106" s="216"/>
      <c r="MUX106" s="216"/>
      <c r="MUY106" s="214"/>
      <c r="MUZ106" s="214"/>
      <c r="MVA106" s="214"/>
      <c r="MVB106" s="214"/>
      <c r="MVC106" s="214"/>
      <c r="MVD106" s="212"/>
      <c r="MVE106" s="213"/>
      <c r="MVF106" s="213"/>
      <c r="MVG106" s="214"/>
      <c r="MVH106" s="214"/>
      <c r="MVI106" s="216"/>
      <c r="MVJ106" s="216"/>
      <c r="MVK106" s="216"/>
      <c r="MVL106" s="216"/>
      <c r="MVM106" s="216"/>
      <c r="MVN106" s="216"/>
      <c r="MVO106" s="216"/>
      <c r="MVP106" s="216"/>
      <c r="MVQ106" s="216"/>
      <c r="MVR106" s="216"/>
      <c r="MVS106" s="216"/>
      <c r="MVT106" s="216"/>
      <c r="MVU106" s="216"/>
      <c r="MVV106" s="214"/>
      <c r="MVW106" s="214"/>
      <c r="MVX106" s="214"/>
      <c r="MVY106" s="214"/>
      <c r="MVZ106" s="214"/>
      <c r="MWA106" s="212"/>
      <c r="MWB106" s="213"/>
      <c r="MWC106" s="213"/>
      <c r="MWD106" s="214"/>
      <c r="MWE106" s="214"/>
      <c r="MWF106" s="216"/>
      <c r="MWG106" s="216"/>
      <c r="MWH106" s="216"/>
      <c r="MWI106" s="216"/>
      <c r="MWJ106" s="216"/>
      <c r="MWK106" s="216"/>
      <c r="MWL106" s="216"/>
      <c r="MWM106" s="216"/>
      <c r="MWN106" s="216"/>
      <c r="MWO106" s="216"/>
      <c r="MWP106" s="216"/>
      <c r="MWQ106" s="216"/>
      <c r="MWR106" s="216"/>
      <c r="MWS106" s="214"/>
      <c r="MWT106" s="214"/>
      <c r="MWU106" s="214"/>
      <c r="MWV106" s="214"/>
      <c r="MWW106" s="214"/>
      <c r="MWX106" s="212"/>
      <c r="MWY106" s="213"/>
      <c r="MWZ106" s="213"/>
      <c r="MXA106" s="214"/>
      <c r="MXB106" s="214"/>
      <c r="MXC106" s="216"/>
      <c r="MXD106" s="216"/>
      <c r="MXE106" s="216"/>
      <c r="MXF106" s="216"/>
      <c r="MXG106" s="216"/>
      <c r="MXH106" s="216"/>
      <c r="MXI106" s="216"/>
      <c r="MXJ106" s="216"/>
      <c r="MXK106" s="216"/>
      <c r="MXL106" s="216"/>
      <c r="MXM106" s="216"/>
      <c r="MXN106" s="216"/>
      <c r="MXO106" s="216"/>
      <c r="MXP106" s="214"/>
      <c r="MXQ106" s="214"/>
      <c r="MXR106" s="214"/>
      <c r="MXS106" s="214"/>
      <c r="MXT106" s="214"/>
      <c r="MXU106" s="212"/>
      <c r="MXV106" s="213"/>
      <c r="MXW106" s="213"/>
      <c r="MXX106" s="214"/>
      <c r="MXY106" s="214"/>
      <c r="MXZ106" s="216"/>
      <c r="MYA106" s="216"/>
      <c r="MYB106" s="216"/>
      <c r="MYC106" s="216"/>
      <c r="MYD106" s="216"/>
      <c r="MYE106" s="216"/>
      <c r="MYF106" s="216"/>
      <c r="MYG106" s="216"/>
      <c r="MYH106" s="216"/>
      <c r="MYI106" s="216"/>
      <c r="MYJ106" s="216"/>
      <c r="MYK106" s="216"/>
      <c r="MYL106" s="216"/>
      <c r="MYM106" s="214"/>
      <c r="MYN106" s="214"/>
      <c r="MYO106" s="214"/>
      <c r="MYP106" s="214"/>
      <c r="MYQ106" s="214"/>
      <c r="MYR106" s="212"/>
      <c r="MYS106" s="213"/>
      <c r="MYT106" s="213"/>
      <c r="MYU106" s="214"/>
      <c r="MYV106" s="214"/>
      <c r="MYW106" s="216"/>
      <c r="MYX106" s="216"/>
      <c r="MYY106" s="216"/>
      <c r="MYZ106" s="216"/>
      <c r="MZA106" s="216"/>
      <c r="MZB106" s="216"/>
      <c r="MZC106" s="216"/>
      <c r="MZD106" s="216"/>
      <c r="MZE106" s="216"/>
      <c r="MZF106" s="216"/>
      <c r="MZG106" s="216"/>
      <c r="MZH106" s="216"/>
      <c r="MZI106" s="216"/>
      <c r="MZJ106" s="214"/>
      <c r="MZK106" s="214"/>
      <c r="MZL106" s="214"/>
      <c r="MZM106" s="214"/>
      <c r="MZN106" s="214"/>
      <c r="MZO106" s="212"/>
      <c r="MZP106" s="213"/>
      <c r="MZQ106" s="213"/>
      <c r="MZR106" s="214"/>
      <c r="MZS106" s="214"/>
      <c r="MZT106" s="216"/>
      <c r="MZU106" s="216"/>
      <c r="MZV106" s="216"/>
      <c r="MZW106" s="216"/>
      <c r="MZX106" s="216"/>
      <c r="MZY106" s="216"/>
      <c r="MZZ106" s="216"/>
      <c r="NAA106" s="216"/>
      <c r="NAB106" s="216"/>
      <c r="NAC106" s="216"/>
      <c r="NAD106" s="216"/>
      <c r="NAE106" s="216"/>
      <c r="NAF106" s="216"/>
      <c r="NAG106" s="214"/>
      <c r="NAH106" s="214"/>
      <c r="NAI106" s="214"/>
      <c r="NAJ106" s="214"/>
      <c r="NAK106" s="214"/>
      <c r="NAL106" s="212"/>
      <c r="NAM106" s="213"/>
      <c r="NAN106" s="213"/>
      <c r="NAO106" s="214"/>
      <c r="NAP106" s="214"/>
      <c r="NAQ106" s="216"/>
      <c r="NAR106" s="216"/>
      <c r="NAS106" s="216"/>
      <c r="NAT106" s="216"/>
      <c r="NAU106" s="216"/>
      <c r="NAV106" s="216"/>
      <c r="NAW106" s="216"/>
      <c r="NAX106" s="216"/>
      <c r="NAY106" s="216"/>
      <c r="NAZ106" s="216"/>
      <c r="NBA106" s="216"/>
      <c r="NBB106" s="216"/>
      <c r="NBC106" s="216"/>
      <c r="NBD106" s="214"/>
      <c r="NBE106" s="214"/>
      <c r="NBF106" s="214"/>
      <c r="NBG106" s="214"/>
      <c r="NBH106" s="214"/>
      <c r="NBI106" s="212"/>
      <c r="NBJ106" s="213"/>
      <c r="NBK106" s="213"/>
      <c r="NBL106" s="214"/>
      <c r="NBM106" s="214"/>
      <c r="NBN106" s="216"/>
      <c r="NBO106" s="216"/>
      <c r="NBP106" s="216"/>
      <c r="NBQ106" s="216"/>
      <c r="NBR106" s="216"/>
      <c r="NBS106" s="216"/>
      <c r="NBT106" s="216"/>
      <c r="NBU106" s="216"/>
      <c r="NBV106" s="216"/>
      <c r="NBW106" s="216"/>
      <c r="NBX106" s="216"/>
      <c r="NBY106" s="216"/>
      <c r="NBZ106" s="216"/>
      <c r="NCA106" s="214"/>
      <c r="NCB106" s="214"/>
      <c r="NCC106" s="214"/>
      <c r="NCD106" s="214"/>
      <c r="NCE106" s="214"/>
      <c r="NCF106" s="212"/>
      <c r="NCG106" s="213"/>
      <c r="NCH106" s="213"/>
      <c r="NCI106" s="214"/>
      <c r="NCJ106" s="214"/>
      <c r="NCK106" s="216"/>
      <c r="NCL106" s="216"/>
      <c r="NCM106" s="216"/>
      <c r="NCN106" s="216"/>
      <c r="NCO106" s="216"/>
      <c r="NCP106" s="216"/>
      <c r="NCQ106" s="216"/>
      <c r="NCR106" s="216"/>
      <c r="NCS106" s="216"/>
      <c r="NCT106" s="216"/>
      <c r="NCU106" s="216"/>
      <c r="NCV106" s="216"/>
      <c r="NCW106" s="216"/>
      <c r="NCX106" s="214"/>
      <c r="NCY106" s="214"/>
      <c r="NCZ106" s="214"/>
      <c r="NDA106" s="214"/>
      <c r="NDB106" s="214"/>
      <c r="NDC106" s="212"/>
      <c r="NDD106" s="213"/>
      <c r="NDE106" s="213"/>
      <c r="NDF106" s="214"/>
      <c r="NDG106" s="214"/>
      <c r="NDH106" s="216"/>
      <c r="NDI106" s="216"/>
      <c r="NDJ106" s="216"/>
      <c r="NDK106" s="216"/>
      <c r="NDL106" s="216"/>
      <c r="NDM106" s="216"/>
      <c r="NDN106" s="216"/>
      <c r="NDO106" s="216"/>
      <c r="NDP106" s="216"/>
      <c r="NDQ106" s="216"/>
      <c r="NDR106" s="216"/>
      <c r="NDS106" s="216"/>
      <c r="NDT106" s="216"/>
      <c r="NDU106" s="214"/>
      <c r="NDV106" s="214"/>
      <c r="NDW106" s="214"/>
      <c r="NDX106" s="214"/>
      <c r="NDY106" s="214"/>
      <c r="NDZ106" s="212"/>
      <c r="NEA106" s="213"/>
      <c r="NEB106" s="213"/>
      <c r="NEC106" s="214"/>
      <c r="NED106" s="214"/>
      <c r="NEE106" s="216"/>
      <c r="NEF106" s="216"/>
      <c r="NEG106" s="216"/>
      <c r="NEH106" s="216"/>
      <c r="NEI106" s="216"/>
      <c r="NEJ106" s="216"/>
      <c r="NEK106" s="216"/>
      <c r="NEL106" s="216"/>
      <c r="NEM106" s="216"/>
      <c r="NEN106" s="216"/>
      <c r="NEO106" s="216"/>
      <c r="NEP106" s="216"/>
      <c r="NEQ106" s="216"/>
      <c r="NER106" s="214"/>
      <c r="NES106" s="214"/>
      <c r="NET106" s="214"/>
      <c r="NEU106" s="214"/>
      <c r="NEV106" s="214"/>
      <c r="NEW106" s="212"/>
      <c r="NEX106" s="213"/>
      <c r="NEY106" s="213"/>
      <c r="NEZ106" s="214"/>
      <c r="NFA106" s="214"/>
      <c r="NFB106" s="216"/>
      <c r="NFC106" s="216"/>
      <c r="NFD106" s="216"/>
      <c r="NFE106" s="216"/>
      <c r="NFF106" s="216"/>
      <c r="NFG106" s="216"/>
      <c r="NFH106" s="216"/>
      <c r="NFI106" s="216"/>
      <c r="NFJ106" s="216"/>
      <c r="NFK106" s="216"/>
      <c r="NFL106" s="216"/>
      <c r="NFM106" s="216"/>
      <c r="NFN106" s="216"/>
      <c r="NFO106" s="214"/>
      <c r="NFP106" s="214"/>
      <c r="NFQ106" s="214"/>
      <c r="NFR106" s="214"/>
      <c r="NFS106" s="214"/>
      <c r="NFT106" s="212"/>
      <c r="NFU106" s="213"/>
      <c r="NFV106" s="213"/>
      <c r="NFW106" s="214"/>
      <c r="NFX106" s="214"/>
      <c r="NFY106" s="216"/>
      <c r="NFZ106" s="216"/>
      <c r="NGA106" s="216"/>
      <c r="NGB106" s="216"/>
      <c r="NGC106" s="216"/>
      <c r="NGD106" s="216"/>
      <c r="NGE106" s="216"/>
      <c r="NGF106" s="216"/>
      <c r="NGG106" s="216"/>
      <c r="NGH106" s="216"/>
      <c r="NGI106" s="216"/>
      <c r="NGJ106" s="216"/>
      <c r="NGK106" s="216"/>
      <c r="NGL106" s="214"/>
      <c r="NGM106" s="214"/>
      <c r="NGN106" s="214"/>
      <c r="NGO106" s="214"/>
      <c r="NGP106" s="214"/>
      <c r="NGQ106" s="212"/>
      <c r="NGR106" s="213"/>
      <c r="NGS106" s="213"/>
      <c r="NGT106" s="214"/>
      <c r="NGU106" s="214"/>
      <c r="NGV106" s="216"/>
      <c r="NGW106" s="216"/>
      <c r="NGX106" s="216"/>
      <c r="NGY106" s="216"/>
      <c r="NGZ106" s="216"/>
      <c r="NHA106" s="216"/>
      <c r="NHB106" s="216"/>
      <c r="NHC106" s="216"/>
      <c r="NHD106" s="216"/>
      <c r="NHE106" s="216"/>
      <c r="NHF106" s="216"/>
      <c r="NHG106" s="216"/>
      <c r="NHH106" s="216"/>
      <c r="NHI106" s="214"/>
      <c r="NHJ106" s="214"/>
      <c r="NHK106" s="214"/>
      <c r="NHL106" s="214"/>
      <c r="NHM106" s="214"/>
      <c r="NHN106" s="212"/>
      <c r="NHO106" s="213"/>
      <c r="NHP106" s="213"/>
      <c r="NHQ106" s="214"/>
      <c r="NHR106" s="214"/>
      <c r="NHS106" s="216"/>
      <c r="NHT106" s="216"/>
      <c r="NHU106" s="216"/>
      <c r="NHV106" s="216"/>
      <c r="NHW106" s="216"/>
      <c r="NHX106" s="216"/>
      <c r="NHY106" s="216"/>
      <c r="NHZ106" s="216"/>
      <c r="NIA106" s="216"/>
      <c r="NIB106" s="216"/>
      <c r="NIC106" s="216"/>
      <c r="NID106" s="216"/>
      <c r="NIE106" s="216"/>
      <c r="NIF106" s="214"/>
      <c r="NIG106" s="214"/>
      <c r="NIH106" s="214"/>
      <c r="NII106" s="214"/>
      <c r="NIJ106" s="214"/>
      <c r="NIK106" s="212"/>
      <c r="NIL106" s="213"/>
      <c r="NIM106" s="213"/>
      <c r="NIN106" s="214"/>
      <c r="NIO106" s="214"/>
      <c r="NIP106" s="216"/>
      <c r="NIQ106" s="216"/>
      <c r="NIR106" s="216"/>
      <c r="NIS106" s="216"/>
      <c r="NIT106" s="216"/>
      <c r="NIU106" s="216"/>
      <c r="NIV106" s="216"/>
      <c r="NIW106" s="216"/>
      <c r="NIX106" s="216"/>
      <c r="NIY106" s="216"/>
      <c r="NIZ106" s="216"/>
      <c r="NJA106" s="216"/>
      <c r="NJB106" s="216"/>
      <c r="NJC106" s="214"/>
      <c r="NJD106" s="214"/>
      <c r="NJE106" s="214"/>
      <c r="NJF106" s="214"/>
      <c r="NJG106" s="214"/>
      <c r="NJH106" s="212"/>
      <c r="NJI106" s="213"/>
      <c r="NJJ106" s="213"/>
      <c r="NJK106" s="214"/>
      <c r="NJL106" s="214"/>
      <c r="NJM106" s="216"/>
      <c r="NJN106" s="216"/>
      <c r="NJO106" s="216"/>
      <c r="NJP106" s="216"/>
      <c r="NJQ106" s="216"/>
      <c r="NJR106" s="216"/>
      <c r="NJS106" s="216"/>
      <c r="NJT106" s="216"/>
      <c r="NJU106" s="216"/>
      <c r="NJV106" s="216"/>
      <c r="NJW106" s="216"/>
      <c r="NJX106" s="216"/>
      <c r="NJY106" s="216"/>
      <c r="NJZ106" s="214"/>
      <c r="NKA106" s="214"/>
      <c r="NKB106" s="214"/>
      <c r="NKC106" s="214"/>
      <c r="NKD106" s="214"/>
      <c r="NKE106" s="212"/>
      <c r="NKF106" s="213"/>
      <c r="NKG106" s="213"/>
      <c r="NKH106" s="214"/>
      <c r="NKI106" s="214"/>
      <c r="NKJ106" s="216"/>
      <c r="NKK106" s="216"/>
      <c r="NKL106" s="216"/>
      <c r="NKM106" s="216"/>
      <c r="NKN106" s="216"/>
      <c r="NKO106" s="216"/>
      <c r="NKP106" s="216"/>
      <c r="NKQ106" s="216"/>
      <c r="NKR106" s="216"/>
      <c r="NKS106" s="216"/>
      <c r="NKT106" s="216"/>
      <c r="NKU106" s="216"/>
      <c r="NKV106" s="216"/>
      <c r="NKW106" s="214"/>
      <c r="NKX106" s="214"/>
      <c r="NKY106" s="214"/>
      <c r="NKZ106" s="214"/>
      <c r="NLA106" s="214"/>
      <c r="NLB106" s="212"/>
      <c r="NLC106" s="213"/>
      <c r="NLD106" s="213"/>
      <c r="NLE106" s="214"/>
      <c r="NLF106" s="214"/>
      <c r="NLG106" s="216"/>
      <c r="NLH106" s="216"/>
      <c r="NLI106" s="216"/>
      <c r="NLJ106" s="216"/>
      <c r="NLK106" s="216"/>
      <c r="NLL106" s="216"/>
      <c r="NLM106" s="216"/>
      <c r="NLN106" s="216"/>
      <c r="NLO106" s="216"/>
      <c r="NLP106" s="216"/>
      <c r="NLQ106" s="216"/>
      <c r="NLR106" s="216"/>
      <c r="NLS106" s="216"/>
      <c r="NLT106" s="214"/>
      <c r="NLU106" s="214"/>
      <c r="NLV106" s="214"/>
      <c r="NLW106" s="214"/>
      <c r="NLX106" s="214"/>
      <c r="NLY106" s="212"/>
      <c r="NLZ106" s="213"/>
      <c r="NMA106" s="213"/>
      <c r="NMB106" s="214"/>
      <c r="NMC106" s="214"/>
      <c r="NMD106" s="216"/>
      <c r="NME106" s="216"/>
      <c r="NMF106" s="216"/>
      <c r="NMG106" s="216"/>
      <c r="NMH106" s="216"/>
      <c r="NMI106" s="216"/>
      <c r="NMJ106" s="216"/>
      <c r="NMK106" s="216"/>
      <c r="NML106" s="216"/>
      <c r="NMM106" s="216"/>
      <c r="NMN106" s="216"/>
      <c r="NMO106" s="216"/>
      <c r="NMP106" s="216"/>
      <c r="NMQ106" s="214"/>
      <c r="NMR106" s="214"/>
      <c r="NMS106" s="214"/>
      <c r="NMT106" s="214"/>
      <c r="NMU106" s="214"/>
      <c r="NMV106" s="212"/>
      <c r="NMW106" s="213"/>
      <c r="NMX106" s="213"/>
      <c r="NMY106" s="214"/>
      <c r="NMZ106" s="214"/>
      <c r="NNA106" s="216"/>
      <c r="NNB106" s="216"/>
      <c r="NNC106" s="216"/>
      <c r="NND106" s="216"/>
      <c r="NNE106" s="216"/>
      <c r="NNF106" s="216"/>
      <c r="NNG106" s="216"/>
      <c r="NNH106" s="216"/>
      <c r="NNI106" s="216"/>
      <c r="NNJ106" s="216"/>
      <c r="NNK106" s="216"/>
      <c r="NNL106" s="216"/>
      <c r="NNM106" s="216"/>
      <c r="NNN106" s="214"/>
      <c r="NNO106" s="214"/>
      <c r="NNP106" s="214"/>
      <c r="NNQ106" s="214"/>
      <c r="NNR106" s="214"/>
      <c r="NNS106" s="212"/>
      <c r="NNT106" s="213"/>
      <c r="NNU106" s="213"/>
      <c r="NNV106" s="214"/>
      <c r="NNW106" s="214"/>
      <c r="NNX106" s="216"/>
      <c r="NNY106" s="216"/>
      <c r="NNZ106" s="216"/>
      <c r="NOA106" s="216"/>
      <c r="NOB106" s="216"/>
      <c r="NOC106" s="216"/>
      <c r="NOD106" s="216"/>
      <c r="NOE106" s="216"/>
      <c r="NOF106" s="216"/>
      <c r="NOG106" s="216"/>
      <c r="NOH106" s="216"/>
      <c r="NOI106" s="216"/>
      <c r="NOJ106" s="216"/>
      <c r="NOK106" s="214"/>
      <c r="NOL106" s="214"/>
      <c r="NOM106" s="214"/>
      <c r="NON106" s="214"/>
      <c r="NOO106" s="214"/>
      <c r="NOP106" s="212"/>
      <c r="NOQ106" s="213"/>
      <c r="NOR106" s="213"/>
      <c r="NOS106" s="214"/>
      <c r="NOT106" s="214"/>
      <c r="NOU106" s="216"/>
      <c r="NOV106" s="216"/>
      <c r="NOW106" s="216"/>
      <c r="NOX106" s="216"/>
      <c r="NOY106" s="216"/>
      <c r="NOZ106" s="216"/>
      <c r="NPA106" s="216"/>
      <c r="NPB106" s="216"/>
      <c r="NPC106" s="216"/>
      <c r="NPD106" s="216"/>
      <c r="NPE106" s="216"/>
      <c r="NPF106" s="216"/>
      <c r="NPG106" s="216"/>
      <c r="NPH106" s="214"/>
      <c r="NPI106" s="214"/>
      <c r="NPJ106" s="214"/>
      <c r="NPK106" s="214"/>
      <c r="NPL106" s="214"/>
      <c r="NPM106" s="212"/>
      <c r="NPN106" s="213"/>
      <c r="NPO106" s="213"/>
      <c r="NPP106" s="214"/>
      <c r="NPQ106" s="214"/>
      <c r="NPR106" s="216"/>
      <c r="NPS106" s="216"/>
      <c r="NPT106" s="216"/>
      <c r="NPU106" s="216"/>
      <c r="NPV106" s="216"/>
      <c r="NPW106" s="216"/>
      <c r="NPX106" s="216"/>
      <c r="NPY106" s="216"/>
      <c r="NPZ106" s="216"/>
      <c r="NQA106" s="216"/>
      <c r="NQB106" s="216"/>
      <c r="NQC106" s="216"/>
      <c r="NQD106" s="216"/>
      <c r="NQE106" s="214"/>
      <c r="NQF106" s="214"/>
      <c r="NQG106" s="214"/>
      <c r="NQH106" s="214"/>
      <c r="NQI106" s="214"/>
      <c r="NQJ106" s="212"/>
      <c r="NQK106" s="213"/>
      <c r="NQL106" s="213"/>
      <c r="NQM106" s="214"/>
      <c r="NQN106" s="214"/>
      <c r="NQO106" s="216"/>
      <c r="NQP106" s="216"/>
      <c r="NQQ106" s="216"/>
      <c r="NQR106" s="216"/>
      <c r="NQS106" s="216"/>
      <c r="NQT106" s="216"/>
      <c r="NQU106" s="216"/>
      <c r="NQV106" s="216"/>
      <c r="NQW106" s="216"/>
      <c r="NQX106" s="216"/>
      <c r="NQY106" s="216"/>
      <c r="NQZ106" s="216"/>
      <c r="NRA106" s="216"/>
      <c r="NRB106" s="214"/>
      <c r="NRC106" s="214"/>
      <c r="NRD106" s="214"/>
      <c r="NRE106" s="214"/>
      <c r="NRF106" s="214"/>
      <c r="NRG106" s="212"/>
      <c r="NRH106" s="213"/>
      <c r="NRI106" s="213"/>
      <c r="NRJ106" s="214"/>
      <c r="NRK106" s="214"/>
      <c r="NRL106" s="216"/>
      <c r="NRM106" s="216"/>
      <c r="NRN106" s="216"/>
      <c r="NRO106" s="216"/>
      <c r="NRP106" s="216"/>
      <c r="NRQ106" s="216"/>
      <c r="NRR106" s="216"/>
      <c r="NRS106" s="216"/>
      <c r="NRT106" s="216"/>
      <c r="NRU106" s="216"/>
      <c r="NRV106" s="216"/>
      <c r="NRW106" s="216"/>
      <c r="NRX106" s="216"/>
      <c r="NRY106" s="214"/>
      <c r="NRZ106" s="214"/>
      <c r="NSA106" s="214"/>
      <c r="NSB106" s="214"/>
      <c r="NSC106" s="214"/>
      <c r="NSD106" s="212"/>
      <c r="NSE106" s="213"/>
      <c r="NSF106" s="213"/>
      <c r="NSG106" s="214"/>
      <c r="NSH106" s="214"/>
      <c r="NSI106" s="216"/>
      <c r="NSJ106" s="216"/>
      <c r="NSK106" s="216"/>
      <c r="NSL106" s="216"/>
      <c r="NSM106" s="216"/>
      <c r="NSN106" s="216"/>
      <c r="NSO106" s="216"/>
      <c r="NSP106" s="216"/>
      <c r="NSQ106" s="216"/>
      <c r="NSR106" s="216"/>
      <c r="NSS106" s="216"/>
      <c r="NST106" s="216"/>
      <c r="NSU106" s="216"/>
      <c r="NSV106" s="214"/>
      <c r="NSW106" s="214"/>
      <c r="NSX106" s="214"/>
      <c r="NSY106" s="214"/>
      <c r="NSZ106" s="214"/>
      <c r="NTA106" s="212"/>
      <c r="NTB106" s="213"/>
      <c r="NTC106" s="213"/>
      <c r="NTD106" s="214"/>
      <c r="NTE106" s="214"/>
      <c r="NTF106" s="216"/>
      <c r="NTG106" s="216"/>
      <c r="NTH106" s="216"/>
      <c r="NTI106" s="216"/>
      <c r="NTJ106" s="216"/>
      <c r="NTK106" s="216"/>
      <c r="NTL106" s="216"/>
      <c r="NTM106" s="216"/>
      <c r="NTN106" s="216"/>
      <c r="NTO106" s="216"/>
      <c r="NTP106" s="216"/>
      <c r="NTQ106" s="216"/>
      <c r="NTR106" s="216"/>
      <c r="NTS106" s="214"/>
      <c r="NTT106" s="214"/>
      <c r="NTU106" s="214"/>
      <c r="NTV106" s="214"/>
      <c r="NTW106" s="214"/>
      <c r="NTX106" s="212"/>
      <c r="NTY106" s="213"/>
      <c r="NTZ106" s="213"/>
      <c r="NUA106" s="214"/>
      <c r="NUB106" s="214"/>
      <c r="NUC106" s="216"/>
      <c r="NUD106" s="216"/>
      <c r="NUE106" s="216"/>
      <c r="NUF106" s="216"/>
      <c r="NUG106" s="216"/>
      <c r="NUH106" s="216"/>
      <c r="NUI106" s="216"/>
      <c r="NUJ106" s="216"/>
      <c r="NUK106" s="216"/>
      <c r="NUL106" s="216"/>
      <c r="NUM106" s="216"/>
      <c r="NUN106" s="216"/>
      <c r="NUO106" s="216"/>
      <c r="NUP106" s="214"/>
      <c r="NUQ106" s="214"/>
      <c r="NUR106" s="214"/>
      <c r="NUS106" s="214"/>
      <c r="NUT106" s="214"/>
      <c r="NUU106" s="212"/>
      <c r="NUV106" s="213"/>
      <c r="NUW106" s="213"/>
      <c r="NUX106" s="214"/>
      <c r="NUY106" s="214"/>
      <c r="NUZ106" s="216"/>
      <c r="NVA106" s="216"/>
      <c r="NVB106" s="216"/>
      <c r="NVC106" s="216"/>
      <c r="NVD106" s="216"/>
      <c r="NVE106" s="216"/>
      <c r="NVF106" s="216"/>
      <c r="NVG106" s="216"/>
      <c r="NVH106" s="216"/>
      <c r="NVI106" s="216"/>
      <c r="NVJ106" s="216"/>
      <c r="NVK106" s="216"/>
      <c r="NVL106" s="216"/>
      <c r="NVM106" s="214"/>
      <c r="NVN106" s="214"/>
      <c r="NVO106" s="214"/>
      <c r="NVP106" s="214"/>
      <c r="NVQ106" s="214"/>
      <c r="NVR106" s="212"/>
      <c r="NVS106" s="213"/>
      <c r="NVT106" s="213"/>
      <c r="NVU106" s="214"/>
      <c r="NVV106" s="214"/>
      <c r="NVW106" s="216"/>
      <c r="NVX106" s="216"/>
      <c r="NVY106" s="216"/>
      <c r="NVZ106" s="216"/>
      <c r="NWA106" s="216"/>
      <c r="NWB106" s="216"/>
      <c r="NWC106" s="216"/>
      <c r="NWD106" s="216"/>
      <c r="NWE106" s="216"/>
      <c r="NWF106" s="216"/>
      <c r="NWG106" s="216"/>
      <c r="NWH106" s="216"/>
      <c r="NWI106" s="216"/>
      <c r="NWJ106" s="214"/>
      <c r="NWK106" s="214"/>
      <c r="NWL106" s="214"/>
      <c r="NWM106" s="214"/>
      <c r="NWN106" s="214"/>
      <c r="NWO106" s="212"/>
      <c r="NWP106" s="213"/>
      <c r="NWQ106" s="213"/>
      <c r="NWR106" s="214"/>
      <c r="NWS106" s="214"/>
      <c r="NWT106" s="216"/>
      <c r="NWU106" s="216"/>
      <c r="NWV106" s="216"/>
      <c r="NWW106" s="216"/>
      <c r="NWX106" s="216"/>
      <c r="NWY106" s="216"/>
      <c r="NWZ106" s="216"/>
      <c r="NXA106" s="216"/>
      <c r="NXB106" s="216"/>
      <c r="NXC106" s="216"/>
      <c r="NXD106" s="216"/>
      <c r="NXE106" s="216"/>
      <c r="NXF106" s="216"/>
      <c r="NXG106" s="214"/>
      <c r="NXH106" s="214"/>
      <c r="NXI106" s="214"/>
      <c r="NXJ106" s="214"/>
      <c r="NXK106" s="214"/>
      <c r="NXL106" s="212"/>
      <c r="NXM106" s="213"/>
      <c r="NXN106" s="213"/>
      <c r="NXO106" s="214"/>
      <c r="NXP106" s="214"/>
      <c r="NXQ106" s="216"/>
      <c r="NXR106" s="216"/>
      <c r="NXS106" s="216"/>
      <c r="NXT106" s="216"/>
      <c r="NXU106" s="216"/>
      <c r="NXV106" s="216"/>
      <c r="NXW106" s="216"/>
      <c r="NXX106" s="216"/>
      <c r="NXY106" s="216"/>
      <c r="NXZ106" s="216"/>
      <c r="NYA106" s="216"/>
      <c r="NYB106" s="216"/>
      <c r="NYC106" s="216"/>
      <c r="NYD106" s="214"/>
      <c r="NYE106" s="214"/>
      <c r="NYF106" s="214"/>
      <c r="NYG106" s="214"/>
      <c r="NYH106" s="214"/>
      <c r="NYI106" s="212"/>
      <c r="NYJ106" s="213"/>
      <c r="NYK106" s="213"/>
      <c r="NYL106" s="214"/>
      <c r="NYM106" s="214"/>
      <c r="NYN106" s="216"/>
      <c r="NYO106" s="216"/>
      <c r="NYP106" s="216"/>
      <c r="NYQ106" s="216"/>
      <c r="NYR106" s="216"/>
      <c r="NYS106" s="216"/>
      <c r="NYT106" s="216"/>
      <c r="NYU106" s="216"/>
      <c r="NYV106" s="216"/>
      <c r="NYW106" s="216"/>
      <c r="NYX106" s="216"/>
      <c r="NYY106" s="216"/>
      <c r="NYZ106" s="216"/>
      <c r="NZA106" s="214"/>
      <c r="NZB106" s="214"/>
      <c r="NZC106" s="214"/>
      <c r="NZD106" s="214"/>
      <c r="NZE106" s="214"/>
      <c r="NZF106" s="212"/>
      <c r="NZG106" s="213"/>
      <c r="NZH106" s="213"/>
      <c r="NZI106" s="214"/>
      <c r="NZJ106" s="214"/>
      <c r="NZK106" s="216"/>
      <c r="NZL106" s="216"/>
      <c r="NZM106" s="216"/>
      <c r="NZN106" s="216"/>
      <c r="NZO106" s="216"/>
      <c r="NZP106" s="216"/>
      <c r="NZQ106" s="216"/>
      <c r="NZR106" s="216"/>
      <c r="NZS106" s="216"/>
      <c r="NZT106" s="216"/>
      <c r="NZU106" s="216"/>
      <c r="NZV106" s="216"/>
      <c r="NZW106" s="216"/>
      <c r="NZX106" s="214"/>
      <c r="NZY106" s="214"/>
      <c r="NZZ106" s="214"/>
      <c r="OAA106" s="214"/>
      <c r="OAB106" s="214"/>
      <c r="OAC106" s="212"/>
      <c r="OAD106" s="213"/>
      <c r="OAE106" s="213"/>
      <c r="OAF106" s="214"/>
      <c r="OAG106" s="214"/>
      <c r="OAH106" s="216"/>
      <c r="OAI106" s="216"/>
      <c r="OAJ106" s="216"/>
      <c r="OAK106" s="216"/>
      <c r="OAL106" s="216"/>
      <c r="OAM106" s="216"/>
      <c r="OAN106" s="216"/>
      <c r="OAO106" s="216"/>
      <c r="OAP106" s="216"/>
      <c r="OAQ106" s="216"/>
      <c r="OAR106" s="216"/>
      <c r="OAS106" s="216"/>
      <c r="OAT106" s="216"/>
      <c r="OAU106" s="214"/>
      <c r="OAV106" s="214"/>
      <c r="OAW106" s="214"/>
      <c r="OAX106" s="214"/>
      <c r="OAY106" s="214"/>
      <c r="OAZ106" s="212"/>
      <c r="OBA106" s="213"/>
      <c r="OBB106" s="213"/>
      <c r="OBC106" s="214"/>
      <c r="OBD106" s="214"/>
      <c r="OBE106" s="216"/>
      <c r="OBF106" s="216"/>
      <c r="OBG106" s="216"/>
      <c r="OBH106" s="216"/>
      <c r="OBI106" s="216"/>
      <c r="OBJ106" s="216"/>
      <c r="OBK106" s="216"/>
      <c r="OBL106" s="216"/>
      <c r="OBM106" s="216"/>
      <c r="OBN106" s="216"/>
      <c r="OBO106" s="216"/>
      <c r="OBP106" s="216"/>
      <c r="OBQ106" s="216"/>
      <c r="OBR106" s="214"/>
      <c r="OBS106" s="214"/>
      <c r="OBT106" s="214"/>
      <c r="OBU106" s="214"/>
      <c r="OBV106" s="214"/>
      <c r="OBW106" s="212"/>
      <c r="OBX106" s="213"/>
      <c r="OBY106" s="213"/>
      <c r="OBZ106" s="214"/>
      <c r="OCA106" s="214"/>
      <c r="OCB106" s="216"/>
      <c r="OCC106" s="216"/>
      <c r="OCD106" s="216"/>
      <c r="OCE106" s="216"/>
      <c r="OCF106" s="216"/>
      <c r="OCG106" s="216"/>
      <c r="OCH106" s="216"/>
      <c r="OCI106" s="216"/>
      <c r="OCJ106" s="216"/>
      <c r="OCK106" s="216"/>
      <c r="OCL106" s="216"/>
      <c r="OCM106" s="216"/>
      <c r="OCN106" s="216"/>
      <c r="OCO106" s="214"/>
      <c r="OCP106" s="214"/>
      <c r="OCQ106" s="214"/>
      <c r="OCR106" s="214"/>
      <c r="OCS106" s="214"/>
      <c r="OCT106" s="212"/>
      <c r="OCU106" s="213"/>
      <c r="OCV106" s="213"/>
      <c r="OCW106" s="214"/>
      <c r="OCX106" s="214"/>
      <c r="OCY106" s="216"/>
      <c r="OCZ106" s="216"/>
      <c r="ODA106" s="216"/>
      <c r="ODB106" s="216"/>
      <c r="ODC106" s="216"/>
      <c r="ODD106" s="216"/>
      <c r="ODE106" s="216"/>
      <c r="ODF106" s="216"/>
      <c r="ODG106" s="216"/>
      <c r="ODH106" s="216"/>
      <c r="ODI106" s="216"/>
      <c r="ODJ106" s="216"/>
      <c r="ODK106" s="216"/>
      <c r="ODL106" s="214"/>
      <c r="ODM106" s="214"/>
      <c r="ODN106" s="214"/>
      <c r="ODO106" s="214"/>
      <c r="ODP106" s="214"/>
      <c r="ODQ106" s="212"/>
      <c r="ODR106" s="213"/>
      <c r="ODS106" s="213"/>
      <c r="ODT106" s="214"/>
      <c r="ODU106" s="214"/>
      <c r="ODV106" s="216"/>
      <c r="ODW106" s="216"/>
      <c r="ODX106" s="216"/>
      <c r="ODY106" s="216"/>
      <c r="ODZ106" s="216"/>
      <c r="OEA106" s="216"/>
      <c r="OEB106" s="216"/>
      <c r="OEC106" s="216"/>
      <c r="OED106" s="216"/>
      <c r="OEE106" s="216"/>
      <c r="OEF106" s="216"/>
      <c r="OEG106" s="216"/>
      <c r="OEH106" s="216"/>
      <c r="OEI106" s="214"/>
      <c r="OEJ106" s="214"/>
      <c r="OEK106" s="214"/>
      <c r="OEL106" s="214"/>
      <c r="OEM106" s="214"/>
      <c r="OEN106" s="212"/>
      <c r="OEO106" s="213"/>
      <c r="OEP106" s="213"/>
      <c r="OEQ106" s="214"/>
      <c r="OER106" s="214"/>
      <c r="OES106" s="216"/>
      <c r="OET106" s="216"/>
      <c r="OEU106" s="216"/>
      <c r="OEV106" s="216"/>
      <c r="OEW106" s="216"/>
      <c r="OEX106" s="216"/>
      <c r="OEY106" s="216"/>
      <c r="OEZ106" s="216"/>
      <c r="OFA106" s="216"/>
      <c r="OFB106" s="216"/>
      <c r="OFC106" s="216"/>
      <c r="OFD106" s="216"/>
      <c r="OFE106" s="216"/>
      <c r="OFF106" s="214"/>
      <c r="OFG106" s="214"/>
      <c r="OFH106" s="214"/>
      <c r="OFI106" s="214"/>
      <c r="OFJ106" s="214"/>
      <c r="OFK106" s="212"/>
      <c r="OFL106" s="213"/>
      <c r="OFM106" s="213"/>
      <c r="OFN106" s="214"/>
      <c r="OFO106" s="214"/>
      <c r="OFP106" s="216"/>
      <c r="OFQ106" s="216"/>
      <c r="OFR106" s="216"/>
      <c r="OFS106" s="216"/>
      <c r="OFT106" s="216"/>
      <c r="OFU106" s="216"/>
      <c r="OFV106" s="216"/>
      <c r="OFW106" s="216"/>
      <c r="OFX106" s="216"/>
      <c r="OFY106" s="216"/>
      <c r="OFZ106" s="216"/>
      <c r="OGA106" s="216"/>
      <c r="OGB106" s="216"/>
      <c r="OGC106" s="214"/>
      <c r="OGD106" s="214"/>
      <c r="OGE106" s="214"/>
      <c r="OGF106" s="214"/>
      <c r="OGG106" s="214"/>
      <c r="OGH106" s="212"/>
      <c r="OGI106" s="213"/>
      <c r="OGJ106" s="213"/>
      <c r="OGK106" s="214"/>
      <c r="OGL106" s="214"/>
      <c r="OGM106" s="216"/>
      <c r="OGN106" s="216"/>
      <c r="OGO106" s="216"/>
      <c r="OGP106" s="216"/>
      <c r="OGQ106" s="216"/>
      <c r="OGR106" s="216"/>
      <c r="OGS106" s="216"/>
      <c r="OGT106" s="216"/>
      <c r="OGU106" s="216"/>
      <c r="OGV106" s="216"/>
      <c r="OGW106" s="216"/>
      <c r="OGX106" s="216"/>
      <c r="OGY106" s="216"/>
      <c r="OGZ106" s="214"/>
      <c r="OHA106" s="214"/>
      <c r="OHB106" s="214"/>
      <c r="OHC106" s="214"/>
      <c r="OHD106" s="214"/>
      <c r="OHE106" s="212"/>
      <c r="OHF106" s="213"/>
      <c r="OHG106" s="213"/>
      <c r="OHH106" s="214"/>
      <c r="OHI106" s="214"/>
      <c r="OHJ106" s="216"/>
      <c r="OHK106" s="216"/>
      <c r="OHL106" s="216"/>
      <c r="OHM106" s="216"/>
      <c r="OHN106" s="216"/>
      <c r="OHO106" s="216"/>
      <c r="OHP106" s="216"/>
      <c r="OHQ106" s="216"/>
      <c r="OHR106" s="216"/>
      <c r="OHS106" s="216"/>
      <c r="OHT106" s="216"/>
      <c r="OHU106" s="216"/>
      <c r="OHV106" s="216"/>
      <c r="OHW106" s="214"/>
      <c r="OHX106" s="214"/>
      <c r="OHY106" s="214"/>
      <c r="OHZ106" s="214"/>
      <c r="OIA106" s="214"/>
      <c r="OIB106" s="212"/>
      <c r="OIC106" s="213"/>
      <c r="OID106" s="213"/>
      <c r="OIE106" s="214"/>
      <c r="OIF106" s="214"/>
      <c r="OIG106" s="216"/>
      <c r="OIH106" s="216"/>
      <c r="OII106" s="216"/>
      <c r="OIJ106" s="216"/>
      <c r="OIK106" s="216"/>
      <c r="OIL106" s="216"/>
      <c r="OIM106" s="216"/>
      <c r="OIN106" s="216"/>
      <c r="OIO106" s="216"/>
      <c r="OIP106" s="216"/>
      <c r="OIQ106" s="216"/>
      <c r="OIR106" s="216"/>
      <c r="OIS106" s="216"/>
      <c r="OIT106" s="214"/>
      <c r="OIU106" s="214"/>
      <c r="OIV106" s="214"/>
      <c r="OIW106" s="214"/>
      <c r="OIX106" s="214"/>
      <c r="OIY106" s="212"/>
      <c r="OIZ106" s="213"/>
      <c r="OJA106" s="213"/>
      <c r="OJB106" s="214"/>
      <c r="OJC106" s="214"/>
      <c r="OJD106" s="216"/>
      <c r="OJE106" s="216"/>
      <c r="OJF106" s="216"/>
      <c r="OJG106" s="216"/>
      <c r="OJH106" s="216"/>
      <c r="OJI106" s="216"/>
      <c r="OJJ106" s="216"/>
      <c r="OJK106" s="216"/>
      <c r="OJL106" s="216"/>
      <c r="OJM106" s="216"/>
      <c r="OJN106" s="216"/>
      <c r="OJO106" s="216"/>
      <c r="OJP106" s="216"/>
      <c r="OJQ106" s="214"/>
      <c r="OJR106" s="214"/>
      <c r="OJS106" s="214"/>
      <c r="OJT106" s="214"/>
      <c r="OJU106" s="214"/>
      <c r="OJV106" s="212"/>
      <c r="OJW106" s="213"/>
      <c r="OJX106" s="213"/>
      <c r="OJY106" s="214"/>
      <c r="OJZ106" s="214"/>
      <c r="OKA106" s="216"/>
      <c r="OKB106" s="216"/>
      <c r="OKC106" s="216"/>
      <c r="OKD106" s="216"/>
      <c r="OKE106" s="216"/>
      <c r="OKF106" s="216"/>
      <c r="OKG106" s="216"/>
      <c r="OKH106" s="216"/>
      <c r="OKI106" s="216"/>
      <c r="OKJ106" s="216"/>
      <c r="OKK106" s="216"/>
      <c r="OKL106" s="216"/>
      <c r="OKM106" s="216"/>
      <c r="OKN106" s="214"/>
      <c r="OKO106" s="214"/>
      <c r="OKP106" s="214"/>
      <c r="OKQ106" s="214"/>
      <c r="OKR106" s="214"/>
      <c r="OKS106" s="212"/>
      <c r="OKT106" s="213"/>
      <c r="OKU106" s="213"/>
      <c r="OKV106" s="214"/>
      <c r="OKW106" s="214"/>
      <c r="OKX106" s="216"/>
      <c r="OKY106" s="216"/>
      <c r="OKZ106" s="216"/>
      <c r="OLA106" s="216"/>
      <c r="OLB106" s="216"/>
      <c r="OLC106" s="216"/>
      <c r="OLD106" s="216"/>
      <c r="OLE106" s="216"/>
      <c r="OLF106" s="216"/>
      <c r="OLG106" s="216"/>
      <c r="OLH106" s="216"/>
      <c r="OLI106" s="216"/>
      <c r="OLJ106" s="216"/>
      <c r="OLK106" s="214"/>
      <c r="OLL106" s="214"/>
      <c r="OLM106" s="214"/>
      <c r="OLN106" s="214"/>
      <c r="OLO106" s="214"/>
      <c r="OLP106" s="212"/>
      <c r="OLQ106" s="213"/>
      <c r="OLR106" s="213"/>
      <c r="OLS106" s="214"/>
      <c r="OLT106" s="214"/>
      <c r="OLU106" s="216"/>
      <c r="OLV106" s="216"/>
      <c r="OLW106" s="216"/>
      <c r="OLX106" s="216"/>
      <c r="OLY106" s="216"/>
      <c r="OLZ106" s="216"/>
      <c r="OMA106" s="216"/>
      <c r="OMB106" s="216"/>
      <c r="OMC106" s="216"/>
      <c r="OMD106" s="216"/>
      <c r="OME106" s="216"/>
      <c r="OMF106" s="216"/>
      <c r="OMG106" s="216"/>
      <c r="OMH106" s="214"/>
      <c r="OMI106" s="214"/>
      <c r="OMJ106" s="214"/>
      <c r="OMK106" s="214"/>
      <c r="OML106" s="214"/>
      <c r="OMM106" s="212"/>
      <c r="OMN106" s="213"/>
      <c r="OMO106" s="213"/>
      <c r="OMP106" s="214"/>
      <c r="OMQ106" s="214"/>
      <c r="OMR106" s="216"/>
      <c r="OMS106" s="216"/>
      <c r="OMT106" s="216"/>
      <c r="OMU106" s="216"/>
      <c r="OMV106" s="216"/>
      <c r="OMW106" s="216"/>
      <c r="OMX106" s="216"/>
      <c r="OMY106" s="216"/>
      <c r="OMZ106" s="216"/>
      <c r="ONA106" s="216"/>
      <c r="ONB106" s="216"/>
      <c r="ONC106" s="216"/>
      <c r="OND106" s="216"/>
      <c r="ONE106" s="214"/>
      <c r="ONF106" s="214"/>
      <c r="ONG106" s="214"/>
      <c r="ONH106" s="214"/>
      <c r="ONI106" s="214"/>
      <c r="ONJ106" s="212"/>
      <c r="ONK106" s="213"/>
      <c r="ONL106" s="213"/>
      <c r="ONM106" s="214"/>
      <c r="ONN106" s="214"/>
      <c r="ONO106" s="216"/>
      <c r="ONP106" s="216"/>
      <c r="ONQ106" s="216"/>
      <c r="ONR106" s="216"/>
      <c r="ONS106" s="216"/>
      <c r="ONT106" s="216"/>
      <c r="ONU106" s="216"/>
      <c r="ONV106" s="216"/>
      <c r="ONW106" s="216"/>
      <c r="ONX106" s="216"/>
      <c r="ONY106" s="216"/>
      <c r="ONZ106" s="216"/>
      <c r="OOA106" s="216"/>
      <c r="OOB106" s="214"/>
      <c r="OOC106" s="214"/>
      <c r="OOD106" s="214"/>
      <c r="OOE106" s="214"/>
      <c r="OOF106" s="214"/>
      <c r="OOG106" s="212"/>
      <c r="OOH106" s="213"/>
      <c r="OOI106" s="213"/>
      <c r="OOJ106" s="214"/>
      <c r="OOK106" s="214"/>
      <c r="OOL106" s="216"/>
      <c r="OOM106" s="216"/>
      <c r="OON106" s="216"/>
      <c r="OOO106" s="216"/>
      <c r="OOP106" s="216"/>
      <c r="OOQ106" s="216"/>
      <c r="OOR106" s="216"/>
      <c r="OOS106" s="216"/>
      <c r="OOT106" s="216"/>
      <c r="OOU106" s="216"/>
      <c r="OOV106" s="216"/>
      <c r="OOW106" s="216"/>
      <c r="OOX106" s="216"/>
      <c r="OOY106" s="214"/>
      <c r="OOZ106" s="214"/>
      <c r="OPA106" s="214"/>
      <c r="OPB106" s="214"/>
      <c r="OPC106" s="214"/>
      <c r="OPD106" s="212"/>
      <c r="OPE106" s="213"/>
      <c r="OPF106" s="213"/>
      <c r="OPG106" s="214"/>
      <c r="OPH106" s="214"/>
      <c r="OPI106" s="216"/>
      <c r="OPJ106" s="216"/>
      <c r="OPK106" s="216"/>
      <c r="OPL106" s="216"/>
      <c r="OPM106" s="216"/>
      <c r="OPN106" s="216"/>
      <c r="OPO106" s="216"/>
      <c r="OPP106" s="216"/>
      <c r="OPQ106" s="216"/>
      <c r="OPR106" s="216"/>
      <c r="OPS106" s="216"/>
      <c r="OPT106" s="216"/>
      <c r="OPU106" s="216"/>
      <c r="OPV106" s="214"/>
      <c r="OPW106" s="214"/>
      <c r="OPX106" s="214"/>
      <c r="OPY106" s="214"/>
      <c r="OPZ106" s="214"/>
      <c r="OQA106" s="212"/>
      <c r="OQB106" s="213"/>
      <c r="OQC106" s="213"/>
      <c r="OQD106" s="214"/>
      <c r="OQE106" s="214"/>
      <c r="OQF106" s="216"/>
      <c r="OQG106" s="216"/>
      <c r="OQH106" s="216"/>
      <c r="OQI106" s="216"/>
      <c r="OQJ106" s="216"/>
      <c r="OQK106" s="216"/>
      <c r="OQL106" s="216"/>
      <c r="OQM106" s="216"/>
      <c r="OQN106" s="216"/>
      <c r="OQO106" s="216"/>
      <c r="OQP106" s="216"/>
      <c r="OQQ106" s="216"/>
      <c r="OQR106" s="216"/>
      <c r="OQS106" s="214"/>
      <c r="OQT106" s="214"/>
      <c r="OQU106" s="214"/>
      <c r="OQV106" s="214"/>
      <c r="OQW106" s="214"/>
      <c r="OQX106" s="212"/>
      <c r="OQY106" s="213"/>
      <c r="OQZ106" s="213"/>
      <c r="ORA106" s="214"/>
      <c r="ORB106" s="214"/>
      <c r="ORC106" s="216"/>
      <c r="ORD106" s="216"/>
      <c r="ORE106" s="216"/>
      <c r="ORF106" s="216"/>
      <c r="ORG106" s="216"/>
      <c r="ORH106" s="216"/>
      <c r="ORI106" s="216"/>
      <c r="ORJ106" s="216"/>
      <c r="ORK106" s="216"/>
      <c r="ORL106" s="216"/>
      <c r="ORM106" s="216"/>
      <c r="ORN106" s="216"/>
      <c r="ORO106" s="216"/>
      <c r="ORP106" s="214"/>
      <c r="ORQ106" s="214"/>
      <c r="ORR106" s="214"/>
      <c r="ORS106" s="214"/>
      <c r="ORT106" s="214"/>
      <c r="ORU106" s="212"/>
      <c r="ORV106" s="213"/>
      <c r="ORW106" s="213"/>
      <c r="ORX106" s="214"/>
      <c r="ORY106" s="214"/>
      <c r="ORZ106" s="216"/>
      <c r="OSA106" s="216"/>
      <c r="OSB106" s="216"/>
      <c r="OSC106" s="216"/>
      <c r="OSD106" s="216"/>
      <c r="OSE106" s="216"/>
      <c r="OSF106" s="216"/>
      <c r="OSG106" s="216"/>
      <c r="OSH106" s="216"/>
      <c r="OSI106" s="216"/>
      <c r="OSJ106" s="216"/>
      <c r="OSK106" s="216"/>
      <c r="OSL106" s="216"/>
      <c r="OSM106" s="214"/>
      <c r="OSN106" s="214"/>
      <c r="OSO106" s="214"/>
      <c r="OSP106" s="214"/>
      <c r="OSQ106" s="214"/>
      <c r="OSR106" s="212"/>
      <c r="OSS106" s="213"/>
      <c r="OST106" s="213"/>
      <c r="OSU106" s="214"/>
      <c r="OSV106" s="214"/>
      <c r="OSW106" s="216"/>
      <c r="OSX106" s="216"/>
      <c r="OSY106" s="216"/>
      <c r="OSZ106" s="216"/>
      <c r="OTA106" s="216"/>
      <c r="OTB106" s="216"/>
      <c r="OTC106" s="216"/>
      <c r="OTD106" s="216"/>
      <c r="OTE106" s="216"/>
      <c r="OTF106" s="216"/>
      <c r="OTG106" s="216"/>
      <c r="OTH106" s="216"/>
      <c r="OTI106" s="216"/>
      <c r="OTJ106" s="214"/>
      <c r="OTK106" s="214"/>
      <c r="OTL106" s="214"/>
      <c r="OTM106" s="214"/>
      <c r="OTN106" s="214"/>
      <c r="OTO106" s="212"/>
      <c r="OTP106" s="213"/>
      <c r="OTQ106" s="213"/>
      <c r="OTR106" s="214"/>
      <c r="OTS106" s="214"/>
      <c r="OTT106" s="216"/>
      <c r="OTU106" s="216"/>
      <c r="OTV106" s="216"/>
      <c r="OTW106" s="216"/>
      <c r="OTX106" s="216"/>
      <c r="OTY106" s="216"/>
      <c r="OTZ106" s="216"/>
      <c r="OUA106" s="216"/>
      <c r="OUB106" s="216"/>
      <c r="OUC106" s="216"/>
      <c r="OUD106" s="216"/>
      <c r="OUE106" s="216"/>
      <c r="OUF106" s="216"/>
      <c r="OUG106" s="214"/>
      <c r="OUH106" s="214"/>
      <c r="OUI106" s="214"/>
      <c r="OUJ106" s="214"/>
      <c r="OUK106" s="214"/>
      <c r="OUL106" s="212"/>
      <c r="OUM106" s="213"/>
      <c r="OUN106" s="213"/>
      <c r="OUO106" s="214"/>
      <c r="OUP106" s="214"/>
      <c r="OUQ106" s="216"/>
      <c r="OUR106" s="216"/>
      <c r="OUS106" s="216"/>
      <c r="OUT106" s="216"/>
      <c r="OUU106" s="216"/>
      <c r="OUV106" s="216"/>
      <c r="OUW106" s="216"/>
      <c r="OUX106" s="216"/>
      <c r="OUY106" s="216"/>
      <c r="OUZ106" s="216"/>
      <c r="OVA106" s="216"/>
      <c r="OVB106" s="216"/>
      <c r="OVC106" s="216"/>
      <c r="OVD106" s="214"/>
      <c r="OVE106" s="214"/>
      <c r="OVF106" s="214"/>
      <c r="OVG106" s="214"/>
      <c r="OVH106" s="214"/>
      <c r="OVI106" s="212"/>
      <c r="OVJ106" s="213"/>
      <c r="OVK106" s="213"/>
      <c r="OVL106" s="214"/>
      <c r="OVM106" s="214"/>
      <c r="OVN106" s="216"/>
      <c r="OVO106" s="216"/>
      <c r="OVP106" s="216"/>
      <c r="OVQ106" s="216"/>
      <c r="OVR106" s="216"/>
      <c r="OVS106" s="216"/>
      <c r="OVT106" s="216"/>
      <c r="OVU106" s="216"/>
      <c r="OVV106" s="216"/>
      <c r="OVW106" s="216"/>
      <c r="OVX106" s="216"/>
      <c r="OVY106" s="216"/>
      <c r="OVZ106" s="216"/>
      <c r="OWA106" s="214"/>
      <c r="OWB106" s="214"/>
      <c r="OWC106" s="214"/>
      <c r="OWD106" s="214"/>
      <c r="OWE106" s="214"/>
      <c r="OWF106" s="212"/>
      <c r="OWG106" s="213"/>
      <c r="OWH106" s="213"/>
      <c r="OWI106" s="214"/>
      <c r="OWJ106" s="214"/>
      <c r="OWK106" s="216"/>
      <c r="OWL106" s="216"/>
      <c r="OWM106" s="216"/>
      <c r="OWN106" s="216"/>
      <c r="OWO106" s="216"/>
      <c r="OWP106" s="216"/>
      <c r="OWQ106" s="216"/>
      <c r="OWR106" s="216"/>
      <c r="OWS106" s="216"/>
      <c r="OWT106" s="216"/>
      <c r="OWU106" s="216"/>
      <c r="OWV106" s="216"/>
      <c r="OWW106" s="216"/>
      <c r="OWX106" s="214"/>
      <c r="OWY106" s="214"/>
      <c r="OWZ106" s="214"/>
      <c r="OXA106" s="214"/>
      <c r="OXB106" s="214"/>
      <c r="OXC106" s="212"/>
      <c r="OXD106" s="213"/>
      <c r="OXE106" s="213"/>
      <c r="OXF106" s="214"/>
      <c r="OXG106" s="214"/>
      <c r="OXH106" s="216"/>
      <c r="OXI106" s="216"/>
      <c r="OXJ106" s="216"/>
      <c r="OXK106" s="216"/>
      <c r="OXL106" s="216"/>
      <c r="OXM106" s="216"/>
      <c r="OXN106" s="216"/>
      <c r="OXO106" s="216"/>
      <c r="OXP106" s="216"/>
      <c r="OXQ106" s="216"/>
      <c r="OXR106" s="216"/>
      <c r="OXS106" s="216"/>
      <c r="OXT106" s="216"/>
      <c r="OXU106" s="214"/>
      <c r="OXV106" s="214"/>
      <c r="OXW106" s="214"/>
      <c r="OXX106" s="214"/>
      <c r="OXY106" s="214"/>
      <c r="OXZ106" s="212"/>
      <c r="OYA106" s="213"/>
      <c r="OYB106" s="213"/>
      <c r="OYC106" s="214"/>
      <c r="OYD106" s="214"/>
      <c r="OYE106" s="216"/>
      <c r="OYF106" s="216"/>
      <c r="OYG106" s="216"/>
      <c r="OYH106" s="216"/>
      <c r="OYI106" s="216"/>
      <c r="OYJ106" s="216"/>
      <c r="OYK106" s="216"/>
      <c r="OYL106" s="216"/>
      <c r="OYM106" s="216"/>
      <c r="OYN106" s="216"/>
      <c r="OYO106" s="216"/>
      <c r="OYP106" s="216"/>
      <c r="OYQ106" s="216"/>
      <c r="OYR106" s="214"/>
      <c r="OYS106" s="214"/>
      <c r="OYT106" s="214"/>
      <c r="OYU106" s="214"/>
      <c r="OYV106" s="214"/>
      <c r="OYW106" s="212"/>
      <c r="OYX106" s="213"/>
      <c r="OYY106" s="213"/>
      <c r="OYZ106" s="214"/>
      <c r="OZA106" s="214"/>
      <c r="OZB106" s="216"/>
      <c r="OZC106" s="216"/>
      <c r="OZD106" s="216"/>
      <c r="OZE106" s="216"/>
      <c r="OZF106" s="216"/>
      <c r="OZG106" s="216"/>
      <c r="OZH106" s="216"/>
      <c r="OZI106" s="216"/>
      <c r="OZJ106" s="216"/>
      <c r="OZK106" s="216"/>
      <c r="OZL106" s="216"/>
      <c r="OZM106" s="216"/>
      <c r="OZN106" s="216"/>
      <c r="OZO106" s="214"/>
      <c r="OZP106" s="214"/>
      <c r="OZQ106" s="214"/>
      <c r="OZR106" s="214"/>
      <c r="OZS106" s="214"/>
      <c r="OZT106" s="212"/>
      <c r="OZU106" s="213"/>
      <c r="OZV106" s="213"/>
      <c r="OZW106" s="214"/>
      <c r="OZX106" s="214"/>
      <c r="OZY106" s="216"/>
      <c r="OZZ106" s="216"/>
      <c r="PAA106" s="216"/>
      <c r="PAB106" s="216"/>
      <c r="PAC106" s="216"/>
      <c r="PAD106" s="216"/>
      <c r="PAE106" s="216"/>
      <c r="PAF106" s="216"/>
      <c r="PAG106" s="216"/>
      <c r="PAH106" s="216"/>
      <c r="PAI106" s="216"/>
      <c r="PAJ106" s="216"/>
      <c r="PAK106" s="216"/>
      <c r="PAL106" s="214"/>
      <c r="PAM106" s="214"/>
      <c r="PAN106" s="214"/>
      <c r="PAO106" s="214"/>
      <c r="PAP106" s="214"/>
      <c r="PAQ106" s="212"/>
      <c r="PAR106" s="213"/>
      <c r="PAS106" s="213"/>
      <c r="PAT106" s="214"/>
      <c r="PAU106" s="214"/>
      <c r="PAV106" s="216"/>
      <c r="PAW106" s="216"/>
      <c r="PAX106" s="216"/>
      <c r="PAY106" s="216"/>
      <c r="PAZ106" s="216"/>
      <c r="PBA106" s="216"/>
      <c r="PBB106" s="216"/>
      <c r="PBC106" s="216"/>
      <c r="PBD106" s="216"/>
      <c r="PBE106" s="216"/>
      <c r="PBF106" s="216"/>
      <c r="PBG106" s="216"/>
      <c r="PBH106" s="216"/>
      <c r="PBI106" s="214"/>
      <c r="PBJ106" s="214"/>
      <c r="PBK106" s="214"/>
      <c r="PBL106" s="214"/>
      <c r="PBM106" s="214"/>
      <c r="PBN106" s="212"/>
      <c r="PBO106" s="213"/>
      <c r="PBP106" s="213"/>
      <c r="PBQ106" s="214"/>
      <c r="PBR106" s="214"/>
      <c r="PBS106" s="216"/>
      <c r="PBT106" s="216"/>
      <c r="PBU106" s="216"/>
      <c r="PBV106" s="216"/>
      <c r="PBW106" s="216"/>
      <c r="PBX106" s="216"/>
      <c r="PBY106" s="216"/>
      <c r="PBZ106" s="216"/>
      <c r="PCA106" s="216"/>
      <c r="PCB106" s="216"/>
      <c r="PCC106" s="216"/>
      <c r="PCD106" s="216"/>
      <c r="PCE106" s="216"/>
      <c r="PCF106" s="214"/>
      <c r="PCG106" s="214"/>
      <c r="PCH106" s="214"/>
      <c r="PCI106" s="214"/>
      <c r="PCJ106" s="214"/>
      <c r="PCK106" s="212"/>
      <c r="PCL106" s="213"/>
      <c r="PCM106" s="213"/>
      <c r="PCN106" s="214"/>
      <c r="PCO106" s="214"/>
      <c r="PCP106" s="216"/>
      <c r="PCQ106" s="216"/>
      <c r="PCR106" s="216"/>
      <c r="PCS106" s="216"/>
      <c r="PCT106" s="216"/>
      <c r="PCU106" s="216"/>
      <c r="PCV106" s="216"/>
      <c r="PCW106" s="216"/>
      <c r="PCX106" s="216"/>
      <c r="PCY106" s="216"/>
      <c r="PCZ106" s="216"/>
      <c r="PDA106" s="216"/>
      <c r="PDB106" s="216"/>
      <c r="PDC106" s="214"/>
      <c r="PDD106" s="214"/>
      <c r="PDE106" s="214"/>
      <c r="PDF106" s="214"/>
      <c r="PDG106" s="214"/>
      <c r="PDH106" s="212"/>
      <c r="PDI106" s="213"/>
      <c r="PDJ106" s="213"/>
      <c r="PDK106" s="214"/>
      <c r="PDL106" s="214"/>
      <c r="PDM106" s="216"/>
      <c r="PDN106" s="216"/>
      <c r="PDO106" s="216"/>
      <c r="PDP106" s="216"/>
      <c r="PDQ106" s="216"/>
      <c r="PDR106" s="216"/>
      <c r="PDS106" s="216"/>
      <c r="PDT106" s="216"/>
      <c r="PDU106" s="216"/>
      <c r="PDV106" s="216"/>
      <c r="PDW106" s="216"/>
      <c r="PDX106" s="216"/>
      <c r="PDY106" s="216"/>
      <c r="PDZ106" s="214"/>
      <c r="PEA106" s="214"/>
      <c r="PEB106" s="214"/>
      <c r="PEC106" s="214"/>
      <c r="PED106" s="214"/>
      <c r="PEE106" s="212"/>
      <c r="PEF106" s="213"/>
      <c r="PEG106" s="213"/>
      <c r="PEH106" s="214"/>
      <c r="PEI106" s="214"/>
      <c r="PEJ106" s="216"/>
      <c r="PEK106" s="216"/>
      <c r="PEL106" s="216"/>
      <c r="PEM106" s="216"/>
      <c r="PEN106" s="216"/>
      <c r="PEO106" s="216"/>
      <c r="PEP106" s="216"/>
      <c r="PEQ106" s="216"/>
      <c r="PER106" s="216"/>
      <c r="PES106" s="216"/>
      <c r="PET106" s="216"/>
      <c r="PEU106" s="216"/>
      <c r="PEV106" s="216"/>
      <c r="PEW106" s="214"/>
      <c r="PEX106" s="214"/>
      <c r="PEY106" s="214"/>
      <c r="PEZ106" s="214"/>
      <c r="PFA106" s="214"/>
      <c r="PFB106" s="212"/>
      <c r="PFC106" s="213"/>
      <c r="PFD106" s="213"/>
      <c r="PFE106" s="214"/>
      <c r="PFF106" s="214"/>
      <c r="PFG106" s="216"/>
      <c r="PFH106" s="216"/>
      <c r="PFI106" s="216"/>
      <c r="PFJ106" s="216"/>
      <c r="PFK106" s="216"/>
      <c r="PFL106" s="216"/>
      <c r="PFM106" s="216"/>
      <c r="PFN106" s="216"/>
      <c r="PFO106" s="216"/>
      <c r="PFP106" s="216"/>
      <c r="PFQ106" s="216"/>
      <c r="PFR106" s="216"/>
      <c r="PFS106" s="216"/>
      <c r="PFT106" s="214"/>
      <c r="PFU106" s="214"/>
      <c r="PFV106" s="214"/>
      <c r="PFW106" s="214"/>
      <c r="PFX106" s="214"/>
      <c r="PFY106" s="212"/>
      <c r="PFZ106" s="213"/>
      <c r="PGA106" s="213"/>
      <c r="PGB106" s="214"/>
      <c r="PGC106" s="214"/>
      <c r="PGD106" s="216"/>
      <c r="PGE106" s="216"/>
      <c r="PGF106" s="216"/>
      <c r="PGG106" s="216"/>
      <c r="PGH106" s="216"/>
      <c r="PGI106" s="216"/>
      <c r="PGJ106" s="216"/>
      <c r="PGK106" s="216"/>
      <c r="PGL106" s="216"/>
      <c r="PGM106" s="216"/>
      <c r="PGN106" s="216"/>
      <c r="PGO106" s="216"/>
      <c r="PGP106" s="216"/>
      <c r="PGQ106" s="214"/>
      <c r="PGR106" s="214"/>
      <c r="PGS106" s="214"/>
      <c r="PGT106" s="214"/>
      <c r="PGU106" s="214"/>
      <c r="PGV106" s="212"/>
      <c r="PGW106" s="213"/>
      <c r="PGX106" s="213"/>
      <c r="PGY106" s="214"/>
      <c r="PGZ106" s="214"/>
      <c r="PHA106" s="216"/>
      <c r="PHB106" s="216"/>
      <c r="PHC106" s="216"/>
      <c r="PHD106" s="216"/>
      <c r="PHE106" s="216"/>
      <c r="PHF106" s="216"/>
      <c r="PHG106" s="216"/>
      <c r="PHH106" s="216"/>
      <c r="PHI106" s="216"/>
      <c r="PHJ106" s="216"/>
      <c r="PHK106" s="216"/>
      <c r="PHL106" s="216"/>
      <c r="PHM106" s="216"/>
      <c r="PHN106" s="214"/>
      <c r="PHO106" s="214"/>
      <c r="PHP106" s="214"/>
      <c r="PHQ106" s="214"/>
      <c r="PHR106" s="214"/>
      <c r="PHS106" s="212"/>
      <c r="PHT106" s="213"/>
      <c r="PHU106" s="213"/>
      <c r="PHV106" s="214"/>
      <c r="PHW106" s="214"/>
      <c r="PHX106" s="216"/>
      <c r="PHY106" s="216"/>
      <c r="PHZ106" s="216"/>
      <c r="PIA106" s="216"/>
      <c r="PIB106" s="216"/>
      <c r="PIC106" s="216"/>
      <c r="PID106" s="216"/>
      <c r="PIE106" s="216"/>
      <c r="PIF106" s="216"/>
      <c r="PIG106" s="216"/>
      <c r="PIH106" s="216"/>
      <c r="PII106" s="216"/>
      <c r="PIJ106" s="216"/>
      <c r="PIK106" s="214"/>
      <c r="PIL106" s="214"/>
      <c r="PIM106" s="214"/>
      <c r="PIN106" s="214"/>
      <c r="PIO106" s="214"/>
      <c r="PIP106" s="212"/>
      <c r="PIQ106" s="213"/>
      <c r="PIR106" s="213"/>
      <c r="PIS106" s="214"/>
      <c r="PIT106" s="214"/>
      <c r="PIU106" s="216"/>
      <c r="PIV106" s="216"/>
      <c r="PIW106" s="216"/>
      <c r="PIX106" s="216"/>
      <c r="PIY106" s="216"/>
      <c r="PIZ106" s="216"/>
      <c r="PJA106" s="216"/>
      <c r="PJB106" s="216"/>
      <c r="PJC106" s="216"/>
      <c r="PJD106" s="216"/>
      <c r="PJE106" s="216"/>
      <c r="PJF106" s="216"/>
      <c r="PJG106" s="216"/>
      <c r="PJH106" s="214"/>
      <c r="PJI106" s="214"/>
      <c r="PJJ106" s="214"/>
      <c r="PJK106" s="214"/>
      <c r="PJL106" s="214"/>
      <c r="PJM106" s="212"/>
      <c r="PJN106" s="213"/>
      <c r="PJO106" s="213"/>
      <c r="PJP106" s="214"/>
      <c r="PJQ106" s="214"/>
      <c r="PJR106" s="216"/>
      <c r="PJS106" s="216"/>
      <c r="PJT106" s="216"/>
      <c r="PJU106" s="216"/>
      <c r="PJV106" s="216"/>
      <c r="PJW106" s="216"/>
      <c r="PJX106" s="216"/>
      <c r="PJY106" s="216"/>
      <c r="PJZ106" s="216"/>
      <c r="PKA106" s="216"/>
      <c r="PKB106" s="216"/>
      <c r="PKC106" s="216"/>
      <c r="PKD106" s="216"/>
      <c r="PKE106" s="214"/>
      <c r="PKF106" s="214"/>
      <c r="PKG106" s="214"/>
      <c r="PKH106" s="214"/>
      <c r="PKI106" s="214"/>
      <c r="PKJ106" s="212"/>
      <c r="PKK106" s="213"/>
      <c r="PKL106" s="213"/>
      <c r="PKM106" s="214"/>
      <c r="PKN106" s="214"/>
      <c r="PKO106" s="216"/>
      <c r="PKP106" s="216"/>
      <c r="PKQ106" s="216"/>
      <c r="PKR106" s="216"/>
      <c r="PKS106" s="216"/>
      <c r="PKT106" s="216"/>
      <c r="PKU106" s="216"/>
      <c r="PKV106" s="216"/>
      <c r="PKW106" s="216"/>
      <c r="PKX106" s="216"/>
      <c r="PKY106" s="216"/>
      <c r="PKZ106" s="216"/>
      <c r="PLA106" s="216"/>
      <c r="PLB106" s="214"/>
      <c r="PLC106" s="214"/>
      <c r="PLD106" s="214"/>
      <c r="PLE106" s="214"/>
      <c r="PLF106" s="214"/>
      <c r="PLG106" s="212"/>
      <c r="PLH106" s="213"/>
      <c r="PLI106" s="213"/>
      <c r="PLJ106" s="214"/>
      <c r="PLK106" s="214"/>
      <c r="PLL106" s="216"/>
      <c r="PLM106" s="216"/>
      <c r="PLN106" s="216"/>
      <c r="PLO106" s="216"/>
      <c r="PLP106" s="216"/>
      <c r="PLQ106" s="216"/>
      <c r="PLR106" s="216"/>
      <c r="PLS106" s="216"/>
      <c r="PLT106" s="216"/>
      <c r="PLU106" s="216"/>
      <c r="PLV106" s="216"/>
      <c r="PLW106" s="216"/>
      <c r="PLX106" s="216"/>
      <c r="PLY106" s="214"/>
      <c r="PLZ106" s="214"/>
      <c r="PMA106" s="214"/>
      <c r="PMB106" s="214"/>
      <c r="PMC106" s="214"/>
      <c r="PMD106" s="212"/>
      <c r="PME106" s="213"/>
      <c r="PMF106" s="213"/>
      <c r="PMG106" s="214"/>
      <c r="PMH106" s="214"/>
      <c r="PMI106" s="216"/>
      <c r="PMJ106" s="216"/>
      <c r="PMK106" s="216"/>
      <c r="PML106" s="216"/>
      <c r="PMM106" s="216"/>
      <c r="PMN106" s="216"/>
      <c r="PMO106" s="216"/>
      <c r="PMP106" s="216"/>
      <c r="PMQ106" s="216"/>
      <c r="PMR106" s="216"/>
      <c r="PMS106" s="216"/>
      <c r="PMT106" s="216"/>
      <c r="PMU106" s="216"/>
      <c r="PMV106" s="214"/>
      <c r="PMW106" s="214"/>
      <c r="PMX106" s="214"/>
      <c r="PMY106" s="214"/>
      <c r="PMZ106" s="214"/>
      <c r="PNA106" s="212"/>
      <c r="PNB106" s="213"/>
      <c r="PNC106" s="213"/>
      <c r="PND106" s="214"/>
      <c r="PNE106" s="214"/>
      <c r="PNF106" s="216"/>
      <c r="PNG106" s="216"/>
      <c r="PNH106" s="216"/>
      <c r="PNI106" s="216"/>
      <c r="PNJ106" s="216"/>
      <c r="PNK106" s="216"/>
      <c r="PNL106" s="216"/>
      <c r="PNM106" s="216"/>
      <c r="PNN106" s="216"/>
      <c r="PNO106" s="216"/>
      <c r="PNP106" s="216"/>
      <c r="PNQ106" s="216"/>
      <c r="PNR106" s="216"/>
      <c r="PNS106" s="214"/>
      <c r="PNT106" s="214"/>
      <c r="PNU106" s="214"/>
      <c r="PNV106" s="214"/>
      <c r="PNW106" s="214"/>
      <c r="PNX106" s="212"/>
      <c r="PNY106" s="213"/>
      <c r="PNZ106" s="213"/>
      <c r="POA106" s="214"/>
      <c r="POB106" s="214"/>
      <c r="POC106" s="216"/>
      <c r="POD106" s="216"/>
      <c r="POE106" s="216"/>
      <c r="POF106" s="216"/>
      <c r="POG106" s="216"/>
      <c r="POH106" s="216"/>
      <c r="POI106" s="216"/>
      <c r="POJ106" s="216"/>
      <c r="POK106" s="216"/>
      <c r="POL106" s="216"/>
      <c r="POM106" s="216"/>
      <c r="PON106" s="216"/>
      <c r="POO106" s="216"/>
      <c r="POP106" s="214"/>
      <c r="POQ106" s="214"/>
      <c r="POR106" s="214"/>
      <c r="POS106" s="214"/>
      <c r="POT106" s="214"/>
      <c r="POU106" s="212"/>
      <c r="POV106" s="213"/>
      <c r="POW106" s="213"/>
      <c r="POX106" s="214"/>
      <c r="POY106" s="214"/>
      <c r="POZ106" s="216"/>
      <c r="PPA106" s="216"/>
      <c r="PPB106" s="216"/>
      <c r="PPC106" s="216"/>
      <c r="PPD106" s="216"/>
      <c r="PPE106" s="216"/>
      <c r="PPF106" s="216"/>
      <c r="PPG106" s="216"/>
      <c r="PPH106" s="216"/>
      <c r="PPI106" s="216"/>
      <c r="PPJ106" s="216"/>
      <c r="PPK106" s="216"/>
      <c r="PPL106" s="216"/>
      <c r="PPM106" s="214"/>
      <c r="PPN106" s="214"/>
      <c r="PPO106" s="214"/>
      <c r="PPP106" s="214"/>
      <c r="PPQ106" s="214"/>
      <c r="PPR106" s="212"/>
      <c r="PPS106" s="213"/>
      <c r="PPT106" s="213"/>
      <c r="PPU106" s="214"/>
      <c r="PPV106" s="214"/>
      <c r="PPW106" s="216"/>
      <c r="PPX106" s="216"/>
      <c r="PPY106" s="216"/>
      <c r="PPZ106" s="216"/>
      <c r="PQA106" s="216"/>
      <c r="PQB106" s="216"/>
      <c r="PQC106" s="216"/>
      <c r="PQD106" s="216"/>
      <c r="PQE106" s="216"/>
      <c r="PQF106" s="216"/>
      <c r="PQG106" s="216"/>
      <c r="PQH106" s="216"/>
      <c r="PQI106" s="216"/>
      <c r="PQJ106" s="214"/>
      <c r="PQK106" s="214"/>
      <c r="PQL106" s="214"/>
      <c r="PQM106" s="214"/>
      <c r="PQN106" s="214"/>
      <c r="PQO106" s="212"/>
      <c r="PQP106" s="213"/>
      <c r="PQQ106" s="213"/>
      <c r="PQR106" s="214"/>
      <c r="PQS106" s="214"/>
      <c r="PQT106" s="216"/>
      <c r="PQU106" s="216"/>
      <c r="PQV106" s="216"/>
      <c r="PQW106" s="216"/>
      <c r="PQX106" s="216"/>
      <c r="PQY106" s="216"/>
      <c r="PQZ106" s="216"/>
      <c r="PRA106" s="216"/>
      <c r="PRB106" s="216"/>
      <c r="PRC106" s="216"/>
      <c r="PRD106" s="216"/>
      <c r="PRE106" s="216"/>
      <c r="PRF106" s="216"/>
      <c r="PRG106" s="214"/>
      <c r="PRH106" s="214"/>
      <c r="PRI106" s="214"/>
      <c r="PRJ106" s="214"/>
      <c r="PRK106" s="214"/>
      <c r="PRL106" s="212"/>
      <c r="PRM106" s="213"/>
      <c r="PRN106" s="213"/>
      <c r="PRO106" s="214"/>
      <c r="PRP106" s="214"/>
      <c r="PRQ106" s="216"/>
      <c r="PRR106" s="216"/>
      <c r="PRS106" s="216"/>
      <c r="PRT106" s="216"/>
      <c r="PRU106" s="216"/>
      <c r="PRV106" s="216"/>
      <c r="PRW106" s="216"/>
      <c r="PRX106" s="216"/>
      <c r="PRY106" s="216"/>
      <c r="PRZ106" s="216"/>
      <c r="PSA106" s="216"/>
      <c r="PSB106" s="216"/>
      <c r="PSC106" s="216"/>
      <c r="PSD106" s="214"/>
      <c r="PSE106" s="214"/>
      <c r="PSF106" s="214"/>
      <c r="PSG106" s="214"/>
      <c r="PSH106" s="214"/>
      <c r="PSI106" s="212"/>
      <c r="PSJ106" s="213"/>
      <c r="PSK106" s="213"/>
      <c r="PSL106" s="214"/>
      <c r="PSM106" s="214"/>
      <c r="PSN106" s="216"/>
      <c r="PSO106" s="216"/>
      <c r="PSP106" s="216"/>
      <c r="PSQ106" s="216"/>
      <c r="PSR106" s="216"/>
      <c r="PSS106" s="216"/>
      <c r="PST106" s="216"/>
      <c r="PSU106" s="216"/>
      <c r="PSV106" s="216"/>
      <c r="PSW106" s="216"/>
      <c r="PSX106" s="216"/>
      <c r="PSY106" s="216"/>
      <c r="PSZ106" s="216"/>
      <c r="PTA106" s="214"/>
      <c r="PTB106" s="214"/>
      <c r="PTC106" s="214"/>
      <c r="PTD106" s="214"/>
      <c r="PTE106" s="214"/>
      <c r="PTF106" s="212"/>
      <c r="PTG106" s="213"/>
      <c r="PTH106" s="213"/>
      <c r="PTI106" s="214"/>
      <c r="PTJ106" s="214"/>
      <c r="PTK106" s="216"/>
      <c r="PTL106" s="216"/>
      <c r="PTM106" s="216"/>
      <c r="PTN106" s="216"/>
      <c r="PTO106" s="216"/>
      <c r="PTP106" s="216"/>
      <c r="PTQ106" s="216"/>
      <c r="PTR106" s="216"/>
      <c r="PTS106" s="216"/>
      <c r="PTT106" s="216"/>
      <c r="PTU106" s="216"/>
      <c r="PTV106" s="216"/>
      <c r="PTW106" s="216"/>
      <c r="PTX106" s="214"/>
      <c r="PTY106" s="214"/>
      <c r="PTZ106" s="214"/>
      <c r="PUA106" s="214"/>
      <c r="PUB106" s="214"/>
      <c r="PUC106" s="212"/>
      <c r="PUD106" s="213"/>
      <c r="PUE106" s="213"/>
      <c r="PUF106" s="214"/>
      <c r="PUG106" s="214"/>
      <c r="PUH106" s="216"/>
      <c r="PUI106" s="216"/>
      <c r="PUJ106" s="216"/>
      <c r="PUK106" s="216"/>
      <c r="PUL106" s="216"/>
      <c r="PUM106" s="216"/>
      <c r="PUN106" s="216"/>
      <c r="PUO106" s="216"/>
      <c r="PUP106" s="216"/>
      <c r="PUQ106" s="216"/>
      <c r="PUR106" s="216"/>
      <c r="PUS106" s="216"/>
      <c r="PUT106" s="216"/>
      <c r="PUU106" s="214"/>
      <c r="PUV106" s="214"/>
      <c r="PUW106" s="214"/>
      <c r="PUX106" s="214"/>
      <c r="PUY106" s="214"/>
      <c r="PUZ106" s="212"/>
      <c r="PVA106" s="213"/>
      <c r="PVB106" s="213"/>
      <c r="PVC106" s="214"/>
      <c r="PVD106" s="214"/>
      <c r="PVE106" s="216"/>
      <c r="PVF106" s="216"/>
      <c r="PVG106" s="216"/>
      <c r="PVH106" s="216"/>
      <c r="PVI106" s="216"/>
      <c r="PVJ106" s="216"/>
      <c r="PVK106" s="216"/>
      <c r="PVL106" s="216"/>
      <c r="PVM106" s="216"/>
      <c r="PVN106" s="216"/>
      <c r="PVO106" s="216"/>
      <c r="PVP106" s="216"/>
      <c r="PVQ106" s="216"/>
      <c r="PVR106" s="214"/>
      <c r="PVS106" s="214"/>
      <c r="PVT106" s="214"/>
      <c r="PVU106" s="214"/>
      <c r="PVV106" s="214"/>
      <c r="PVW106" s="212"/>
      <c r="PVX106" s="213"/>
      <c r="PVY106" s="213"/>
      <c r="PVZ106" s="214"/>
      <c r="PWA106" s="214"/>
      <c r="PWB106" s="216"/>
      <c r="PWC106" s="216"/>
      <c r="PWD106" s="216"/>
      <c r="PWE106" s="216"/>
      <c r="PWF106" s="216"/>
      <c r="PWG106" s="216"/>
      <c r="PWH106" s="216"/>
      <c r="PWI106" s="216"/>
      <c r="PWJ106" s="216"/>
      <c r="PWK106" s="216"/>
      <c r="PWL106" s="216"/>
      <c r="PWM106" s="216"/>
      <c r="PWN106" s="216"/>
      <c r="PWO106" s="214"/>
      <c r="PWP106" s="214"/>
      <c r="PWQ106" s="214"/>
      <c r="PWR106" s="214"/>
      <c r="PWS106" s="214"/>
      <c r="PWT106" s="212"/>
      <c r="PWU106" s="213"/>
      <c r="PWV106" s="213"/>
      <c r="PWW106" s="214"/>
      <c r="PWX106" s="214"/>
      <c r="PWY106" s="216"/>
      <c r="PWZ106" s="216"/>
      <c r="PXA106" s="216"/>
      <c r="PXB106" s="216"/>
      <c r="PXC106" s="216"/>
      <c r="PXD106" s="216"/>
      <c r="PXE106" s="216"/>
      <c r="PXF106" s="216"/>
      <c r="PXG106" s="216"/>
      <c r="PXH106" s="216"/>
      <c r="PXI106" s="216"/>
      <c r="PXJ106" s="216"/>
      <c r="PXK106" s="216"/>
      <c r="PXL106" s="214"/>
      <c r="PXM106" s="214"/>
      <c r="PXN106" s="214"/>
      <c r="PXO106" s="214"/>
      <c r="PXP106" s="214"/>
      <c r="PXQ106" s="212"/>
      <c r="PXR106" s="213"/>
      <c r="PXS106" s="213"/>
      <c r="PXT106" s="214"/>
      <c r="PXU106" s="214"/>
      <c r="PXV106" s="216"/>
      <c r="PXW106" s="216"/>
      <c r="PXX106" s="216"/>
      <c r="PXY106" s="216"/>
      <c r="PXZ106" s="216"/>
      <c r="PYA106" s="216"/>
      <c r="PYB106" s="216"/>
      <c r="PYC106" s="216"/>
      <c r="PYD106" s="216"/>
      <c r="PYE106" s="216"/>
      <c r="PYF106" s="216"/>
      <c r="PYG106" s="216"/>
      <c r="PYH106" s="216"/>
      <c r="PYI106" s="214"/>
      <c r="PYJ106" s="214"/>
      <c r="PYK106" s="214"/>
      <c r="PYL106" s="214"/>
      <c r="PYM106" s="214"/>
      <c r="PYN106" s="212"/>
      <c r="PYO106" s="213"/>
      <c r="PYP106" s="213"/>
      <c r="PYQ106" s="214"/>
      <c r="PYR106" s="214"/>
      <c r="PYS106" s="216"/>
      <c r="PYT106" s="216"/>
      <c r="PYU106" s="216"/>
      <c r="PYV106" s="216"/>
      <c r="PYW106" s="216"/>
      <c r="PYX106" s="216"/>
      <c r="PYY106" s="216"/>
      <c r="PYZ106" s="216"/>
      <c r="PZA106" s="216"/>
      <c r="PZB106" s="216"/>
      <c r="PZC106" s="216"/>
      <c r="PZD106" s="216"/>
      <c r="PZE106" s="216"/>
      <c r="PZF106" s="214"/>
      <c r="PZG106" s="214"/>
      <c r="PZH106" s="214"/>
      <c r="PZI106" s="214"/>
      <c r="PZJ106" s="214"/>
      <c r="PZK106" s="212"/>
      <c r="PZL106" s="213"/>
      <c r="PZM106" s="213"/>
      <c r="PZN106" s="214"/>
      <c r="PZO106" s="214"/>
      <c r="PZP106" s="216"/>
      <c r="PZQ106" s="216"/>
      <c r="PZR106" s="216"/>
      <c r="PZS106" s="216"/>
      <c r="PZT106" s="216"/>
      <c r="PZU106" s="216"/>
      <c r="PZV106" s="216"/>
      <c r="PZW106" s="216"/>
      <c r="PZX106" s="216"/>
      <c r="PZY106" s="216"/>
      <c r="PZZ106" s="216"/>
      <c r="QAA106" s="216"/>
      <c r="QAB106" s="216"/>
      <c r="QAC106" s="214"/>
      <c r="QAD106" s="214"/>
      <c r="QAE106" s="214"/>
      <c r="QAF106" s="214"/>
      <c r="QAG106" s="214"/>
      <c r="QAH106" s="212"/>
      <c r="QAI106" s="213"/>
      <c r="QAJ106" s="213"/>
      <c r="QAK106" s="214"/>
      <c r="QAL106" s="214"/>
      <c r="QAM106" s="216"/>
      <c r="QAN106" s="216"/>
      <c r="QAO106" s="216"/>
      <c r="QAP106" s="216"/>
      <c r="QAQ106" s="216"/>
      <c r="QAR106" s="216"/>
      <c r="QAS106" s="216"/>
      <c r="QAT106" s="216"/>
      <c r="QAU106" s="216"/>
      <c r="QAV106" s="216"/>
      <c r="QAW106" s="216"/>
      <c r="QAX106" s="216"/>
      <c r="QAY106" s="216"/>
      <c r="QAZ106" s="214"/>
      <c r="QBA106" s="214"/>
      <c r="QBB106" s="214"/>
      <c r="QBC106" s="214"/>
      <c r="QBD106" s="214"/>
      <c r="QBE106" s="212"/>
      <c r="QBF106" s="213"/>
      <c r="QBG106" s="213"/>
      <c r="QBH106" s="214"/>
      <c r="QBI106" s="214"/>
      <c r="QBJ106" s="216"/>
      <c r="QBK106" s="216"/>
      <c r="QBL106" s="216"/>
      <c r="QBM106" s="216"/>
      <c r="QBN106" s="216"/>
      <c r="QBO106" s="216"/>
      <c r="QBP106" s="216"/>
      <c r="QBQ106" s="216"/>
      <c r="QBR106" s="216"/>
      <c r="QBS106" s="216"/>
      <c r="QBT106" s="216"/>
      <c r="QBU106" s="216"/>
      <c r="QBV106" s="216"/>
      <c r="QBW106" s="214"/>
      <c r="QBX106" s="214"/>
      <c r="QBY106" s="214"/>
      <c r="QBZ106" s="214"/>
      <c r="QCA106" s="214"/>
      <c r="QCB106" s="212"/>
      <c r="QCC106" s="213"/>
      <c r="QCD106" s="213"/>
      <c r="QCE106" s="214"/>
      <c r="QCF106" s="214"/>
      <c r="QCG106" s="216"/>
      <c r="QCH106" s="216"/>
      <c r="QCI106" s="216"/>
      <c r="QCJ106" s="216"/>
      <c r="QCK106" s="216"/>
      <c r="QCL106" s="216"/>
      <c r="QCM106" s="216"/>
      <c r="QCN106" s="216"/>
      <c r="QCO106" s="216"/>
      <c r="QCP106" s="216"/>
      <c r="QCQ106" s="216"/>
      <c r="QCR106" s="216"/>
      <c r="QCS106" s="216"/>
      <c r="QCT106" s="214"/>
      <c r="QCU106" s="214"/>
      <c r="QCV106" s="214"/>
      <c r="QCW106" s="214"/>
      <c r="QCX106" s="214"/>
      <c r="QCY106" s="212"/>
      <c r="QCZ106" s="213"/>
      <c r="QDA106" s="213"/>
      <c r="QDB106" s="214"/>
      <c r="QDC106" s="214"/>
      <c r="QDD106" s="216"/>
      <c r="QDE106" s="216"/>
      <c r="QDF106" s="216"/>
      <c r="QDG106" s="216"/>
      <c r="QDH106" s="216"/>
      <c r="QDI106" s="216"/>
      <c r="QDJ106" s="216"/>
      <c r="QDK106" s="216"/>
      <c r="QDL106" s="216"/>
      <c r="QDM106" s="216"/>
      <c r="QDN106" s="216"/>
      <c r="QDO106" s="216"/>
      <c r="QDP106" s="216"/>
      <c r="QDQ106" s="214"/>
      <c r="QDR106" s="214"/>
      <c r="QDS106" s="214"/>
      <c r="QDT106" s="214"/>
      <c r="QDU106" s="214"/>
      <c r="QDV106" s="212"/>
      <c r="QDW106" s="213"/>
      <c r="QDX106" s="213"/>
      <c r="QDY106" s="214"/>
      <c r="QDZ106" s="214"/>
      <c r="QEA106" s="216"/>
      <c r="QEB106" s="216"/>
      <c r="QEC106" s="216"/>
      <c r="QED106" s="216"/>
      <c r="QEE106" s="216"/>
      <c r="QEF106" s="216"/>
      <c r="QEG106" s="216"/>
      <c r="QEH106" s="216"/>
      <c r="QEI106" s="216"/>
      <c r="QEJ106" s="216"/>
      <c r="QEK106" s="216"/>
      <c r="QEL106" s="216"/>
      <c r="QEM106" s="216"/>
      <c r="QEN106" s="214"/>
      <c r="QEO106" s="214"/>
      <c r="QEP106" s="214"/>
      <c r="QEQ106" s="214"/>
      <c r="QER106" s="214"/>
      <c r="QES106" s="212"/>
      <c r="QET106" s="213"/>
      <c r="QEU106" s="213"/>
      <c r="QEV106" s="214"/>
      <c r="QEW106" s="214"/>
      <c r="QEX106" s="216"/>
      <c r="QEY106" s="216"/>
      <c r="QEZ106" s="216"/>
      <c r="QFA106" s="216"/>
      <c r="QFB106" s="216"/>
      <c r="QFC106" s="216"/>
      <c r="QFD106" s="216"/>
      <c r="QFE106" s="216"/>
      <c r="QFF106" s="216"/>
      <c r="QFG106" s="216"/>
      <c r="QFH106" s="216"/>
      <c r="QFI106" s="216"/>
      <c r="QFJ106" s="216"/>
      <c r="QFK106" s="214"/>
      <c r="QFL106" s="214"/>
      <c r="QFM106" s="214"/>
      <c r="QFN106" s="214"/>
      <c r="QFO106" s="214"/>
      <c r="QFP106" s="212"/>
      <c r="QFQ106" s="213"/>
      <c r="QFR106" s="213"/>
      <c r="QFS106" s="214"/>
      <c r="QFT106" s="214"/>
      <c r="QFU106" s="216"/>
      <c r="QFV106" s="216"/>
      <c r="QFW106" s="216"/>
      <c r="QFX106" s="216"/>
      <c r="QFY106" s="216"/>
      <c r="QFZ106" s="216"/>
      <c r="QGA106" s="216"/>
      <c r="QGB106" s="216"/>
      <c r="QGC106" s="216"/>
      <c r="QGD106" s="216"/>
      <c r="QGE106" s="216"/>
      <c r="QGF106" s="216"/>
      <c r="QGG106" s="216"/>
      <c r="QGH106" s="214"/>
      <c r="QGI106" s="214"/>
      <c r="QGJ106" s="214"/>
      <c r="QGK106" s="214"/>
      <c r="QGL106" s="214"/>
      <c r="QGM106" s="212"/>
      <c r="QGN106" s="213"/>
      <c r="QGO106" s="213"/>
      <c r="QGP106" s="214"/>
      <c r="QGQ106" s="214"/>
      <c r="QGR106" s="216"/>
      <c r="QGS106" s="216"/>
      <c r="QGT106" s="216"/>
      <c r="QGU106" s="216"/>
      <c r="QGV106" s="216"/>
      <c r="QGW106" s="216"/>
      <c r="QGX106" s="216"/>
      <c r="QGY106" s="216"/>
      <c r="QGZ106" s="216"/>
      <c r="QHA106" s="216"/>
      <c r="QHB106" s="216"/>
      <c r="QHC106" s="216"/>
      <c r="QHD106" s="216"/>
      <c r="QHE106" s="214"/>
      <c r="QHF106" s="214"/>
      <c r="QHG106" s="214"/>
      <c r="QHH106" s="214"/>
      <c r="QHI106" s="214"/>
      <c r="QHJ106" s="212"/>
      <c r="QHK106" s="213"/>
      <c r="QHL106" s="213"/>
      <c r="QHM106" s="214"/>
      <c r="QHN106" s="214"/>
      <c r="QHO106" s="216"/>
      <c r="QHP106" s="216"/>
      <c r="QHQ106" s="216"/>
      <c r="QHR106" s="216"/>
      <c r="QHS106" s="216"/>
      <c r="QHT106" s="216"/>
      <c r="QHU106" s="216"/>
      <c r="QHV106" s="216"/>
      <c r="QHW106" s="216"/>
      <c r="QHX106" s="216"/>
      <c r="QHY106" s="216"/>
      <c r="QHZ106" s="216"/>
      <c r="QIA106" s="216"/>
      <c r="QIB106" s="214"/>
      <c r="QIC106" s="214"/>
      <c r="QID106" s="214"/>
      <c r="QIE106" s="214"/>
      <c r="QIF106" s="214"/>
      <c r="QIG106" s="212"/>
      <c r="QIH106" s="213"/>
      <c r="QII106" s="213"/>
      <c r="QIJ106" s="214"/>
      <c r="QIK106" s="214"/>
      <c r="QIL106" s="216"/>
      <c r="QIM106" s="216"/>
      <c r="QIN106" s="216"/>
      <c r="QIO106" s="216"/>
      <c r="QIP106" s="216"/>
      <c r="QIQ106" s="216"/>
      <c r="QIR106" s="216"/>
      <c r="QIS106" s="216"/>
      <c r="QIT106" s="216"/>
      <c r="QIU106" s="216"/>
      <c r="QIV106" s="216"/>
      <c r="QIW106" s="216"/>
      <c r="QIX106" s="216"/>
      <c r="QIY106" s="214"/>
      <c r="QIZ106" s="214"/>
      <c r="QJA106" s="214"/>
      <c r="QJB106" s="214"/>
      <c r="QJC106" s="214"/>
      <c r="QJD106" s="212"/>
      <c r="QJE106" s="213"/>
      <c r="QJF106" s="213"/>
      <c r="QJG106" s="214"/>
      <c r="QJH106" s="214"/>
      <c r="QJI106" s="216"/>
      <c r="QJJ106" s="216"/>
      <c r="QJK106" s="216"/>
      <c r="QJL106" s="216"/>
      <c r="QJM106" s="216"/>
      <c r="QJN106" s="216"/>
      <c r="QJO106" s="216"/>
      <c r="QJP106" s="216"/>
      <c r="QJQ106" s="216"/>
      <c r="QJR106" s="216"/>
      <c r="QJS106" s="216"/>
      <c r="QJT106" s="216"/>
      <c r="QJU106" s="216"/>
      <c r="QJV106" s="214"/>
      <c r="QJW106" s="214"/>
      <c r="QJX106" s="214"/>
      <c r="QJY106" s="214"/>
      <c r="QJZ106" s="214"/>
      <c r="QKA106" s="212"/>
      <c r="QKB106" s="213"/>
      <c r="QKC106" s="213"/>
      <c r="QKD106" s="214"/>
      <c r="QKE106" s="214"/>
      <c r="QKF106" s="216"/>
      <c r="QKG106" s="216"/>
      <c r="QKH106" s="216"/>
      <c r="QKI106" s="216"/>
      <c r="QKJ106" s="216"/>
      <c r="QKK106" s="216"/>
      <c r="QKL106" s="216"/>
      <c r="QKM106" s="216"/>
      <c r="QKN106" s="216"/>
      <c r="QKO106" s="216"/>
      <c r="QKP106" s="216"/>
      <c r="QKQ106" s="216"/>
      <c r="QKR106" s="216"/>
      <c r="QKS106" s="214"/>
      <c r="QKT106" s="214"/>
      <c r="QKU106" s="214"/>
      <c r="QKV106" s="214"/>
      <c r="QKW106" s="214"/>
      <c r="QKX106" s="212"/>
      <c r="QKY106" s="213"/>
      <c r="QKZ106" s="213"/>
      <c r="QLA106" s="214"/>
      <c r="QLB106" s="214"/>
      <c r="QLC106" s="216"/>
      <c r="QLD106" s="216"/>
      <c r="QLE106" s="216"/>
      <c r="QLF106" s="216"/>
      <c r="QLG106" s="216"/>
      <c r="QLH106" s="216"/>
      <c r="QLI106" s="216"/>
      <c r="QLJ106" s="216"/>
      <c r="QLK106" s="216"/>
      <c r="QLL106" s="216"/>
      <c r="QLM106" s="216"/>
      <c r="QLN106" s="216"/>
      <c r="QLO106" s="216"/>
      <c r="QLP106" s="214"/>
      <c r="QLQ106" s="214"/>
      <c r="QLR106" s="214"/>
      <c r="QLS106" s="214"/>
      <c r="QLT106" s="214"/>
      <c r="QLU106" s="212"/>
      <c r="QLV106" s="213"/>
      <c r="QLW106" s="213"/>
      <c r="QLX106" s="214"/>
      <c r="QLY106" s="214"/>
      <c r="QLZ106" s="216"/>
      <c r="QMA106" s="216"/>
      <c r="QMB106" s="216"/>
      <c r="QMC106" s="216"/>
      <c r="QMD106" s="216"/>
      <c r="QME106" s="216"/>
      <c r="QMF106" s="216"/>
      <c r="QMG106" s="216"/>
      <c r="QMH106" s="216"/>
      <c r="QMI106" s="216"/>
      <c r="QMJ106" s="216"/>
      <c r="QMK106" s="216"/>
      <c r="QML106" s="216"/>
      <c r="QMM106" s="214"/>
      <c r="QMN106" s="214"/>
      <c r="QMO106" s="214"/>
      <c r="QMP106" s="214"/>
      <c r="QMQ106" s="214"/>
      <c r="QMR106" s="212"/>
      <c r="QMS106" s="213"/>
      <c r="QMT106" s="213"/>
      <c r="QMU106" s="214"/>
      <c r="QMV106" s="214"/>
      <c r="QMW106" s="216"/>
      <c r="QMX106" s="216"/>
      <c r="QMY106" s="216"/>
      <c r="QMZ106" s="216"/>
      <c r="QNA106" s="216"/>
      <c r="QNB106" s="216"/>
      <c r="QNC106" s="216"/>
      <c r="QND106" s="216"/>
      <c r="QNE106" s="216"/>
      <c r="QNF106" s="216"/>
      <c r="QNG106" s="216"/>
      <c r="QNH106" s="216"/>
      <c r="QNI106" s="216"/>
      <c r="QNJ106" s="214"/>
      <c r="QNK106" s="214"/>
      <c r="QNL106" s="214"/>
      <c r="QNM106" s="214"/>
      <c r="QNN106" s="214"/>
      <c r="QNO106" s="212"/>
      <c r="QNP106" s="213"/>
      <c r="QNQ106" s="213"/>
      <c r="QNR106" s="214"/>
      <c r="QNS106" s="214"/>
      <c r="QNT106" s="216"/>
      <c r="QNU106" s="216"/>
      <c r="QNV106" s="216"/>
      <c r="QNW106" s="216"/>
      <c r="QNX106" s="216"/>
      <c r="QNY106" s="216"/>
      <c r="QNZ106" s="216"/>
      <c r="QOA106" s="216"/>
      <c r="QOB106" s="216"/>
      <c r="QOC106" s="216"/>
      <c r="QOD106" s="216"/>
      <c r="QOE106" s="216"/>
      <c r="QOF106" s="216"/>
      <c r="QOG106" s="214"/>
      <c r="QOH106" s="214"/>
      <c r="QOI106" s="214"/>
      <c r="QOJ106" s="214"/>
      <c r="QOK106" s="214"/>
      <c r="QOL106" s="212"/>
      <c r="QOM106" s="213"/>
      <c r="QON106" s="213"/>
      <c r="QOO106" s="214"/>
      <c r="QOP106" s="214"/>
      <c r="QOQ106" s="216"/>
      <c r="QOR106" s="216"/>
      <c r="QOS106" s="216"/>
      <c r="QOT106" s="216"/>
      <c r="QOU106" s="216"/>
      <c r="QOV106" s="216"/>
      <c r="QOW106" s="216"/>
      <c r="QOX106" s="216"/>
      <c r="QOY106" s="216"/>
      <c r="QOZ106" s="216"/>
      <c r="QPA106" s="216"/>
      <c r="QPB106" s="216"/>
      <c r="QPC106" s="216"/>
      <c r="QPD106" s="214"/>
      <c r="QPE106" s="214"/>
      <c r="QPF106" s="214"/>
      <c r="QPG106" s="214"/>
      <c r="QPH106" s="214"/>
      <c r="QPI106" s="212"/>
      <c r="QPJ106" s="213"/>
      <c r="QPK106" s="213"/>
      <c r="QPL106" s="214"/>
      <c r="QPM106" s="214"/>
      <c r="QPN106" s="216"/>
      <c r="QPO106" s="216"/>
      <c r="QPP106" s="216"/>
      <c r="QPQ106" s="216"/>
      <c r="QPR106" s="216"/>
      <c r="QPS106" s="216"/>
      <c r="QPT106" s="216"/>
      <c r="QPU106" s="216"/>
      <c r="QPV106" s="216"/>
      <c r="QPW106" s="216"/>
      <c r="QPX106" s="216"/>
      <c r="QPY106" s="216"/>
      <c r="QPZ106" s="216"/>
      <c r="QQA106" s="214"/>
      <c r="QQB106" s="214"/>
      <c r="QQC106" s="214"/>
      <c r="QQD106" s="214"/>
      <c r="QQE106" s="214"/>
      <c r="QQF106" s="212"/>
      <c r="QQG106" s="213"/>
      <c r="QQH106" s="213"/>
      <c r="QQI106" s="214"/>
      <c r="QQJ106" s="214"/>
      <c r="QQK106" s="216"/>
      <c r="QQL106" s="216"/>
      <c r="QQM106" s="216"/>
      <c r="QQN106" s="216"/>
      <c r="QQO106" s="216"/>
      <c r="QQP106" s="216"/>
      <c r="QQQ106" s="216"/>
      <c r="QQR106" s="216"/>
      <c r="QQS106" s="216"/>
      <c r="QQT106" s="216"/>
      <c r="QQU106" s="216"/>
      <c r="QQV106" s="216"/>
      <c r="QQW106" s="216"/>
      <c r="QQX106" s="214"/>
      <c r="QQY106" s="214"/>
      <c r="QQZ106" s="214"/>
      <c r="QRA106" s="214"/>
      <c r="QRB106" s="214"/>
      <c r="QRC106" s="212"/>
      <c r="QRD106" s="213"/>
      <c r="QRE106" s="213"/>
      <c r="QRF106" s="214"/>
      <c r="QRG106" s="214"/>
      <c r="QRH106" s="216"/>
      <c r="QRI106" s="216"/>
      <c r="QRJ106" s="216"/>
      <c r="QRK106" s="216"/>
      <c r="QRL106" s="216"/>
      <c r="QRM106" s="216"/>
      <c r="QRN106" s="216"/>
      <c r="QRO106" s="216"/>
      <c r="QRP106" s="216"/>
      <c r="QRQ106" s="216"/>
      <c r="QRR106" s="216"/>
      <c r="QRS106" s="216"/>
      <c r="QRT106" s="216"/>
      <c r="QRU106" s="214"/>
      <c r="QRV106" s="214"/>
      <c r="QRW106" s="214"/>
      <c r="QRX106" s="214"/>
      <c r="QRY106" s="214"/>
      <c r="QRZ106" s="212"/>
      <c r="QSA106" s="213"/>
      <c r="QSB106" s="213"/>
      <c r="QSC106" s="214"/>
      <c r="QSD106" s="214"/>
      <c r="QSE106" s="216"/>
      <c r="QSF106" s="216"/>
      <c r="QSG106" s="216"/>
      <c r="QSH106" s="216"/>
      <c r="QSI106" s="216"/>
      <c r="QSJ106" s="216"/>
      <c r="QSK106" s="216"/>
      <c r="QSL106" s="216"/>
      <c r="QSM106" s="216"/>
      <c r="QSN106" s="216"/>
      <c r="QSO106" s="216"/>
      <c r="QSP106" s="216"/>
      <c r="QSQ106" s="216"/>
      <c r="QSR106" s="214"/>
      <c r="QSS106" s="214"/>
      <c r="QST106" s="214"/>
      <c r="QSU106" s="214"/>
      <c r="QSV106" s="214"/>
      <c r="QSW106" s="212"/>
      <c r="QSX106" s="213"/>
      <c r="QSY106" s="213"/>
      <c r="QSZ106" s="214"/>
      <c r="QTA106" s="214"/>
      <c r="QTB106" s="216"/>
      <c r="QTC106" s="216"/>
      <c r="QTD106" s="216"/>
      <c r="QTE106" s="216"/>
      <c r="QTF106" s="216"/>
      <c r="QTG106" s="216"/>
      <c r="QTH106" s="216"/>
      <c r="QTI106" s="216"/>
      <c r="QTJ106" s="216"/>
      <c r="QTK106" s="216"/>
      <c r="QTL106" s="216"/>
      <c r="QTM106" s="216"/>
      <c r="QTN106" s="216"/>
      <c r="QTO106" s="214"/>
      <c r="QTP106" s="214"/>
      <c r="QTQ106" s="214"/>
      <c r="QTR106" s="214"/>
      <c r="QTS106" s="214"/>
      <c r="QTT106" s="212"/>
      <c r="QTU106" s="213"/>
      <c r="QTV106" s="213"/>
      <c r="QTW106" s="214"/>
      <c r="QTX106" s="214"/>
      <c r="QTY106" s="216"/>
      <c r="QTZ106" s="216"/>
      <c r="QUA106" s="216"/>
      <c r="QUB106" s="216"/>
      <c r="QUC106" s="216"/>
      <c r="QUD106" s="216"/>
      <c r="QUE106" s="216"/>
      <c r="QUF106" s="216"/>
      <c r="QUG106" s="216"/>
      <c r="QUH106" s="216"/>
      <c r="QUI106" s="216"/>
      <c r="QUJ106" s="216"/>
      <c r="QUK106" s="216"/>
      <c r="QUL106" s="214"/>
      <c r="QUM106" s="214"/>
      <c r="QUN106" s="214"/>
      <c r="QUO106" s="214"/>
      <c r="QUP106" s="214"/>
      <c r="QUQ106" s="212"/>
      <c r="QUR106" s="213"/>
      <c r="QUS106" s="213"/>
      <c r="QUT106" s="214"/>
      <c r="QUU106" s="214"/>
      <c r="QUV106" s="216"/>
      <c r="QUW106" s="216"/>
      <c r="QUX106" s="216"/>
      <c r="QUY106" s="216"/>
      <c r="QUZ106" s="216"/>
      <c r="QVA106" s="216"/>
      <c r="QVB106" s="216"/>
      <c r="QVC106" s="216"/>
      <c r="QVD106" s="216"/>
      <c r="QVE106" s="216"/>
      <c r="QVF106" s="216"/>
      <c r="QVG106" s="216"/>
      <c r="QVH106" s="216"/>
      <c r="QVI106" s="214"/>
      <c r="QVJ106" s="214"/>
      <c r="QVK106" s="214"/>
      <c r="QVL106" s="214"/>
      <c r="QVM106" s="214"/>
      <c r="QVN106" s="212"/>
      <c r="QVO106" s="213"/>
      <c r="QVP106" s="213"/>
      <c r="QVQ106" s="214"/>
      <c r="QVR106" s="214"/>
      <c r="QVS106" s="216"/>
      <c r="QVT106" s="216"/>
      <c r="QVU106" s="216"/>
      <c r="QVV106" s="216"/>
      <c r="QVW106" s="216"/>
      <c r="QVX106" s="216"/>
      <c r="QVY106" s="216"/>
      <c r="QVZ106" s="216"/>
      <c r="QWA106" s="216"/>
      <c r="QWB106" s="216"/>
      <c r="QWC106" s="216"/>
      <c r="QWD106" s="216"/>
      <c r="QWE106" s="216"/>
      <c r="QWF106" s="214"/>
      <c r="QWG106" s="214"/>
      <c r="QWH106" s="214"/>
      <c r="QWI106" s="214"/>
      <c r="QWJ106" s="214"/>
      <c r="QWK106" s="212"/>
      <c r="QWL106" s="213"/>
      <c r="QWM106" s="213"/>
      <c r="QWN106" s="214"/>
      <c r="QWO106" s="214"/>
      <c r="QWP106" s="216"/>
      <c r="QWQ106" s="216"/>
      <c r="QWR106" s="216"/>
      <c r="QWS106" s="216"/>
      <c r="QWT106" s="216"/>
      <c r="QWU106" s="216"/>
      <c r="QWV106" s="216"/>
      <c r="QWW106" s="216"/>
      <c r="QWX106" s="216"/>
      <c r="QWY106" s="216"/>
      <c r="QWZ106" s="216"/>
      <c r="QXA106" s="216"/>
      <c r="QXB106" s="216"/>
      <c r="QXC106" s="214"/>
      <c r="QXD106" s="214"/>
      <c r="QXE106" s="214"/>
      <c r="QXF106" s="214"/>
      <c r="QXG106" s="214"/>
      <c r="QXH106" s="212"/>
      <c r="QXI106" s="213"/>
      <c r="QXJ106" s="213"/>
      <c r="QXK106" s="214"/>
      <c r="QXL106" s="214"/>
      <c r="QXM106" s="216"/>
      <c r="QXN106" s="216"/>
      <c r="QXO106" s="216"/>
      <c r="QXP106" s="216"/>
      <c r="QXQ106" s="216"/>
      <c r="QXR106" s="216"/>
      <c r="QXS106" s="216"/>
      <c r="QXT106" s="216"/>
      <c r="QXU106" s="216"/>
      <c r="QXV106" s="216"/>
      <c r="QXW106" s="216"/>
      <c r="QXX106" s="216"/>
      <c r="QXY106" s="216"/>
      <c r="QXZ106" s="214"/>
      <c r="QYA106" s="214"/>
      <c r="QYB106" s="214"/>
      <c r="QYC106" s="214"/>
      <c r="QYD106" s="214"/>
      <c r="QYE106" s="212"/>
      <c r="QYF106" s="213"/>
      <c r="QYG106" s="213"/>
      <c r="QYH106" s="214"/>
      <c r="QYI106" s="214"/>
      <c r="QYJ106" s="216"/>
      <c r="QYK106" s="216"/>
      <c r="QYL106" s="216"/>
      <c r="QYM106" s="216"/>
      <c r="QYN106" s="216"/>
      <c r="QYO106" s="216"/>
      <c r="QYP106" s="216"/>
      <c r="QYQ106" s="216"/>
      <c r="QYR106" s="216"/>
      <c r="QYS106" s="216"/>
      <c r="QYT106" s="216"/>
      <c r="QYU106" s="216"/>
      <c r="QYV106" s="216"/>
      <c r="QYW106" s="214"/>
      <c r="QYX106" s="214"/>
      <c r="QYY106" s="214"/>
      <c r="QYZ106" s="214"/>
      <c r="QZA106" s="214"/>
      <c r="QZB106" s="212"/>
      <c r="QZC106" s="213"/>
      <c r="QZD106" s="213"/>
      <c r="QZE106" s="214"/>
      <c r="QZF106" s="214"/>
      <c r="QZG106" s="216"/>
      <c r="QZH106" s="216"/>
      <c r="QZI106" s="216"/>
      <c r="QZJ106" s="216"/>
      <c r="QZK106" s="216"/>
      <c r="QZL106" s="216"/>
      <c r="QZM106" s="216"/>
      <c r="QZN106" s="216"/>
      <c r="QZO106" s="216"/>
      <c r="QZP106" s="216"/>
      <c r="QZQ106" s="216"/>
      <c r="QZR106" s="216"/>
      <c r="QZS106" s="216"/>
      <c r="QZT106" s="214"/>
      <c r="QZU106" s="214"/>
      <c r="QZV106" s="214"/>
      <c r="QZW106" s="214"/>
      <c r="QZX106" s="214"/>
      <c r="QZY106" s="212"/>
      <c r="QZZ106" s="213"/>
      <c r="RAA106" s="213"/>
      <c r="RAB106" s="214"/>
      <c r="RAC106" s="214"/>
      <c r="RAD106" s="216"/>
      <c r="RAE106" s="216"/>
      <c r="RAF106" s="216"/>
      <c r="RAG106" s="216"/>
      <c r="RAH106" s="216"/>
      <c r="RAI106" s="216"/>
      <c r="RAJ106" s="216"/>
      <c r="RAK106" s="216"/>
      <c r="RAL106" s="216"/>
      <c r="RAM106" s="216"/>
      <c r="RAN106" s="216"/>
      <c r="RAO106" s="216"/>
      <c r="RAP106" s="216"/>
      <c r="RAQ106" s="214"/>
      <c r="RAR106" s="214"/>
      <c r="RAS106" s="214"/>
      <c r="RAT106" s="214"/>
      <c r="RAU106" s="214"/>
      <c r="RAV106" s="212"/>
      <c r="RAW106" s="213"/>
      <c r="RAX106" s="213"/>
      <c r="RAY106" s="214"/>
      <c r="RAZ106" s="214"/>
      <c r="RBA106" s="216"/>
      <c r="RBB106" s="216"/>
      <c r="RBC106" s="216"/>
      <c r="RBD106" s="216"/>
      <c r="RBE106" s="216"/>
      <c r="RBF106" s="216"/>
      <c r="RBG106" s="216"/>
      <c r="RBH106" s="216"/>
      <c r="RBI106" s="216"/>
      <c r="RBJ106" s="216"/>
      <c r="RBK106" s="216"/>
      <c r="RBL106" s="216"/>
      <c r="RBM106" s="216"/>
      <c r="RBN106" s="214"/>
      <c r="RBO106" s="214"/>
      <c r="RBP106" s="214"/>
      <c r="RBQ106" s="214"/>
      <c r="RBR106" s="214"/>
      <c r="RBS106" s="212"/>
      <c r="RBT106" s="213"/>
      <c r="RBU106" s="213"/>
      <c r="RBV106" s="214"/>
      <c r="RBW106" s="214"/>
      <c r="RBX106" s="216"/>
      <c r="RBY106" s="216"/>
      <c r="RBZ106" s="216"/>
      <c r="RCA106" s="216"/>
      <c r="RCB106" s="216"/>
      <c r="RCC106" s="216"/>
      <c r="RCD106" s="216"/>
      <c r="RCE106" s="216"/>
      <c r="RCF106" s="216"/>
      <c r="RCG106" s="216"/>
      <c r="RCH106" s="216"/>
      <c r="RCI106" s="216"/>
      <c r="RCJ106" s="216"/>
      <c r="RCK106" s="214"/>
      <c r="RCL106" s="214"/>
      <c r="RCM106" s="214"/>
      <c r="RCN106" s="214"/>
      <c r="RCO106" s="214"/>
      <c r="RCP106" s="212"/>
      <c r="RCQ106" s="213"/>
      <c r="RCR106" s="213"/>
      <c r="RCS106" s="214"/>
      <c r="RCT106" s="214"/>
      <c r="RCU106" s="216"/>
      <c r="RCV106" s="216"/>
      <c r="RCW106" s="216"/>
      <c r="RCX106" s="216"/>
      <c r="RCY106" s="216"/>
      <c r="RCZ106" s="216"/>
      <c r="RDA106" s="216"/>
      <c r="RDB106" s="216"/>
      <c r="RDC106" s="216"/>
      <c r="RDD106" s="216"/>
      <c r="RDE106" s="216"/>
      <c r="RDF106" s="216"/>
      <c r="RDG106" s="216"/>
      <c r="RDH106" s="214"/>
      <c r="RDI106" s="214"/>
      <c r="RDJ106" s="214"/>
      <c r="RDK106" s="214"/>
      <c r="RDL106" s="214"/>
      <c r="RDM106" s="212"/>
      <c r="RDN106" s="213"/>
      <c r="RDO106" s="213"/>
      <c r="RDP106" s="214"/>
      <c r="RDQ106" s="214"/>
      <c r="RDR106" s="216"/>
      <c r="RDS106" s="216"/>
      <c r="RDT106" s="216"/>
      <c r="RDU106" s="216"/>
      <c r="RDV106" s="216"/>
      <c r="RDW106" s="216"/>
      <c r="RDX106" s="216"/>
      <c r="RDY106" s="216"/>
      <c r="RDZ106" s="216"/>
      <c r="REA106" s="216"/>
      <c r="REB106" s="216"/>
      <c r="REC106" s="216"/>
      <c r="RED106" s="216"/>
      <c r="REE106" s="214"/>
      <c r="REF106" s="214"/>
      <c r="REG106" s="214"/>
      <c r="REH106" s="214"/>
      <c r="REI106" s="214"/>
      <c r="REJ106" s="212"/>
      <c r="REK106" s="213"/>
      <c r="REL106" s="213"/>
      <c r="REM106" s="214"/>
      <c r="REN106" s="214"/>
      <c r="REO106" s="216"/>
      <c r="REP106" s="216"/>
      <c r="REQ106" s="216"/>
      <c r="RER106" s="216"/>
      <c r="RES106" s="216"/>
      <c r="RET106" s="216"/>
      <c r="REU106" s="216"/>
      <c r="REV106" s="216"/>
      <c r="REW106" s="216"/>
      <c r="REX106" s="216"/>
      <c r="REY106" s="216"/>
      <c r="REZ106" s="216"/>
      <c r="RFA106" s="216"/>
      <c r="RFB106" s="214"/>
      <c r="RFC106" s="214"/>
      <c r="RFD106" s="214"/>
      <c r="RFE106" s="214"/>
      <c r="RFF106" s="214"/>
      <c r="RFG106" s="212"/>
      <c r="RFH106" s="213"/>
      <c r="RFI106" s="213"/>
      <c r="RFJ106" s="214"/>
      <c r="RFK106" s="214"/>
      <c r="RFL106" s="216"/>
      <c r="RFM106" s="216"/>
      <c r="RFN106" s="216"/>
      <c r="RFO106" s="216"/>
      <c r="RFP106" s="216"/>
      <c r="RFQ106" s="216"/>
      <c r="RFR106" s="216"/>
      <c r="RFS106" s="216"/>
      <c r="RFT106" s="216"/>
      <c r="RFU106" s="216"/>
      <c r="RFV106" s="216"/>
      <c r="RFW106" s="216"/>
      <c r="RFX106" s="216"/>
      <c r="RFY106" s="214"/>
      <c r="RFZ106" s="214"/>
      <c r="RGA106" s="214"/>
      <c r="RGB106" s="214"/>
      <c r="RGC106" s="214"/>
      <c r="RGD106" s="212"/>
      <c r="RGE106" s="213"/>
      <c r="RGF106" s="213"/>
      <c r="RGG106" s="214"/>
      <c r="RGH106" s="214"/>
      <c r="RGI106" s="216"/>
      <c r="RGJ106" s="216"/>
      <c r="RGK106" s="216"/>
      <c r="RGL106" s="216"/>
      <c r="RGM106" s="216"/>
      <c r="RGN106" s="216"/>
      <c r="RGO106" s="216"/>
      <c r="RGP106" s="216"/>
      <c r="RGQ106" s="216"/>
      <c r="RGR106" s="216"/>
      <c r="RGS106" s="216"/>
      <c r="RGT106" s="216"/>
      <c r="RGU106" s="216"/>
      <c r="RGV106" s="214"/>
      <c r="RGW106" s="214"/>
      <c r="RGX106" s="214"/>
      <c r="RGY106" s="214"/>
      <c r="RGZ106" s="214"/>
      <c r="RHA106" s="212"/>
      <c r="RHB106" s="213"/>
      <c r="RHC106" s="213"/>
      <c r="RHD106" s="214"/>
      <c r="RHE106" s="214"/>
      <c r="RHF106" s="216"/>
      <c r="RHG106" s="216"/>
      <c r="RHH106" s="216"/>
      <c r="RHI106" s="216"/>
      <c r="RHJ106" s="216"/>
      <c r="RHK106" s="216"/>
      <c r="RHL106" s="216"/>
      <c r="RHM106" s="216"/>
      <c r="RHN106" s="216"/>
      <c r="RHO106" s="216"/>
      <c r="RHP106" s="216"/>
      <c r="RHQ106" s="216"/>
      <c r="RHR106" s="216"/>
      <c r="RHS106" s="214"/>
      <c r="RHT106" s="214"/>
      <c r="RHU106" s="214"/>
      <c r="RHV106" s="214"/>
      <c r="RHW106" s="214"/>
      <c r="RHX106" s="212"/>
      <c r="RHY106" s="213"/>
      <c r="RHZ106" s="213"/>
      <c r="RIA106" s="214"/>
      <c r="RIB106" s="214"/>
      <c r="RIC106" s="216"/>
      <c r="RID106" s="216"/>
      <c r="RIE106" s="216"/>
      <c r="RIF106" s="216"/>
      <c r="RIG106" s="216"/>
      <c r="RIH106" s="216"/>
      <c r="RII106" s="216"/>
      <c r="RIJ106" s="216"/>
      <c r="RIK106" s="216"/>
      <c r="RIL106" s="216"/>
      <c r="RIM106" s="216"/>
      <c r="RIN106" s="216"/>
      <c r="RIO106" s="216"/>
      <c r="RIP106" s="214"/>
      <c r="RIQ106" s="214"/>
      <c r="RIR106" s="214"/>
      <c r="RIS106" s="214"/>
      <c r="RIT106" s="214"/>
      <c r="RIU106" s="212"/>
      <c r="RIV106" s="213"/>
      <c r="RIW106" s="213"/>
      <c r="RIX106" s="214"/>
      <c r="RIY106" s="214"/>
      <c r="RIZ106" s="216"/>
      <c r="RJA106" s="216"/>
      <c r="RJB106" s="216"/>
      <c r="RJC106" s="216"/>
      <c r="RJD106" s="216"/>
      <c r="RJE106" s="216"/>
      <c r="RJF106" s="216"/>
      <c r="RJG106" s="216"/>
      <c r="RJH106" s="216"/>
      <c r="RJI106" s="216"/>
      <c r="RJJ106" s="216"/>
      <c r="RJK106" s="216"/>
      <c r="RJL106" s="216"/>
      <c r="RJM106" s="214"/>
      <c r="RJN106" s="214"/>
      <c r="RJO106" s="214"/>
      <c r="RJP106" s="214"/>
      <c r="RJQ106" s="214"/>
      <c r="RJR106" s="212"/>
      <c r="RJS106" s="213"/>
      <c r="RJT106" s="213"/>
      <c r="RJU106" s="214"/>
      <c r="RJV106" s="214"/>
      <c r="RJW106" s="216"/>
      <c r="RJX106" s="216"/>
      <c r="RJY106" s="216"/>
      <c r="RJZ106" s="216"/>
      <c r="RKA106" s="216"/>
      <c r="RKB106" s="216"/>
      <c r="RKC106" s="216"/>
      <c r="RKD106" s="216"/>
      <c r="RKE106" s="216"/>
      <c r="RKF106" s="216"/>
      <c r="RKG106" s="216"/>
      <c r="RKH106" s="216"/>
      <c r="RKI106" s="216"/>
      <c r="RKJ106" s="214"/>
      <c r="RKK106" s="214"/>
      <c r="RKL106" s="214"/>
      <c r="RKM106" s="214"/>
      <c r="RKN106" s="214"/>
      <c r="RKO106" s="212"/>
      <c r="RKP106" s="213"/>
      <c r="RKQ106" s="213"/>
      <c r="RKR106" s="214"/>
      <c r="RKS106" s="214"/>
      <c r="RKT106" s="216"/>
      <c r="RKU106" s="216"/>
      <c r="RKV106" s="216"/>
      <c r="RKW106" s="216"/>
      <c r="RKX106" s="216"/>
      <c r="RKY106" s="216"/>
      <c r="RKZ106" s="216"/>
      <c r="RLA106" s="216"/>
      <c r="RLB106" s="216"/>
      <c r="RLC106" s="216"/>
      <c r="RLD106" s="216"/>
      <c r="RLE106" s="216"/>
      <c r="RLF106" s="216"/>
      <c r="RLG106" s="214"/>
      <c r="RLH106" s="214"/>
      <c r="RLI106" s="214"/>
      <c r="RLJ106" s="214"/>
      <c r="RLK106" s="214"/>
      <c r="RLL106" s="212"/>
      <c r="RLM106" s="213"/>
      <c r="RLN106" s="213"/>
      <c r="RLO106" s="214"/>
      <c r="RLP106" s="214"/>
      <c r="RLQ106" s="216"/>
      <c r="RLR106" s="216"/>
      <c r="RLS106" s="216"/>
      <c r="RLT106" s="216"/>
      <c r="RLU106" s="216"/>
      <c r="RLV106" s="216"/>
      <c r="RLW106" s="216"/>
      <c r="RLX106" s="216"/>
      <c r="RLY106" s="216"/>
      <c r="RLZ106" s="216"/>
      <c r="RMA106" s="216"/>
      <c r="RMB106" s="216"/>
      <c r="RMC106" s="216"/>
      <c r="RMD106" s="214"/>
      <c r="RME106" s="214"/>
      <c r="RMF106" s="214"/>
      <c r="RMG106" s="214"/>
      <c r="RMH106" s="214"/>
      <c r="RMI106" s="212"/>
      <c r="RMJ106" s="213"/>
      <c r="RMK106" s="213"/>
      <c r="RML106" s="214"/>
      <c r="RMM106" s="214"/>
      <c r="RMN106" s="216"/>
      <c r="RMO106" s="216"/>
      <c r="RMP106" s="216"/>
      <c r="RMQ106" s="216"/>
      <c r="RMR106" s="216"/>
      <c r="RMS106" s="216"/>
      <c r="RMT106" s="216"/>
      <c r="RMU106" s="216"/>
      <c r="RMV106" s="216"/>
      <c r="RMW106" s="216"/>
      <c r="RMX106" s="216"/>
      <c r="RMY106" s="216"/>
      <c r="RMZ106" s="216"/>
      <c r="RNA106" s="214"/>
      <c r="RNB106" s="214"/>
      <c r="RNC106" s="214"/>
      <c r="RND106" s="214"/>
      <c r="RNE106" s="214"/>
      <c r="RNF106" s="212"/>
      <c r="RNG106" s="213"/>
      <c r="RNH106" s="213"/>
      <c r="RNI106" s="214"/>
      <c r="RNJ106" s="214"/>
      <c r="RNK106" s="216"/>
      <c r="RNL106" s="216"/>
      <c r="RNM106" s="216"/>
      <c r="RNN106" s="216"/>
      <c r="RNO106" s="216"/>
      <c r="RNP106" s="216"/>
      <c r="RNQ106" s="216"/>
      <c r="RNR106" s="216"/>
      <c r="RNS106" s="216"/>
      <c r="RNT106" s="216"/>
      <c r="RNU106" s="216"/>
      <c r="RNV106" s="216"/>
      <c r="RNW106" s="216"/>
      <c r="RNX106" s="214"/>
      <c r="RNY106" s="214"/>
      <c r="RNZ106" s="214"/>
      <c r="ROA106" s="214"/>
      <c r="ROB106" s="214"/>
      <c r="ROC106" s="212"/>
      <c r="ROD106" s="213"/>
      <c r="ROE106" s="213"/>
      <c r="ROF106" s="214"/>
      <c r="ROG106" s="214"/>
      <c r="ROH106" s="216"/>
      <c r="ROI106" s="216"/>
      <c r="ROJ106" s="216"/>
      <c r="ROK106" s="216"/>
      <c r="ROL106" s="216"/>
      <c r="ROM106" s="216"/>
      <c r="RON106" s="216"/>
      <c r="ROO106" s="216"/>
      <c r="ROP106" s="216"/>
      <c r="ROQ106" s="216"/>
      <c r="ROR106" s="216"/>
      <c r="ROS106" s="216"/>
      <c r="ROT106" s="216"/>
      <c r="ROU106" s="214"/>
      <c r="ROV106" s="214"/>
      <c r="ROW106" s="214"/>
      <c r="ROX106" s="214"/>
      <c r="ROY106" s="214"/>
      <c r="ROZ106" s="212"/>
      <c r="RPA106" s="213"/>
      <c r="RPB106" s="213"/>
      <c r="RPC106" s="214"/>
      <c r="RPD106" s="214"/>
      <c r="RPE106" s="216"/>
      <c r="RPF106" s="216"/>
      <c r="RPG106" s="216"/>
      <c r="RPH106" s="216"/>
      <c r="RPI106" s="216"/>
      <c r="RPJ106" s="216"/>
      <c r="RPK106" s="216"/>
      <c r="RPL106" s="216"/>
      <c r="RPM106" s="216"/>
      <c r="RPN106" s="216"/>
      <c r="RPO106" s="216"/>
      <c r="RPP106" s="216"/>
      <c r="RPQ106" s="216"/>
      <c r="RPR106" s="214"/>
      <c r="RPS106" s="214"/>
      <c r="RPT106" s="214"/>
      <c r="RPU106" s="214"/>
      <c r="RPV106" s="214"/>
      <c r="RPW106" s="212"/>
      <c r="RPX106" s="213"/>
      <c r="RPY106" s="213"/>
      <c r="RPZ106" s="214"/>
      <c r="RQA106" s="214"/>
      <c r="RQB106" s="216"/>
      <c r="RQC106" s="216"/>
      <c r="RQD106" s="216"/>
      <c r="RQE106" s="216"/>
      <c r="RQF106" s="216"/>
      <c r="RQG106" s="216"/>
      <c r="RQH106" s="216"/>
      <c r="RQI106" s="216"/>
      <c r="RQJ106" s="216"/>
      <c r="RQK106" s="216"/>
      <c r="RQL106" s="216"/>
      <c r="RQM106" s="216"/>
      <c r="RQN106" s="216"/>
      <c r="RQO106" s="214"/>
      <c r="RQP106" s="214"/>
      <c r="RQQ106" s="214"/>
      <c r="RQR106" s="214"/>
      <c r="RQS106" s="214"/>
      <c r="RQT106" s="212"/>
      <c r="RQU106" s="213"/>
      <c r="RQV106" s="213"/>
      <c r="RQW106" s="214"/>
      <c r="RQX106" s="214"/>
      <c r="RQY106" s="216"/>
      <c r="RQZ106" s="216"/>
      <c r="RRA106" s="216"/>
      <c r="RRB106" s="216"/>
      <c r="RRC106" s="216"/>
      <c r="RRD106" s="216"/>
      <c r="RRE106" s="216"/>
      <c r="RRF106" s="216"/>
      <c r="RRG106" s="216"/>
      <c r="RRH106" s="216"/>
      <c r="RRI106" s="216"/>
      <c r="RRJ106" s="216"/>
      <c r="RRK106" s="216"/>
      <c r="RRL106" s="214"/>
      <c r="RRM106" s="214"/>
      <c r="RRN106" s="214"/>
      <c r="RRO106" s="214"/>
      <c r="RRP106" s="214"/>
      <c r="RRQ106" s="212"/>
      <c r="RRR106" s="213"/>
      <c r="RRS106" s="213"/>
      <c r="RRT106" s="214"/>
      <c r="RRU106" s="214"/>
      <c r="RRV106" s="216"/>
      <c r="RRW106" s="216"/>
      <c r="RRX106" s="216"/>
      <c r="RRY106" s="216"/>
      <c r="RRZ106" s="216"/>
      <c r="RSA106" s="216"/>
      <c r="RSB106" s="216"/>
      <c r="RSC106" s="216"/>
      <c r="RSD106" s="216"/>
      <c r="RSE106" s="216"/>
      <c r="RSF106" s="216"/>
      <c r="RSG106" s="216"/>
      <c r="RSH106" s="216"/>
      <c r="RSI106" s="214"/>
      <c r="RSJ106" s="214"/>
      <c r="RSK106" s="214"/>
      <c r="RSL106" s="214"/>
      <c r="RSM106" s="214"/>
      <c r="RSN106" s="212"/>
      <c r="RSO106" s="213"/>
      <c r="RSP106" s="213"/>
      <c r="RSQ106" s="214"/>
      <c r="RSR106" s="214"/>
      <c r="RSS106" s="216"/>
      <c r="RST106" s="216"/>
      <c r="RSU106" s="216"/>
      <c r="RSV106" s="216"/>
      <c r="RSW106" s="216"/>
      <c r="RSX106" s="216"/>
      <c r="RSY106" s="216"/>
      <c r="RSZ106" s="216"/>
      <c r="RTA106" s="216"/>
      <c r="RTB106" s="216"/>
      <c r="RTC106" s="216"/>
      <c r="RTD106" s="216"/>
      <c r="RTE106" s="216"/>
      <c r="RTF106" s="214"/>
      <c r="RTG106" s="214"/>
      <c r="RTH106" s="214"/>
      <c r="RTI106" s="214"/>
      <c r="RTJ106" s="214"/>
      <c r="RTK106" s="212"/>
      <c r="RTL106" s="213"/>
      <c r="RTM106" s="213"/>
      <c r="RTN106" s="214"/>
      <c r="RTO106" s="214"/>
      <c r="RTP106" s="216"/>
      <c r="RTQ106" s="216"/>
      <c r="RTR106" s="216"/>
      <c r="RTS106" s="216"/>
      <c r="RTT106" s="216"/>
      <c r="RTU106" s="216"/>
      <c r="RTV106" s="216"/>
      <c r="RTW106" s="216"/>
      <c r="RTX106" s="216"/>
      <c r="RTY106" s="216"/>
      <c r="RTZ106" s="216"/>
      <c r="RUA106" s="216"/>
      <c r="RUB106" s="216"/>
      <c r="RUC106" s="214"/>
      <c r="RUD106" s="214"/>
      <c r="RUE106" s="214"/>
      <c r="RUF106" s="214"/>
      <c r="RUG106" s="214"/>
      <c r="RUH106" s="212"/>
      <c r="RUI106" s="213"/>
      <c r="RUJ106" s="213"/>
      <c r="RUK106" s="214"/>
      <c r="RUL106" s="214"/>
      <c r="RUM106" s="216"/>
      <c r="RUN106" s="216"/>
      <c r="RUO106" s="216"/>
      <c r="RUP106" s="216"/>
      <c r="RUQ106" s="216"/>
      <c r="RUR106" s="216"/>
      <c r="RUS106" s="216"/>
      <c r="RUT106" s="216"/>
      <c r="RUU106" s="216"/>
      <c r="RUV106" s="216"/>
      <c r="RUW106" s="216"/>
      <c r="RUX106" s="216"/>
      <c r="RUY106" s="216"/>
      <c r="RUZ106" s="214"/>
      <c r="RVA106" s="214"/>
      <c r="RVB106" s="214"/>
      <c r="RVC106" s="214"/>
      <c r="RVD106" s="214"/>
      <c r="RVE106" s="212"/>
      <c r="RVF106" s="213"/>
      <c r="RVG106" s="213"/>
      <c r="RVH106" s="214"/>
      <c r="RVI106" s="214"/>
      <c r="RVJ106" s="216"/>
      <c r="RVK106" s="216"/>
      <c r="RVL106" s="216"/>
      <c r="RVM106" s="216"/>
      <c r="RVN106" s="216"/>
      <c r="RVO106" s="216"/>
      <c r="RVP106" s="216"/>
      <c r="RVQ106" s="216"/>
      <c r="RVR106" s="216"/>
      <c r="RVS106" s="216"/>
      <c r="RVT106" s="216"/>
      <c r="RVU106" s="216"/>
      <c r="RVV106" s="216"/>
      <c r="RVW106" s="214"/>
      <c r="RVX106" s="214"/>
      <c r="RVY106" s="214"/>
      <c r="RVZ106" s="214"/>
      <c r="RWA106" s="214"/>
      <c r="RWB106" s="212"/>
      <c r="RWC106" s="213"/>
      <c r="RWD106" s="213"/>
      <c r="RWE106" s="214"/>
      <c r="RWF106" s="214"/>
      <c r="RWG106" s="216"/>
      <c r="RWH106" s="216"/>
      <c r="RWI106" s="216"/>
      <c r="RWJ106" s="216"/>
      <c r="RWK106" s="216"/>
      <c r="RWL106" s="216"/>
      <c r="RWM106" s="216"/>
      <c r="RWN106" s="216"/>
      <c r="RWO106" s="216"/>
      <c r="RWP106" s="216"/>
      <c r="RWQ106" s="216"/>
      <c r="RWR106" s="216"/>
      <c r="RWS106" s="216"/>
      <c r="RWT106" s="214"/>
      <c r="RWU106" s="214"/>
      <c r="RWV106" s="214"/>
      <c r="RWW106" s="214"/>
      <c r="RWX106" s="214"/>
      <c r="RWY106" s="212"/>
      <c r="RWZ106" s="213"/>
      <c r="RXA106" s="213"/>
      <c r="RXB106" s="214"/>
      <c r="RXC106" s="214"/>
      <c r="RXD106" s="216"/>
      <c r="RXE106" s="216"/>
      <c r="RXF106" s="216"/>
      <c r="RXG106" s="216"/>
      <c r="RXH106" s="216"/>
      <c r="RXI106" s="216"/>
      <c r="RXJ106" s="216"/>
      <c r="RXK106" s="216"/>
      <c r="RXL106" s="216"/>
      <c r="RXM106" s="216"/>
      <c r="RXN106" s="216"/>
      <c r="RXO106" s="216"/>
      <c r="RXP106" s="216"/>
      <c r="RXQ106" s="214"/>
      <c r="RXR106" s="214"/>
      <c r="RXS106" s="214"/>
      <c r="RXT106" s="214"/>
      <c r="RXU106" s="214"/>
      <c r="RXV106" s="212"/>
      <c r="RXW106" s="213"/>
      <c r="RXX106" s="213"/>
      <c r="RXY106" s="214"/>
      <c r="RXZ106" s="214"/>
      <c r="RYA106" s="216"/>
      <c r="RYB106" s="216"/>
      <c r="RYC106" s="216"/>
      <c r="RYD106" s="216"/>
      <c r="RYE106" s="216"/>
      <c r="RYF106" s="216"/>
      <c r="RYG106" s="216"/>
      <c r="RYH106" s="216"/>
      <c r="RYI106" s="216"/>
      <c r="RYJ106" s="216"/>
      <c r="RYK106" s="216"/>
      <c r="RYL106" s="216"/>
      <c r="RYM106" s="216"/>
      <c r="RYN106" s="214"/>
      <c r="RYO106" s="214"/>
      <c r="RYP106" s="214"/>
      <c r="RYQ106" s="214"/>
      <c r="RYR106" s="214"/>
      <c r="RYS106" s="212"/>
      <c r="RYT106" s="213"/>
      <c r="RYU106" s="213"/>
      <c r="RYV106" s="214"/>
      <c r="RYW106" s="214"/>
      <c r="RYX106" s="216"/>
      <c r="RYY106" s="216"/>
      <c r="RYZ106" s="216"/>
      <c r="RZA106" s="216"/>
      <c r="RZB106" s="216"/>
      <c r="RZC106" s="216"/>
      <c r="RZD106" s="216"/>
      <c r="RZE106" s="216"/>
      <c r="RZF106" s="216"/>
      <c r="RZG106" s="216"/>
      <c r="RZH106" s="216"/>
      <c r="RZI106" s="216"/>
      <c r="RZJ106" s="216"/>
      <c r="RZK106" s="214"/>
      <c r="RZL106" s="214"/>
      <c r="RZM106" s="214"/>
      <c r="RZN106" s="214"/>
      <c r="RZO106" s="214"/>
      <c r="RZP106" s="212"/>
      <c r="RZQ106" s="213"/>
      <c r="RZR106" s="213"/>
      <c r="RZS106" s="214"/>
      <c r="RZT106" s="214"/>
      <c r="RZU106" s="216"/>
      <c r="RZV106" s="216"/>
      <c r="RZW106" s="216"/>
      <c r="RZX106" s="216"/>
      <c r="RZY106" s="216"/>
      <c r="RZZ106" s="216"/>
      <c r="SAA106" s="216"/>
      <c r="SAB106" s="216"/>
      <c r="SAC106" s="216"/>
      <c r="SAD106" s="216"/>
      <c r="SAE106" s="216"/>
      <c r="SAF106" s="216"/>
      <c r="SAG106" s="216"/>
      <c r="SAH106" s="214"/>
      <c r="SAI106" s="214"/>
      <c r="SAJ106" s="214"/>
      <c r="SAK106" s="214"/>
      <c r="SAL106" s="214"/>
      <c r="SAM106" s="212"/>
      <c r="SAN106" s="213"/>
      <c r="SAO106" s="213"/>
      <c r="SAP106" s="214"/>
      <c r="SAQ106" s="214"/>
      <c r="SAR106" s="216"/>
      <c r="SAS106" s="216"/>
      <c r="SAT106" s="216"/>
      <c r="SAU106" s="216"/>
      <c r="SAV106" s="216"/>
      <c r="SAW106" s="216"/>
      <c r="SAX106" s="216"/>
      <c r="SAY106" s="216"/>
      <c r="SAZ106" s="216"/>
      <c r="SBA106" s="216"/>
      <c r="SBB106" s="216"/>
      <c r="SBC106" s="216"/>
      <c r="SBD106" s="216"/>
      <c r="SBE106" s="214"/>
      <c r="SBF106" s="214"/>
      <c r="SBG106" s="214"/>
      <c r="SBH106" s="214"/>
      <c r="SBI106" s="214"/>
      <c r="SBJ106" s="212"/>
      <c r="SBK106" s="213"/>
      <c r="SBL106" s="213"/>
      <c r="SBM106" s="214"/>
      <c r="SBN106" s="214"/>
      <c r="SBO106" s="216"/>
      <c r="SBP106" s="216"/>
      <c r="SBQ106" s="216"/>
      <c r="SBR106" s="216"/>
      <c r="SBS106" s="216"/>
      <c r="SBT106" s="216"/>
      <c r="SBU106" s="216"/>
      <c r="SBV106" s="216"/>
      <c r="SBW106" s="216"/>
      <c r="SBX106" s="216"/>
      <c r="SBY106" s="216"/>
      <c r="SBZ106" s="216"/>
      <c r="SCA106" s="216"/>
      <c r="SCB106" s="214"/>
      <c r="SCC106" s="214"/>
      <c r="SCD106" s="214"/>
      <c r="SCE106" s="214"/>
      <c r="SCF106" s="214"/>
      <c r="SCG106" s="212"/>
      <c r="SCH106" s="213"/>
      <c r="SCI106" s="213"/>
      <c r="SCJ106" s="214"/>
      <c r="SCK106" s="214"/>
      <c r="SCL106" s="216"/>
      <c r="SCM106" s="216"/>
      <c r="SCN106" s="216"/>
      <c r="SCO106" s="216"/>
      <c r="SCP106" s="216"/>
      <c r="SCQ106" s="216"/>
      <c r="SCR106" s="216"/>
      <c r="SCS106" s="216"/>
      <c r="SCT106" s="216"/>
      <c r="SCU106" s="216"/>
      <c r="SCV106" s="216"/>
      <c r="SCW106" s="216"/>
      <c r="SCX106" s="216"/>
      <c r="SCY106" s="214"/>
      <c r="SCZ106" s="214"/>
      <c r="SDA106" s="214"/>
      <c r="SDB106" s="214"/>
      <c r="SDC106" s="214"/>
      <c r="SDD106" s="212"/>
      <c r="SDE106" s="213"/>
      <c r="SDF106" s="213"/>
      <c r="SDG106" s="214"/>
      <c r="SDH106" s="214"/>
      <c r="SDI106" s="216"/>
      <c r="SDJ106" s="216"/>
      <c r="SDK106" s="216"/>
      <c r="SDL106" s="216"/>
      <c r="SDM106" s="216"/>
      <c r="SDN106" s="216"/>
      <c r="SDO106" s="216"/>
      <c r="SDP106" s="216"/>
      <c r="SDQ106" s="216"/>
      <c r="SDR106" s="216"/>
      <c r="SDS106" s="216"/>
      <c r="SDT106" s="216"/>
      <c r="SDU106" s="216"/>
      <c r="SDV106" s="214"/>
      <c r="SDW106" s="214"/>
      <c r="SDX106" s="214"/>
      <c r="SDY106" s="214"/>
      <c r="SDZ106" s="214"/>
      <c r="SEA106" s="212"/>
      <c r="SEB106" s="213"/>
      <c r="SEC106" s="213"/>
      <c r="SED106" s="214"/>
      <c r="SEE106" s="214"/>
      <c r="SEF106" s="216"/>
      <c r="SEG106" s="216"/>
      <c r="SEH106" s="216"/>
      <c r="SEI106" s="216"/>
      <c r="SEJ106" s="216"/>
      <c r="SEK106" s="216"/>
      <c r="SEL106" s="216"/>
      <c r="SEM106" s="216"/>
      <c r="SEN106" s="216"/>
      <c r="SEO106" s="216"/>
      <c r="SEP106" s="216"/>
      <c r="SEQ106" s="216"/>
      <c r="SER106" s="216"/>
      <c r="SES106" s="214"/>
      <c r="SET106" s="214"/>
      <c r="SEU106" s="214"/>
      <c r="SEV106" s="214"/>
      <c r="SEW106" s="214"/>
      <c r="SEX106" s="212"/>
      <c r="SEY106" s="213"/>
      <c r="SEZ106" s="213"/>
      <c r="SFA106" s="214"/>
      <c r="SFB106" s="214"/>
      <c r="SFC106" s="216"/>
      <c r="SFD106" s="216"/>
      <c r="SFE106" s="216"/>
      <c r="SFF106" s="216"/>
      <c r="SFG106" s="216"/>
      <c r="SFH106" s="216"/>
      <c r="SFI106" s="216"/>
      <c r="SFJ106" s="216"/>
      <c r="SFK106" s="216"/>
      <c r="SFL106" s="216"/>
      <c r="SFM106" s="216"/>
      <c r="SFN106" s="216"/>
      <c r="SFO106" s="216"/>
      <c r="SFP106" s="214"/>
      <c r="SFQ106" s="214"/>
      <c r="SFR106" s="214"/>
      <c r="SFS106" s="214"/>
      <c r="SFT106" s="214"/>
      <c r="SFU106" s="212"/>
      <c r="SFV106" s="213"/>
      <c r="SFW106" s="213"/>
      <c r="SFX106" s="214"/>
      <c r="SFY106" s="214"/>
      <c r="SFZ106" s="216"/>
      <c r="SGA106" s="216"/>
      <c r="SGB106" s="216"/>
      <c r="SGC106" s="216"/>
      <c r="SGD106" s="216"/>
      <c r="SGE106" s="216"/>
      <c r="SGF106" s="216"/>
      <c r="SGG106" s="216"/>
      <c r="SGH106" s="216"/>
      <c r="SGI106" s="216"/>
      <c r="SGJ106" s="216"/>
      <c r="SGK106" s="216"/>
      <c r="SGL106" s="216"/>
      <c r="SGM106" s="214"/>
      <c r="SGN106" s="214"/>
      <c r="SGO106" s="214"/>
      <c r="SGP106" s="214"/>
      <c r="SGQ106" s="214"/>
      <c r="SGR106" s="212"/>
      <c r="SGS106" s="213"/>
      <c r="SGT106" s="213"/>
      <c r="SGU106" s="214"/>
      <c r="SGV106" s="214"/>
      <c r="SGW106" s="216"/>
      <c r="SGX106" s="216"/>
      <c r="SGY106" s="216"/>
      <c r="SGZ106" s="216"/>
      <c r="SHA106" s="216"/>
      <c r="SHB106" s="216"/>
      <c r="SHC106" s="216"/>
      <c r="SHD106" s="216"/>
      <c r="SHE106" s="216"/>
      <c r="SHF106" s="216"/>
      <c r="SHG106" s="216"/>
      <c r="SHH106" s="216"/>
      <c r="SHI106" s="216"/>
      <c r="SHJ106" s="214"/>
      <c r="SHK106" s="214"/>
      <c r="SHL106" s="214"/>
      <c r="SHM106" s="214"/>
      <c r="SHN106" s="214"/>
      <c r="SHO106" s="212"/>
      <c r="SHP106" s="213"/>
      <c r="SHQ106" s="213"/>
      <c r="SHR106" s="214"/>
      <c r="SHS106" s="214"/>
      <c r="SHT106" s="216"/>
      <c r="SHU106" s="216"/>
      <c r="SHV106" s="216"/>
      <c r="SHW106" s="216"/>
      <c r="SHX106" s="216"/>
      <c r="SHY106" s="216"/>
      <c r="SHZ106" s="216"/>
      <c r="SIA106" s="216"/>
      <c r="SIB106" s="216"/>
      <c r="SIC106" s="216"/>
      <c r="SID106" s="216"/>
      <c r="SIE106" s="216"/>
      <c r="SIF106" s="216"/>
      <c r="SIG106" s="214"/>
      <c r="SIH106" s="214"/>
      <c r="SII106" s="214"/>
      <c r="SIJ106" s="214"/>
      <c r="SIK106" s="214"/>
      <c r="SIL106" s="212"/>
      <c r="SIM106" s="213"/>
      <c r="SIN106" s="213"/>
      <c r="SIO106" s="214"/>
      <c r="SIP106" s="214"/>
      <c r="SIQ106" s="216"/>
      <c r="SIR106" s="216"/>
      <c r="SIS106" s="216"/>
      <c r="SIT106" s="216"/>
      <c r="SIU106" s="216"/>
      <c r="SIV106" s="216"/>
      <c r="SIW106" s="216"/>
      <c r="SIX106" s="216"/>
      <c r="SIY106" s="216"/>
      <c r="SIZ106" s="216"/>
      <c r="SJA106" s="216"/>
      <c r="SJB106" s="216"/>
      <c r="SJC106" s="216"/>
      <c r="SJD106" s="214"/>
      <c r="SJE106" s="214"/>
      <c r="SJF106" s="214"/>
      <c r="SJG106" s="214"/>
      <c r="SJH106" s="214"/>
      <c r="SJI106" s="212"/>
      <c r="SJJ106" s="213"/>
      <c r="SJK106" s="213"/>
      <c r="SJL106" s="214"/>
      <c r="SJM106" s="214"/>
      <c r="SJN106" s="216"/>
      <c r="SJO106" s="216"/>
      <c r="SJP106" s="216"/>
      <c r="SJQ106" s="216"/>
      <c r="SJR106" s="216"/>
      <c r="SJS106" s="216"/>
      <c r="SJT106" s="216"/>
      <c r="SJU106" s="216"/>
      <c r="SJV106" s="216"/>
      <c r="SJW106" s="216"/>
      <c r="SJX106" s="216"/>
      <c r="SJY106" s="216"/>
      <c r="SJZ106" s="216"/>
      <c r="SKA106" s="214"/>
      <c r="SKB106" s="214"/>
      <c r="SKC106" s="214"/>
      <c r="SKD106" s="214"/>
      <c r="SKE106" s="214"/>
      <c r="SKF106" s="212"/>
      <c r="SKG106" s="213"/>
      <c r="SKH106" s="213"/>
      <c r="SKI106" s="214"/>
      <c r="SKJ106" s="214"/>
      <c r="SKK106" s="216"/>
      <c r="SKL106" s="216"/>
      <c r="SKM106" s="216"/>
      <c r="SKN106" s="216"/>
      <c r="SKO106" s="216"/>
      <c r="SKP106" s="216"/>
      <c r="SKQ106" s="216"/>
      <c r="SKR106" s="216"/>
      <c r="SKS106" s="216"/>
      <c r="SKT106" s="216"/>
      <c r="SKU106" s="216"/>
      <c r="SKV106" s="216"/>
      <c r="SKW106" s="216"/>
      <c r="SKX106" s="214"/>
      <c r="SKY106" s="214"/>
      <c r="SKZ106" s="214"/>
      <c r="SLA106" s="214"/>
      <c r="SLB106" s="214"/>
      <c r="SLC106" s="212"/>
      <c r="SLD106" s="213"/>
      <c r="SLE106" s="213"/>
      <c r="SLF106" s="214"/>
      <c r="SLG106" s="214"/>
      <c r="SLH106" s="216"/>
      <c r="SLI106" s="216"/>
      <c r="SLJ106" s="216"/>
      <c r="SLK106" s="216"/>
      <c r="SLL106" s="216"/>
      <c r="SLM106" s="216"/>
      <c r="SLN106" s="216"/>
      <c r="SLO106" s="216"/>
      <c r="SLP106" s="216"/>
      <c r="SLQ106" s="216"/>
      <c r="SLR106" s="216"/>
      <c r="SLS106" s="216"/>
      <c r="SLT106" s="216"/>
      <c r="SLU106" s="214"/>
      <c r="SLV106" s="214"/>
      <c r="SLW106" s="214"/>
      <c r="SLX106" s="214"/>
      <c r="SLY106" s="214"/>
      <c r="SLZ106" s="212"/>
      <c r="SMA106" s="213"/>
      <c r="SMB106" s="213"/>
      <c r="SMC106" s="214"/>
      <c r="SMD106" s="214"/>
      <c r="SME106" s="216"/>
      <c r="SMF106" s="216"/>
      <c r="SMG106" s="216"/>
      <c r="SMH106" s="216"/>
      <c r="SMI106" s="216"/>
      <c r="SMJ106" s="216"/>
      <c r="SMK106" s="216"/>
      <c r="SML106" s="216"/>
      <c r="SMM106" s="216"/>
      <c r="SMN106" s="216"/>
      <c r="SMO106" s="216"/>
      <c r="SMP106" s="216"/>
      <c r="SMQ106" s="216"/>
      <c r="SMR106" s="214"/>
      <c r="SMS106" s="214"/>
      <c r="SMT106" s="214"/>
      <c r="SMU106" s="214"/>
      <c r="SMV106" s="214"/>
      <c r="SMW106" s="212"/>
      <c r="SMX106" s="213"/>
      <c r="SMY106" s="213"/>
      <c r="SMZ106" s="214"/>
      <c r="SNA106" s="214"/>
      <c r="SNB106" s="216"/>
      <c r="SNC106" s="216"/>
      <c r="SND106" s="216"/>
      <c r="SNE106" s="216"/>
      <c r="SNF106" s="216"/>
      <c r="SNG106" s="216"/>
      <c r="SNH106" s="216"/>
      <c r="SNI106" s="216"/>
      <c r="SNJ106" s="216"/>
      <c r="SNK106" s="216"/>
      <c r="SNL106" s="216"/>
      <c r="SNM106" s="216"/>
      <c r="SNN106" s="216"/>
      <c r="SNO106" s="214"/>
      <c r="SNP106" s="214"/>
      <c r="SNQ106" s="214"/>
      <c r="SNR106" s="214"/>
      <c r="SNS106" s="214"/>
      <c r="SNT106" s="212"/>
      <c r="SNU106" s="213"/>
      <c r="SNV106" s="213"/>
      <c r="SNW106" s="214"/>
      <c r="SNX106" s="214"/>
      <c r="SNY106" s="216"/>
      <c r="SNZ106" s="216"/>
      <c r="SOA106" s="216"/>
      <c r="SOB106" s="216"/>
      <c r="SOC106" s="216"/>
      <c r="SOD106" s="216"/>
      <c r="SOE106" s="216"/>
      <c r="SOF106" s="216"/>
      <c r="SOG106" s="216"/>
      <c r="SOH106" s="216"/>
      <c r="SOI106" s="216"/>
      <c r="SOJ106" s="216"/>
      <c r="SOK106" s="216"/>
      <c r="SOL106" s="214"/>
      <c r="SOM106" s="214"/>
      <c r="SON106" s="214"/>
      <c r="SOO106" s="214"/>
      <c r="SOP106" s="214"/>
      <c r="SOQ106" s="212"/>
      <c r="SOR106" s="213"/>
      <c r="SOS106" s="213"/>
      <c r="SOT106" s="214"/>
      <c r="SOU106" s="214"/>
      <c r="SOV106" s="216"/>
      <c r="SOW106" s="216"/>
      <c r="SOX106" s="216"/>
      <c r="SOY106" s="216"/>
      <c r="SOZ106" s="216"/>
      <c r="SPA106" s="216"/>
      <c r="SPB106" s="216"/>
      <c r="SPC106" s="216"/>
      <c r="SPD106" s="216"/>
      <c r="SPE106" s="216"/>
      <c r="SPF106" s="216"/>
      <c r="SPG106" s="216"/>
      <c r="SPH106" s="216"/>
      <c r="SPI106" s="214"/>
      <c r="SPJ106" s="214"/>
      <c r="SPK106" s="214"/>
      <c r="SPL106" s="214"/>
      <c r="SPM106" s="214"/>
      <c r="SPN106" s="212"/>
      <c r="SPO106" s="213"/>
      <c r="SPP106" s="213"/>
      <c r="SPQ106" s="214"/>
      <c r="SPR106" s="214"/>
      <c r="SPS106" s="216"/>
      <c r="SPT106" s="216"/>
      <c r="SPU106" s="216"/>
      <c r="SPV106" s="216"/>
      <c r="SPW106" s="216"/>
      <c r="SPX106" s="216"/>
      <c r="SPY106" s="216"/>
      <c r="SPZ106" s="216"/>
      <c r="SQA106" s="216"/>
      <c r="SQB106" s="216"/>
      <c r="SQC106" s="216"/>
      <c r="SQD106" s="216"/>
      <c r="SQE106" s="216"/>
      <c r="SQF106" s="214"/>
      <c r="SQG106" s="214"/>
      <c r="SQH106" s="214"/>
      <c r="SQI106" s="214"/>
      <c r="SQJ106" s="214"/>
      <c r="SQK106" s="212"/>
      <c r="SQL106" s="213"/>
      <c r="SQM106" s="213"/>
      <c r="SQN106" s="214"/>
      <c r="SQO106" s="214"/>
      <c r="SQP106" s="216"/>
      <c r="SQQ106" s="216"/>
      <c r="SQR106" s="216"/>
      <c r="SQS106" s="216"/>
      <c r="SQT106" s="216"/>
      <c r="SQU106" s="216"/>
      <c r="SQV106" s="216"/>
      <c r="SQW106" s="216"/>
      <c r="SQX106" s="216"/>
      <c r="SQY106" s="216"/>
      <c r="SQZ106" s="216"/>
      <c r="SRA106" s="216"/>
      <c r="SRB106" s="216"/>
      <c r="SRC106" s="214"/>
      <c r="SRD106" s="214"/>
      <c r="SRE106" s="214"/>
      <c r="SRF106" s="214"/>
      <c r="SRG106" s="214"/>
      <c r="SRH106" s="212"/>
      <c r="SRI106" s="213"/>
      <c r="SRJ106" s="213"/>
      <c r="SRK106" s="214"/>
      <c r="SRL106" s="214"/>
      <c r="SRM106" s="216"/>
      <c r="SRN106" s="216"/>
      <c r="SRO106" s="216"/>
      <c r="SRP106" s="216"/>
      <c r="SRQ106" s="216"/>
      <c r="SRR106" s="216"/>
      <c r="SRS106" s="216"/>
      <c r="SRT106" s="216"/>
      <c r="SRU106" s="216"/>
      <c r="SRV106" s="216"/>
      <c r="SRW106" s="216"/>
      <c r="SRX106" s="216"/>
      <c r="SRY106" s="216"/>
      <c r="SRZ106" s="214"/>
      <c r="SSA106" s="214"/>
      <c r="SSB106" s="214"/>
      <c r="SSC106" s="214"/>
      <c r="SSD106" s="214"/>
      <c r="SSE106" s="212"/>
      <c r="SSF106" s="213"/>
      <c r="SSG106" s="213"/>
      <c r="SSH106" s="214"/>
      <c r="SSI106" s="214"/>
      <c r="SSJ106" s="216"/>
      <c r="SSK106" s="216"/>
      <c r="SSL106" s="216"/>
      <c r="SSM106" s="216"/>
      <c r="SSN106" s="216"/>
      <c r="SSO106" s="216"/>
      <c r="SSP106" s="216"/>
      <c r="SSQ106" s="216"/>
      <c r="SSR106" s="216"/>
      <c r="SSS106" s="216"/>
      <c r="SST106" s="216"/>
      <c r="SSU106" s="216"/>
      <c r="SSV106" s="216"/>
      <c r="SSW106" s="214"/>
      <c r="SSX106" s="214"/>
      <c r="SSY106" s="214"/>
      <c r="SSZ106" s="214"/>
      <c r="STA106" s="214"/>
      <c r="STB106" s="212"/>
      <c r="STC106" s="213"/>
      <c r="STD106" s="213"/>
      <c r="STE106" s="214"/>
      <c r="STF106" s="214"/>
      <c r="STG106" s="216"/>
      <c r="STH106" s="216"/>
      <c r="STI106" s="216"/>
      <c r="STJ106" s="216"/>
      <c r="STK106" s="216"/>
      <c r="STL106" s="216"/>
      <c r="STM106" s="216"/>
      <c r="STN106" s="216"/>
      <c r="STO106" s="216"/>
      <c r="STP106" s="216"/>
      <c r="STQ106" s="216"/>
      <c r="STR106" s="216"/>
      <c r="STS106" s="216"/>
      <c r="STT106" s="214"/>
      <c r="STU106" s="214"/>
      <c r="STV106" s="214"/>
      <c r="STW106" s="214"/>
      <c r="STX106" s="214"/>
      <c r="STY106" s="212"/>
      <c r="STZ106" s="213"/>
      <c r="SUA106" s="213"/>
      <c r="SUB106" s="214"/>
      <c r="SUC106" s="214"/>
      <c r="SUD106" s="216"/>
      <c r="SUE106" s="216"/>
      <c r="SUF106" s="216"/>
      <c r="SUG106" s="216"/>
      <c r="SUH106" s="216"/>
      <c r="SUI106" s="216"/>
      <c r="SUJ106" s="216"/>
      <c r="SUK106" s="216"/>
      <c r="SUL106" s="216"/>
      <c r="SUM106" s="216"/>
      <c r="SUN106" s="216"/>
      <c r="SUO106" s="216"/>
      <c r="SUP106" s="216"/>
      <c r="SUQ106" s="214"/>
      <c r="SUR106" s="214"/>
      <c r="SUS106" s="214"/>
      <c r="SUT106" s="214"/>
      <c r="SUU106" s="214"/>
      <c r="SUV106" s="212"/>
      <c r="SUW106" s="213"/>
      <c r="SUX106" s="213"/>
      <c r="SUY106" s="214"/>
      <c r="SUZ106" s="214"/>
      <c r="SVA106" s="216"/>
      <c r="SVB106" s="216"/>
      <c r="SVC106" s="216"/>
      <c r="SVD106" s="216"/>
      <c r="SVE106" s="216"/>
      <c r="SVF106" s="216"/>
      <c r="SVG106" s="216"/>
      <c r="SVH106" s="216"/>
      <c r="SVI106" s="216"/>
      <c r="SVJ106" s="216"/>
      <c r="SVK106" s="216"/>
      <c r="SVL106" s="216"/>
      <c r="SVM106" s="216"/>
      <c r="SVN106" s="214"/>
      <c r="SVO106" s="214"/>
      <c r="SVP106" s="214"/>
      <c r="SVQ106" s="214"/>
      <c r="SVR106" s="214"/>
      <c r="SVS106" s="212"/>
      <c r="SVT106" s="213"/>
      <c r="SVU106" s="213"/>
      <c r="SVV106" s="214"/>
      <c r="SVW106" s="214"/>
      <c r="SVX106" s="216"/>
      <c r="SVY106" s="216"/>
      <c r="SVZ106" s="216"/>
      <c r="SWA106" s="216"/>
      <c r="SWB106" s="216"/>
      <c r="SWC106" s="216"/>
      <c r="SWD106" s="216"/>
      <c r="SWE106" s="216"/>
      <c r="SWF106" s="216"/>
      <c r="SWG106" s="216"/>
      <c r="SWH106" s="216"/>
      <c r="SWI106" s="216"/>
      <c r="SWJ106" s="216"/>
      <c r="SWK106" s="214"/>
      <c r="SWL106" s="214"/>
      <c r="SWM106" s="214"/>
      <c r="SWN106" s="214"/>
      <c r="SWO106" s="214"/>
      <c r="SWP106" s="212"/>
      <c r="SWQ106" s="213"/>
      <c r="SWR106" s="213"/>
      <c r="SWS106" s="214"/>
      <c r="SWT106" s="214"/>
      <c r="SWU106" s="216"/>
      <c r="SWV106" s="216"/>
      <c r="SWW106" s="216"/>
      <c r="SWX106" s="216"/>
      <c r="SWY106" s="216"/>
      <c r="SWZ106" s="216"/>
      <c r="SXA106" s="216"/>
      <c r="SXB106" s="216"/>
      <c r="SXC106" s="216"/>
      <c r="SXD106" s="216"/>
      <c r="SXE106" s="216"/>
      <c r="SXF106" s="216"/>
      <c r="SXG106" s="216"/>
      <c r="SXH106" s="214"/>
      <c r="SXI106" s="214"/>
      <c r="SXJ106" s="214"/>
      <c r="SXK106" s="214"/>
      <c r="SXL106" s="214"/>
      <c r="SXM106" s="212"/>
      <c r="SXN106" s="213"/>
      <c r="SXO106" s="213"/>
      <c r="SXP106" s="214"/>
      <c r="SXQ106" s="214"/>
      <c r="SXR106" s="216"/>
      <c r="SXS106" s="216"/>
      <c r="SXT106" s="216"/>
      <c r="SXU106" s="216"/>
      <c r="SXV106" s="216"/>
      <c r="SXW106" s="216"/>
      <c r="SXX106" s="216"/>
      <c r="SXY106" s="216"/>
      <c r="SXZ106" s="216"/>
      <c r="SYA106" s="216"/>
      <c r="SYB106" s="216"/>
      <c r="SYC106" s="216"/>
      <c r="SYD106" s="216"/>
      <c r="SYE106" s="214"/>
      <c r="SYF106" s="214"/>
      <c r="SYG106" s="214"/>
      <c r="SYH106" s="214"/>
      <c r="SYI106" s="214"/>
      <c r="SYJ106" s="212"/>
      <c r="SYK106" s="213"/>
      <c r="SYL106" s="213"/>
      <c r="SYM106" s="214"/>
      <c r="SYN106" s="214"/>
      <c r="SYO106" s="216"/>
      <c r="SYP106" s="216"/>
      <c r="SYQ106" s="216"/>
      <c r="SYR106" s="216"/>
      <c r="SYS106" s="216"/>
      <c r="SYT106" s="216"/>
      <c r="SYU106" s="216"/>
      <c r="SYV106" s="216"/>
      <c r="SYW106" s="216"/>
      <c r="SYX106" s="216"/>
      <c r="SYY106" s="216"/>
      <c r="SYZ106" s="216"/>
      <c r="SZA106" s="216"/>
      <c r="SZB106" s="214"/>
      <c r="SZC106" s="214"/>
      <c r="SZD106" s="214"/>
      <c r="SZE106" s="214"/>
      <c r="SZF106" s="214"/>
      <c r="SZG106" s="212"/>
      <c r="SZH106" s="213"/>
      <c r="SZI106" s="213"/>
      <c r="SZJ106" s="214"/>
      <c r="SZK106" s="214"/>
      <c r="SZL106" s="216"/>
      <c r="SZM106" s="216"/>
      <c r="SZN106" s="216"/>
      <c r="SZO106" s="216"/>
      <c r="SZP106" s="216"/>
      <c r="SZQ106" s="216"/>
      <c r="SZR106" s="216"/>
      <c r="SZS106" s="216"/>
      <c r="SZT106" s="216"/>
      <c r="SZU106" s="216"/>
      <c r="SZV106" s="216"/>
      <c r="SZW106" s="216"/>
      <c r="SZX106" s="216"/>
      <c r="SZY106" s="214"/>
      <c r="SZZ106" s="214"/>
      <c r="TAA106" s="214"/>
      <c r="TAB106" s="214"/>
      <c r="TAC106" s="214"/>
      <c r="TAD106" s="212"/>
      <c r="TAE106" s="213"/>
      <c r="TAF106" s="213"/>
      <c r="TAG106" s="214"/>
      <c r="TAH106" s="214"/>
      <c r="TAI106" s="216"/>
      <c r="TAJ106" s="216"/>
      <c r="TAK106" s="216"/>
      <c r="TAL106" s="216"/>
      <c r="TAM106" s="216"/>
      <c r="TAN106" s="216"/>
      <c r="TAO106" s="216"/>
      <c r="TAP106" s="216"/>
      <c r="TAQ106" s="216"/>
      <c r="TAR106" s="216"/>
      <c r="TAS106" s="216"/>
      <c r="TAT106" s="216"/>
      <c r="TAU106" s="216"/>
      <c r="TAV106" s="214"/>
      <c r="TAW106" s="214"/>
      <c r="TAX106" s="214"/>
      <c r="TAY106" s="214"/>
      <c r="TAZ106" s="214"/>
      <c r="TBA106" s="212"/>
      <c r="TBB106" s="213"/>
      <c r="TBC106" s="213"/>
      <c r="TBD106" s="214"/>
      <c r="TBE106" s="214"/>
      <c r="TBF106" s="216"/>
      <c r="TBG106" s="216"/>
      <c r="TBH106" s="216"/>
      <c r="TBI106" s="216"/>
      <c r="TBJ106" s="216"/>
      <c r="TBK106" s="216"/>
      <c r="TBL106" s="216"/>
      <c r="TBM106" s="216"/>
      <c r="TBN106" s="216"/>
      <c r="TBO106" s="216"/>
      <c r="TBP106" s="216"/>
      <c r="TBQ106" s="216"/>
      <c r="TBR106" s="216"/>
      <c r="TBS106" s="214"/>
      <c r="TBT106" s="214"/>
      <c r="TBU106" s="214"/>
      <c r="TBV106" s="214"/>
      <c r="TBW106" s="214"/>
      <c r="TBX106" s="212"/>
      <c r="TBY106" s="213"/>
      <c r="TBZ106" s="213"/>
      <c r="TCA106" s="214"/>
      <c r="TCB106" s="214"/>
      <c r="TCC106" s="216"/>
      <c r="TCD106" s="216"/>
      <c r="TCE106" s="216"/>
      <c r="TCF106" s="216"/>
      <c r="TCG106" s="216"/>
      <c r="TCH106" s="216"/>
      <c r="TCI106" s="216"/>
      <c r="TCJ106" s="216"/>
      <c r="TCK106" s="216"/>
      <c r="TCL106" s="216"/>
      <c r="TCM106" s="216"/>
      <c r="TCN106" s="216"/>
      <c r="TCO106" s="216"/>
      <c r="TCP106" s="214"/>
      <c r="TCQ106" s="214"/>
      <c r="TCR106" s="214"/>
      <c r="TCS106" s="214"/>
      <c r="TCT106" s="214"/>
      <c r="TCU106" s="212"/>
      <c r="TCV106" s="213"/>
      <c r="TCW106" s="213"/>
      <c r="TCX106" s="214"/>
      <c r="TCY106" s="214"/>
      <c r="TCZ106" s="216"/>
      <c r="TDA106" s="216"/>
      <c r="TDB106" s="216"/>
      <c r="TDC106" s="216"/>
      <c r="TDD106" s="216"/>
      <c r="TDE106" s="216"/>
      <c r="TDF106" s="216"/>
      <c r="TDG106" s="216"/>
      <c r="TDH106" s="216"/>
      <c r="TDI106" s="216"/>
      <c r="TDJ106" s="216"/>
      <c r="TDK106" s="216"/>
      <c r="TDL106" s="216"/>
      <c r="TDM106" s="214"/>
      <c r="TDN106" s="214"/>
      <c r="TDO106" s="214"/>
      <c r="TDP106" s="214"/>
      <c r="TDQ106" s="214"/>
      <c r="TDR106" s="212"/>
      <c r="TDS106" s="213"/>
      <c r="TDT106" s="213"/>
      <c r="TDU106" s="214"/>
      <c r="TDV106" s="214"/>
      <c r="TDW106" s="216"/>
      <c r="TDX106" s="216"/>
      <c r="TDY106" s="216"/>
      <c r="TDZ106" s="216"/>
      <c r="TEA106" s="216"/>
      <c r="TEB106" s="216"/>
      <c r="TEC106" s="216"/>
      <c r="TED106" s="216"/>
      <c r="TEE106" s="216"/>
      <c r="TEF106" s="216"/>
      <c r="TEG106" s="216"/>
      <c r="TEH106" s="216"/>
      <c r="TEI106" s="216"/>
      <c r="TEJ106" s="214"/>
      <c r="TEK106" s="214"/>
      <c r="TEL106" s="214"/>
      <c r="TEM106" s="214"/>
      <c r="TEN106" s="214"/>
      <c r="TEO106" s="212"/>
      <c r="TEP106" s="213"/>
      <c r="TEQ106" s="213"/>
      <c r="TER106" s="214"/>
      <c r="TES106" s="214"/>
      <c r="TET106" s="216"/>
      <c r="TEU106" s="216"/>
      <c r="TEV106" s="216"/>
      <c r="TEW106" s="216"/>
      <c r="TEX106" s="216"/>
      <c r="TEY106" s="216"/>
      <c r="TEZ106" s="216"/>
      <c r="TFA106" s="216"/>
      <c r="TFB106" s="216"/>
      <c r="TFC106" s="216"/>
      <c r="TFD106" s="216"/>
      <c r="TFE106" s="216"/>
      <c r="TFF106" s="216"/>
      <c r="TFG106" s="214"/>
      <c r="TFH106" s="214"/>
      <c r="TFI106" s="214"/>
      <c r="TFJ106" s="214"/>
      <c r="TFK106" s="214"/>
      <c r="TFL106" s="212"/>
      <c r="TFM106" s="213"/>
      <c r="TFN106" s="213"/>
      <c r="TFO106" s="214"/>
      <c r="TFP106" s="214"/>
      <c r="TFQ106" s="216"/>
      <c r="TFR106" s="216"/>
      <c r="TFS106" s="216"/>
      <c r="TFT106" s="216"/>
      <c r="TFU106" s="216"/>
      <c r="TFV106" s="216"/>
      <c r="TFW106" s="216"/>
      <c r="TFX106" s="216"/>
      <c r="TFY106" s="216"/>
      <c r="TFZ106" s="216"/>
      <c r="TGA106" s="216"/>
      <c r="TGB106" s="216"/>
      <c r="TGC106" s="216"/>
      <c r="TGD106" s="214"/>
      <c r="TGE106" s="214"/>
      <c r="TGF106" s="214"/>
      <c r="TGG106" s="214"/>
      <c r="TGH106" s="214"/>
      <c r="TGI106" s="212"/>
      <c r="TGJ106" s="213"/>
      <c r="TGK106" s="213"/>
      <c r="TGL106" s="214"/>
      <c r="TGM106" s="214"/>
      <c r="TGN106" s="216"/>
      <c r="TGO106" s="216"/>
      <c r="TGP106" s="216"/>
      <c r="TGQ106" s="216"/>
      <c r="TGR106" s="216"/>
      <c r="TGS106" s="216"/>
      <c r="TGT106" s="216"/>
      <c r="TGU106" s="216"/>
      <c r="TGV106" s="216"/>
      <c r="TGW106" s="216"/>
      <c r="TGX106" s="216"/>
      <c r="TGY106" s="216"/>
      <c r="TGZ106" s="216"/>
      <c r="THA106" s="214"/>
      <c r="THB106" s="214"/>
      <c r="THC106" s="214"/>
      <c r="THD106" s="214"/>
      <c r="THE106" s="214"/>
      <c r="THF106" s="212"/>
      <c r="THG106" s="213"/>
      <c r="THH106" s="213"/>
      <c r="THI106" s="214"/>
      <c r="THJ106" s="214"/>
      <c r="THK106" s="216"/>
      <c r="THL106" s="216"/>
      <c r="THM106" s="216"/>
      <c r="THN106" s="216"/>
      <c r="THO106" s="216"/>
      <c r="THP106" s="216"/>
      <c r="THQ106" s="216"/>
      <c r="THR106" s="216"/>
      <c r="THS106" s="216"/>
      <c r="THT106" s="216"/>
      <c r="THU106" s="216"/>
      <c r="THV106" s="216"/>
      <c r="THW106" s="216"/>
      <c r="THX106" s="214"/>
      <c r="THY106" s="214"/>
      <c r="THZ106" s="214"/>
      <c r="TIA106" s="214"/>
      <c r="TIB106" s="214"/>
      <c r="TIC106" s="212"/>
      <c r="TID106" s="213"/>
      <c r="TIE106" s="213"/>
      <c r="TIF106" s="214"/>
      <c r="TIG106" s="214"/>
      <c r="TIH106" s="216"/>
      <c r="TII106" s="216"/>
      <c r="TIJ106" s="216"/>
      <c r="TIK106" s="216"/>
      <c r="TIL106" s="216"/>
      <c r="TIM106" s="216"/>
      <c r="TIN106" s="216"/>
      <c r="TIO106" s="216"/>
      <c r="TIP106" s="216"/>
      <c r="TIQ106" s="216"/>
      <c r="TIR106" s="216"/>
      <c r="TIS106" s="216"/>
      <c r="TIT106" s="216"/>
      <c r="TIU106" s="214"/>
      <c r="TIV106" s="214"/>
      <c r="TIW106" s="214"/>
      <c r="TIX106" s="214"/>
      <c r="TIY106" s="214"/>
      <c r="TIZ106" s="212"/>
      <c r="TJA106" s="213"/>
      <c r="TJB106" s="213"/>
      <c r="TJC106" s="214"/>
      <c r="TJD106" s="214"/>
      <c r="TJE106" s="216"/>
      <c r="TJF106" s="216"/>
      <c r="TJG106" s="216"/>
      <c r="TJH106" s="216"/>
      <c r="TJI106" s="216"/>
      <c r="TJJ106" s="216"/>
      <c r="TJK106" s="216"/>
      <c r="TJL106" s="216"/>
      <c r="TJM106" s="216"/>
      <c r="TJN106" s="216"/>
      <c r="TJO106" s="216"/>
      <c r="TJP106" s="216"/>
      <c r="TJQ106" s="216"/>
      <c r="TJR106" s="214"/>
      <c r="TJS106" s="214"/>
      <c r="TJT106" s="214"/>
      <c r="TJU106" s="214"/>
      <c r="TJV106" s="214"/>
      <c r="TJW106" s="212"/>
      <c r="TJX106" s="213"/>
      <c r="TJY106" s="213"/>
      <c r="TJZ106" s="214"/>
      <c r="TKA106" s="214"/>
      <c r="TKB106" s="216"/>
      <c r="TKC106" s="216"/>
      <c r="TKD106" s="216"/>
      <c r="TKE106" s="216"/>
      <c r="TKF106" s="216"/>
      <c r="TKG106" s="216"/>
      <c r="TKH106" s="216"/>
      <c r="TKI106" s="216"/>
      <c r="TKJ106" s="216"/>
      <c r="TKK106" s="216"/>
      <c r="TKL106" s="216"/>
      <c r="TKM106" s="216"/>
      <c r="TKN106" s="216"/>
      <c r="TKO106" s="214"/>
      <c r="TKP106" s="214"/>
      <c r="TKQ106" s="214"/>
      <c r="TKR106" s="214"/>
      <c r="TKS106" s="214"/>
      <c r="TKT106" s="212"/>
      <c r="TKU106" s="213"/>
      <c r="TKV106" s="213"/>
      <c r="TKW106" s="214"/>
      <c r="TKX106" s="214"/>
      <c r="TKY106" s="216"/>
      <c r="TKZ106" s="216"/>
      <c r="TLA106" s="216"/>
      <c r="TLB106" s="216"/>
      <c r="TLC106" s="216"/>
      <c r="TLD106" s="216"/>
      <c r="TLE106" s="216"/>
      <c r="TLF106" s="216"/>
      <c r="TLG106" s="216"/>
      <c r="TLH106" s="216"/>
      <c r="TLI106" s="216"/>
      <c r="TLJ106" s="216"/>
      <c r="TLK106" s="216"/>
      <c r="TLL106" s="214"/>
      <c r="TLM106" s="214"/>
      <c r="TLN106" s="214"/>
      <c r="TLO106" s="214"/>
      <c r="TLP106" s="214"/>
      <c r="TLQ106" s="212"/>
      <c r="TLR106" s="213"/>
      <c r="TLS106" s="213"/>
      <c r="TLT106" s="214"/>
      <c r="TLU106" s="214"/>
      <c r="TLV106" s="216"/>
      <c r="TLW106" s="216"/>
      <c r="TLX106" s="216"/>
      <c r="TLY106" s="216"/>
      <c r="TLZ106" s="216"/>
      <c r="TMA106" s="216"/>
      <c r="TMB106" s="216"/>
      <c r="TMC106" s="216"/>
      <c r="TMD106" s="216"/>
      <c r="TME106" s="216"/>
      <c r="TMF106" s="216"/>
      <c r="TMG106" s="216"/>
      <c r="TMH106" s="216"/>
      <c r="TMI106" s="214"/>
      <c r="TMJ106" s="214"/>
      <c r="TMK106" s="214"/>
      <c r="TML106" s="214"/>
      <c r="TMM106" s="214"/>
      <c r="TMN106" s="212"/>
      <c r="TMO106" s="213"/>
      <c r="TMP106" s="213"/>
      <c r="TMQ106" s="214"/>
      <c r="TMR106" s="214"/>
      <c r="TMS106" s="216"/>
      <c r="TMT106" s="216"/>
      <c r="TMU106" s="216"/>
      <c r="TMV106" s="216"/>
      <c r="TMW106" s="216"/>
      <c r="TMX106" s="216"/>
      <c r="TMY106" s="216"/>
      <c r="TMZ106" s="216"/>
      <c r="TNA106" s="216"/>
      <c r="TNB106" s="216"/>
      <c r="TNC106" s="216"/>
      <c r="TND106" s="216"/>
      <c r="TNE106" s="216"/>
      <c r="TNF106" s="214"/>
      <c r="TNG106" s="214"/>
      <c r="TNH106" s="214"/>
      <c r="TNI106" s="214"/>
      <c r="TNJ106" s="214"/>
      <c r="TNK106" s="212"/>
      <c r="TNL106" s="213"/>
      <c r="TNM106" s="213"/>
      <c r="TNN106" s="214"/>
      <c r="TNO106" s="214"/>
      <c r="TNP106" s="216"/>
      <c r="TNQ106" s="216"/>
      <c r="TNR106" s="216"/>
      <c r="TNS106" s="216"/>
      <c r="TNT106" s="216"/>
      <c r="TNU106" s="216"/>
      <c r="TNV106" s="216"/>
      <c r="TNW106" s="216"/>
      <c r="TNX106" s="216"/>
      <c r="TNY106" s="216"/>
      <c r="TNZ106" s="216"/>
      <c r="TOA106" s="216"/>
      <c r="TOB106" s="216"/>
      <c r="TOC106" s="214"/>
      <c r="TOD106" s="214"/>
      <c r="TOE106" s="214"/>
      <c r="TOF106" s="214"/>
      <c r="TOG106" s="214"/>
      <c r="TOH106" s="212"/>
      <c r="TOI106" s="213"/>
      <c r="TOJ106" s="213"/>
      <c r="TOK106" s="214"/>
      <c r="TOL106" s="214"/>
      <c r="TOM106" s="216"/>
      <c r="TON106" s="216"/>
      <c r="TOO106" s="216"/>
      <c r="TOP106" s="216"/>
      <c r="TOQ106" s="216"/>
      <c r="TOR106" s="216"/>
      <c r="TOS106" s="216"/>
      <c r="TOT106" s="216"/>
      <c r="TOU106" s="216"/>
      <c r="TOV106" s="216"/>
      <c r="TOW106" s="216"/>
      <c r="TOX106" s="216"/>
      <c r="TOY106" s="216"/>
      <c r="TOZ106" s="214"/>
      <c r="TPA106" s="214"/>
      <c r="TPB106" s="214"/>
      <c r="TPC106" s="214"/>
      <c r="TPD106" s="214"/>
      <c r="TPE106" s="212"/>
      <c r="TPF106" s="213"/>
      <c r="TPG106" s="213"/>
      <c r="TPH106" s="214"/>
      <c r="TPI106" s="214"/>
      <c r="TPJ106" s="216"/>
      <c r="TPK106" s="216"/>
      <c r="TPL106" s="216"/>
      <c r="TPM106" s="216"/>
      <c r="TPN106" s="216"/>
      <c r="TPO106" s="216"/>
      <c r="TPP106" s="216"/>
      <c r="TPQ106" s="216"/>
      <c r="TPR106" s="216"/>
      <c r="TPS106" s="216"/>
      <c r="TPT106" s="216"/>
      <c r="TPU106" s="216"/>
      <c r="TPV106" s="216"/>
      <c r="TPW106" s="214"/>
      <c r="TPX106" s="214"/>
      <c r="TPY106" s="214"/>
      <c r="TPZ106" s="214"/>
      <c r="TQA106" s="214"/>
      <c r="TQB106" s="212"/>
      <c r="TQC106" s="213"/>
      <c r="TQD106" s="213"/>
      <c r="TQE106" s="214"/>
      <c r="TQF106" s="214"/>
      <c r="TQG106" s="216"/>
      <c r="TQH106" s="216"/>
      <c r="TQI106" s="216"/>
      <c r="TQJ106" s="216"/>
      <c r="TQK106" s="216"/>
      <c r="TQL106" s="216"/>
      <c r="TQM106" s="216"/>
      <c r="TQN106" s="216"/>
      <c r="TQO106" s="216"/>
      <c r="TQP106" s="216"/>
      <c r="TQQ106" s="216"/>
      <c r="TQR106" s="216"/>
      <c r="TQS106" s="216"/>
      <c r="TQT106" s="214"/>
      <c r="TQU106" s="214"/>
      <c r="TQV106" s="214"/>
      <c r="TQW106" s="214"/>
      <c r="TQX106" s="214"/>
      <c r="TQY106" s="212"/>
      <c r="TQZ106" s="213"/>
      <c r="TRA106" s="213"/>
      <c r="TRB106" s="214"/>
      <c r="TRC106" s="214"/>
      <c r="TRD106" s="216"/>
      <c r="TRE106" s="216"/>
      <c r="TRF106" s="216"/>
      <c r="TRG106" s="216"/>
      <c r="TRH106" s="216"/>
      <c r="TRI106" s="216"/>
      <c r="TRJ106" s="216"/>
      <c r="TRK106" s="216"/>
      <c r="TRL106" s="216"/>
      <c r="TRM106" s="216"/>
      <c r="TRN106" s="216"/>
      <c r="TRO106" s="216"/>
      <c r="TRP106" s="216"/>
      <c r="TRQ106" s="214"/>
      <c r="TRR106" s="214"/>
      <c r="TRS106" s="214"/>
      <c r="TRT106" s="214"/>
      <c r="TRU106" s="214"/>
      <c r="TRV106" s="212"/>
      <c r="TRW106" s="213"/>
      <c r="TRX106" s="213"/>
      <c r="TRY106" s="214"/>
      <c r="TRZ106" s="214"/>
      <c r="TSA106" s="216"/>
      <c r="TSB106" s="216"/>
      <c r="TSC106" s="216"/>
      <c r="TSD106" s="216"/>
      <c r="TSE106" s="216"/>
      <c r="TSF106" s="216"/>
      <c r="TSG106" s="216"/>
      <c r="TSH106" s="216"/>
      <c r="TSI106" s="216"/>
      <c r="TSJ106" s="216"/>
      <c r="TSK106" s="216"/>
      <c r="TSL106" s="216"/>
      <c r="TSM106" s="216"/>
      <c r="TSN106" s="214"/>
      <c r="TSO106" s="214"/>
      <c r="TSP106" s="214"/>
      <c r="TSQ106" s="214"/>
      <c r="TSR106" s="214"/>
      <c r="TSS106" s="212"/>
      <c r="TST106" s="213"/>
      <c r="TSU106" s="213"/>
      <c r="TSV106" s="214"/>
      <c r="TSW106" s="214"/>
      <c r="TSX106" s="216"/>
      <c r="TSY106" s="216"/>
      <c r="TSZ106" s="216"/>
      <c r="TTA106" s="216"/>
      <c r="TTB106" s="216"/>
      <c r="TTC106" s="216"/>
      <c r="TTD106" s="216"/>
      <c r="TTE106" s="216"/>
      <c r="TTF106" s="216"/>
      <c r="TTG106" s="216"/>
      <c r="TTH106" s="216"/>
      <c r="TTI106" s="216"/>
      <c r="TTJ106" s="216"/>
      <c r="TTK106" s="214"/>
      <c r="TTL106" s="214"/>
      <c r="TTM106" s="214"/>
      <c r="TTN106" s="214"/>
      <c r="TTO106" s="214"/>
      <c r="TTP106" s="212"/>
      <c r="TTQ106" s="213"/>
      <c r="TTR106" s="213"/>
      <c r="TTS106" s="214"/>
      <c r="TTT106" s="214"/>
      <c r="TTU106" s="216"/>
      <c r="TTV106" s="216"/>
      <c r="TTW106" s="216"/>
      <c r="TTX106" s="216"/>
      <c r="TTY106" s="216"/>
      <c r="TTZ106" s="216"/>
      <c r="TUA106" s="216"/>
      <c r="TUB106" s="216"/>
      <c r="TUC106" s="216"/>
      <c r="TUD106" s="216"/>
      <c r="TUE106" s="216"/>
      <c r="TUF106" s="216"/>
      <c r="TUG106" s="216"/>
      <c r="TUH106" s="214"/>
      <c r="TUI106" s="214"/>
      <c r="TUJ106" s="214"/>
      <c r="TUK106" s="214"/>
      <c r="TUL106" s="214"/>
      <c r="TUM106" s="212"/>
      <c r="TUN106" s="213"/>
      <c r="TUO106" s="213"/>
      <c r="TUP106" s="214"/>
      <c r="TUQ106" s="214"/>
      <c r="TUR106" s="216"/>
      <c r="TUS106" s="216"/>
      <c r="TUT106" s="216"/>
      <c r="TUU106" s="216"/>
      <c r="TUV106" s="216"/>
      <c r="TUW106" s="216"/>
      <c r="TUX106" s="216"/>
      <c r="TUY106" s="216"/>
      <c r="TUZ106" s="216"/>
      <c r="TVA106" s="216"/>
      <c r="TVB106" s="216"/>
      <c r="TVC106" s="216"/>
      <c r="TVD106" s="216"/>
      <c r="TVE106" s="214"/>
      <c r="TVF106" s="214"/>
      <c r="TVG106" s="214"/>
      <c r="TVH106" s="214"/>
      <c r="TVI106" s="214"/>
      <c r="TVJ106" s="212"/>
      <c r="TVK106" s="213"/>
      <c r="TVL106" s="213"/>
      <c r="TVM106" s="214"/>
      <c r="TVN106" s="214"/>
      <c r="TVO106" s="216"/>
      <c r="TVP106" s="216"/>
      <c r="TVQ106" s="216"/>
      <c r="TVR106" s="216"/>
      <c r="TVS106" s="216"/>
      <c r="TVT106" s="216"/>
      <c r="TVU106" s="216"/>
      <c r="TVV106" s="216"/>
      <c r="TVW106" s="216"/>
      <c r="TVX106" s="216"/>
      <c r="TVY106" s="216"/>
      <c r="TVZ106" s="216"/>
      <c r="TWA106" s="216"/>
      <c r="TWB106" s="214"/>
      <c r="TWC106" s="214"/>
      <c r="TWD106" s="214"/>
      <c r="TWE106" s="214"/>
      <c r="TWF106" s="214"/>
      <c r="TWG106" s="212"/>
      <c r="TWH106" s="213"/>
      <c r="TWI106" s="213"/>
      <c r="TWJ106" s="214"/>
      <c r="TWK106" s="214"/>
      <c r="TWL106" s="216"/>
      <c r="TWM106" s="216"/>
      <c r="TWN106" s="216"/>
      <c r="TWO106" s="216"/>
      <c r="TWP106" s="216"/>
      <c r="TWQ106" s="216"/>
      <c r="TWR106" s="216"/>
      <c r="TWS106" s="216"/>
      <c r="TWT106" s="216"/>
      <c r="TWU106" s="216"/>
      <c r="TWV106" s="216"/>
      <c r="TWW106" s="216"/>
      <c r="TWX106" s="216"/>
      <c r="TWY106" s="214"/>
      <c r="TWZ106" s="214"/>
      <c r="TXA106" s="214"/>
      <c r="TXB106" s="214"/>
      <c r="TXC106" s="214"/>
      <c r="TXD106" s="212"/>
      <c r="TXE106" s="213"/>
      <c r="TXF106" s="213"/>
      <c r="TXG106" s="214"/>
      <c r="TXH106" s="214"/>
      <c r="TXI106" s="216"/>
      <c r="TXJ106" s="216"/>
      <c r="TXK106" s="216"/>
      <c r="TXL106" s="216"/>
      <c r="TXM106" s="216"/>
      <c r="TXN106" s="216"/>
      <c r="TXO106" s="216"/>
      <c r="TXP106" s="216"/>
      <c r="TXQ106" s="216"/>
      <c r="TXR106" s="216"/>
      <c r="TXS106" s="216"/>
      <c r="TXT106" s="216"/>
      <c r="TXU106" s="216"/>
      <c r="TXV106" s="214"/>
      <c r="TXW106" s="214"/>
      <c r="TXX106" s="214"/>
      <c r="TXY106" s="214"/>
      <c r="TXZ106" s="214"/>
      <c r="TYA106" s="212"/>
      <c r="TYB106" s="213"/>
      <c r="TYC106" s="213"/>
      <c r="TYD106" s="214"/>
      <c r="TYE106" s="214"/>
      <c r="TYF106" s="216"/>
      <c r="TYG106" s="216"/>
      <c r="TYH106" s="216"/>
      <c r="TYI106" s="216"/>
      <c r="TYJ106" s="216"/>
      <c r="TYK106" s="216"/>
      <c r="TYL106" s="216"/>
      <c r="TYM106" s="216"/>
      <c r="TYN106" s="216"/>
      <c r="TYO106" s="216"/>
      <c r="TYP106" s="216"/>
      <c r="TYQ106" s="216"/>
      <c r="TYR106" s="216"/>
      <c r="TYS106" s="214"/>
      <c r="TYT106" s="214"/>
      <c r="TYU106" s="214"/>
      <c r="TYV106" s="214"/>
      <c r="TYW106" s="214"/>
      <c r="TYX106" s="212"/>
      <c r="TYY106" s="213"/>
      <c r="TYZ106" s="213"/>
      <c r="TZA106" s="214"/>
      <c r="TZB106" s="214"/>
      <c r="TZC106" s="216"/>
      <c r="TZD106" s="216"/>
      <c r="TZE106" s="216"/>
      <c r="TZF106" s="216"/>
      <c r="TZG106" s="216"/>
      <c r="TZH106" s="216"/>
      <c r="TZI106" s="216"/>
      <c r="TZJ106" s="216"/>
      <c r="TZK106" s="216"/>
      <c r="TZL106" s="216"/>
      <c r="TZM106" s="216"/>
      <c r="TZN106" s="216"/>
      <c r="TZO106" s="216"/>
      <c r="TZP106" s="214"/>
      <c r="TZQ106" s="214"/>
      <c r="TZR106" s="214"/>
      <c r="TZS106" s="214"/>
      <c r="TZT106" s="214"/>
      <c r="TZU106" s="212"/>
      <c r="TZV106" s="213"/>
      <c r="TZW106" s="213"/>
      <c r="TZX106" s="214"/>
      <c r="TZY106" s="214"/>
      <c r="TZZ106" s="216"/>
      <c r="UAA106" s="216"/>
      <c r="UAB106" s="216"/>
      <c r="UAC106" s="216"/>
      <c r="UAD106" s="216"/>
      <c r="UAE106" s="216"/>
      <c r="UAF106" s="216"/>
      <c r="UAG106" s="216"/>
      <c r="UAH106" s="216"/>
      <c r="UAI106" s="216"/>
      <c r="UAJ106" s="216"/>
      <c r="UAK106" s="216"/>
      <c r="UAL106" s="216"/>
      <c r="UAM106" s="214"/>
      <c r="UAN106" s="214"/>
      <c r="UAO106" s="214"/>
      <c r="UAP106" s="214"/>
      <c r="UAQ106" s="214"/>
      <c r="UAR106" s="212"/>
      <c r="UAS106" s="213"/>
      <c r="UAT106" s="213"/>
      <c r="UAU106" s="214"/>
      <c r="UAV106" s="214"/>
      <c r="UAW106" s="216"/>
      <c r="UAX106" s="216"/>
      <c r="UAY106" s="216"/>
      <c r="UAZ106" s="216"/>
      <c r="UBA106" s="216"/>
      <c r="UBB106" s="216"/>
      <c r="UBC106" s="216"/>
      <c r="UBD106" s="216"/>
      <c r="UBE106" s="216"/>
      <c r="UBF106" s="216"/>
      <c r="UBG106" s="216"/>
      <c r="UBH106" s="216"/>
      <c r="UBI106" s="216"/>
      <c r="UBJ106" s="214"/>
      <c r="UBK106" s="214"/>
      <c r="UBL106" s="214"/>
      <c r="UBM106" s="214"/>
      <c r="UBN106" s="214"/>
      <c r="UBO106" s="212"/>
      <c r="UBP106" s="213"/>
      <c r="UBQ106" s="213"/>
      <c r="UBR106" s="214"/>
      <c r="UBS106" s="214"/>
      <c r="UBT106" s="216"/>
      <c r="UBU106" s="216"/>
      <c r="UBV106" s="216"/>
      <c r="UBW106" s="216"/>
      <c r="UBX106" s="216"/>
      <c r="UBY106" s="216"/>
      <c r="UBZ106" s="216"/>
      <c r="UCA106" s="216"/>
      <c r="UCB106" s="216"/>
      <c r="UCC106" s="216"/>
      <c r="UCD106" s="216"/>
      <c r="UCE106" s="216"/>
      <c r="UCF106" s="216"/>
      <c r="UCG106" s="214"/>
      <c r="UCH106" s="214"/>
      <c r="UCI106" s="214"/>
      <c r="UCJ106" s="214"/>
      <c r="UCK106" s="214"/>
      <c r="UCL106" s="212"/>
      <c r="UCM106" s="213"/>
      <c r="UCN106" s="213"/>
      <c r="UCO106" s="214"/>
      <c r="UCP106" s="214"/>
      <c r="UCQ106" s="216"/>
      <c r="UCR106" s="216"/>
      <c r="UCS106" s="216"/>
      <c r="UCT106" s="216"/>
      <c r="UCU106" s="216"/>
      <c r="UCV106" s="216"/>
      <c r="UCW106" s="216"/>
      <c r="UCX106" s="216"/>
      <c r="UCY106" s="216"/>
      <c r="UCZ106" s="216"/>
      <c r="UDA106" s="216"/>
      <c r="UDB106" s="216"/>
      <c r="UDC106" s="216"/>
      <c r="UDD106" s="214"/>
      <c r="UDE106" s="214"/>
      <c r="UDF106" s="214"/>
      <c r="UDG106" s="214"/>
      <c r="UDH106" s="214"/>
      <c r="UDI106" s="212"/>
      <c r="UDJ106" s="213"/>
      <c r="UDK106" s="213"/>
      <c r="UDL106" s="214"/>
      <c r="UDM106" s="214"/>
      <c r="UDN106" s="216"/>
      <c r="UDO106" s="216"/>
      <c r="UDP106" s="216"/>
      <c r="UDQ106" s="216"/>
      <c r="UDR106" s="216"/>
      <c r="UDS106" s="216"/>
      <c r="UDT106" s="216"/>
      <c r="UDU106" s="216"/>
      <c r="UDV106" s="216"/>
      <c r="UDW106" s="216"/>
      <c r="UDX106" s="216"/>
      <c r="UDY106" s="216"/>
      <c r="UDZ106" s="216"/>
      <c r="UEA106" s="214"/>
      <c r="UEB106" s="214"/>
      <c r="UEC106" s="214"/>
      <c r="UED106" s="214"/>
      <c r="UEE106" s="214"/>
      <c r="UEF106" s="212"/>
      <c r="UEG106" s="213"/>
      <c r="UEH106" s="213"/>
      <c r="UEI106" s="214"/>
      <c r="UEJ106" s="214"/>
      <c r="UEK106" s="216"/>
      <c r="UEL106" s="216"/>
      <c r="UEM106" s="216"/>
      <c r="UEN106" s="216"/>
      <c r="UEO106" s="216"/>
      <c r="UEP106" s="216"/>
      <c r="UEQ106" s="216"/>
      <c r="UER106" s="216"/>
      <c r="UES106" s="216"/>
      <c r="UET106" s="216"/>
      <c r="UEU106" s="216"/>
      <c r="UEV106" s="216"/>
      <c r="UEW106" s="216"/>
      <c r="UEX106" s="214"/>
      <c r="UEY106" s="214"/>
      <c r="UEZ106" s="214"/>
      <c r="UFA106" s="214"/>
      <c r="UFB106" s="214"/>
      <c r="UFC106" s="212"/>
      <c r="UFD106" s="213"/>
      <c r="UFE106" s="213"/>
      <c r="UFF106" s="214"/>
      <c r="UFG106" s="214"/>
      <c r="UFH106" s="216"/>
      <c r="UFI106" s="216"/>
      <c r="UFJ106" s="216"/>
      <c r="UFK106" s="216"/>
      <c r="UFL106" s="216"/>
      <c r="UFM106" s="216"/>
      <c r="UFN106" s="216"/>
      <c r="UFO106" s="216"/>
      <c r="UFP106" s="216"/>
      <c r="UFQ106" s="216"/>
      <c r="UFR106" s="216"/>
      <c r="UFS106" s="216"/>
      <c r="UFT106" s="216"/>
      <c r="UFU106" s="214"/>
      <c r="UFV106" s="214"/>
      <c r="UFW106" s="214"/>
      <c r="UFX106" s="214"/>
      <c r="UFY106" s="214"/>
      <c r="UFZ106" s="212"/>
      <c r="UGA106" s="213"/>
      <c r="UGB106" s="213"/>
      <c r="UGC106" s="214"/>
      <c r="UGD106" s="214"/>
      <c r="UGE106" s="216"/>
      <c r="UGF106" s="216"/>
      <c r="UGG106" s="216"/>
      <c r="UGH106" s="216"/>
      <c r="UGI106" s="216"/>
      <c r="UGJ106" s="216"/>
      <c r="UGK106" s="216"/>
      <c r="UGL106" s="216"/>
      <c r="UGM106" s="216"/>
      <c r="UGN106" s="216"/>
      <c r="UGO106" s="216"/>
      <c r="UGP106" s="216"/>
      <c r="UGQ106" s="216"/>
      <c r="UGR106" s="214"/>
      <c r="UGS106" s="214"/>
      <c r="UGT106" s="214"/>
      <c r="UGU106" s="214"/>
      <c r="UGV106" s="214"/>
      <c r="UGW106" s="212"/>
      <c r="UGX106" s="213"/>
      <c r="UGY106" s="213"/>
      <c r="UGZ106" s="214"/>
      <c r="UHA106" s="214"/>
      <c r="UHB106" s="216"/>
      <c r="UHC106" s="216"/>
      <c r="UHD106" s="216"/>
      <c r="UHE106" s="216"/>
      <c r="UHF106" s="216"/>
      <c r="UHG106" s="216"/>
      <c r="UHH106" s="216"/>
      <c r="UHI106" s="216"/>
      <c r="UHJ106" s="216"/>
      <c r="UHK106" s="216"/>
      <c r="UHL106" s="216"/>
      <c r="UHM106" s="216"/>
      <c r="UHN106" s="216"/>
      <c r="UHO106" s="214"/>
      <c r="UHP106" s="214"/>
      <c r="UHQ106" s="214"/>
      <c r="UHR106" s="214"/>
      <c r="UHS106" s="214"/>
      <c r="UHT106" s="212"/>
      <c r="UHU106" s="213"/>
      <c r="UHV106" s="213"/>
      <c r="UHW106" s="214"/>
      <c r="UHX106" s="214"/>
      <c r="UHY106" s="216"/>
      <c r="UHZ106" s="216"/>
      <c r="UIA106" s="216"/>
      <c r="UIB106" s="216"/>
      <c r="UIC106" s="216"/>
      <c r="UID106" s="216"/>
      <c r="UIE106" s="216"/>
      <c r="UIF106" s="216"/>
      <c r="UIG106" s="216"/>
      <c r="UIH106" s="216"/>
      <c r="UII106" s="216"/>
      <c r="UIJ106" s="216"/>
      <c r="UIK106" s="216"/>
      <c r="UIL106" s="214"/>
      <c r="UIM106" s="214"/>
      <c r="UIN106" s="214"/>
      <c r="UIO106" s="214"/>
      <c r="UIP106" s="214"/>
      <c r="UIQ106" s="212"/>
      <c r="UIR106" s="213"/>
      <c r="UIS106" s="213"/>
      <c r="UIT106" s="214"/>
      <c r="UIU106" s="214"/>
      <c r="UIV106" s="216"/>
      <c r="UIW106" s="216"/>
      <c r="UIX106" s="216"/>
      <c r="UIY106" s="216"/>
      <c r="UIZ106" s="216"/>
      <c r="UJA106" s="216"/>
      <c r="UJB106" s="216"/>
      <c r="UJC106" s="216"/>
      <c r="UJD106" s="216"/>
      <c r="UJE106" s="216"/>
      <c r="UJF106" s="216"/>
      <c r="UJG106" s="216"/>
      <c r="UJH106" s="216"/>
      <c r="UJI106" s="214"/>
      <c r="UJJ106" s="214"/>
      <c r="UJK106" s="214"/>
      <c r="UJL106" s="214"/>
      <c r="UJM106" s="214"/>
      <c r="UJN106" s="212"/>
      <c r="UJO106" s="213"/>
      <c r="UJP106" s="213"/>
      <c r="UJQ106" s="214"/>
      <c r="UJR106" s="214"/>
      <c r="UJS106" s="216"/>
      <c r="UJT106" s="216"/>
      <c r="UJU106" s="216"/>
      <c r="UJV106" s="216"/>
      <c r="UJW106" s="216"/>
      <c r="UJX106" s="216"/>
      <c r="UJY106" s="216"/>
      <c r="UJZ106" s="216"/>
      <c r="UKA106" s="216"/>
      <c r="UKB106" s="216"/>
      <c r="UKC106" s="216"/>
      <c r="UKD106" s="216"/>
      <c r="UKE106" s="216"/>
      <c r="UKF106" s="214"/>
      <c r="UKG106" s="214"/>
      <c r="UKH106" s="214"/>
      <c r="UKI106" s="214"/>
      <c r="UKJ106" s="214"/>
      <c r="UKK106" s="212"/>
      <c r="UKL106" s="213"/>
      <c r="UKM106" s="213"/>
      <c r="UKN106" s="214"/>
      <c r="UKO106" s="214"/>
      <c r="UKP106" s="216"/>
      <c r="UKQ106" s="216"/>
      <c r="UKR106" s="216"/>
      <c r="UKS106" s="216"/>
      <c r="UKT106" s="216"/>
      <c r="UKU106" s="216"/>
      <c r="UKV106" s="216"/>
      <c r="UKW106" s="216"/>
      <c r="UKX106" s="216"/>
      <c r="UKY106" s="216"/>
      <c r="UKZ106" s="216"/>
      <c r="ULA106" s="216"/>
      <c r="ULB106" s="216"/>
      <c r="ULC106" s="214"/>
      <c r="ULD106" s="214"/>
      <c r="ULE106" s="214"/>
      <c r="ULF106" s="214"/>
      <c r="ULG106" s="214"/>
      <c r="ULH106" s="212"/>
      <c r="ULI106" s="213"/>
      <c r="ULJ106" s="213"/>
      <c r="ULK106" s="214"/>
      <c r="ULL106" s="214"/>
      <c r="ULM106" s="216"/>
      <c r="ULN106" s="216"/>
      <c r="ULO106" s="216"/>
      <c r="ULP106" s="216"/>
      <c r="ULQ106" s="216"/>
      <c r="ULR106" s="216"/>
      <c r="ULS106" s="216"/>
      <c r="ULT106" s="216"/>
      <c r="ULU106" s="216"/>
      <c r="ULV106" s="216"/>
      <c r="ULW106" s="216"/>
      <c r="ULX106" s="216"/>
      <c r="ULY106" s="216"/>
      <c r="ULZ106" s="214"/>
      <c r="UMA106" s="214"/>
      <c r="UMB106" s="214"/>
      <c r="UMC106" s="214"/>
      <c r="UMD106" s="214"/>
      <c r="UME106" s="212"/>
      <c r="UMF106" s="213"/>
      <c r="UMG106" s="213"/>
      <c r="UMH106" s="214"/>
      <c r="UMI106" s="214"/>
      <c r="UMJ106" s="216"/>
      <c r="UMK106" s="216"/>
      <c r="UML106" s="216"/>
      <c r="UMM106" s="216"/>
      <c r="UMN106" s="216"/>
      <c r="UMO106" s="216"/>
      <c r="UMP106" s="216"/>
      <c r="UMQ106" s="216"/>
      <c r="UMR106" s="216"/>
      <c r="UMS106" s="216"/>
      <c r="UMT106" s="216"/>
      <c r="UMU106" s="216"/>
      <c r="UMV106" s="216"/>
      <c r="UMW106" s="214"/>
      <c r="UMX106" s="214"/>
      <c r="UMY106" s="214"/>
      <c r="UMZ106" s="214"/>
      <c r="UNA106" s="214"/>
      <c r="UNB106" s="212"/>
      <c r="UNC106" s="213"/>
      <c r="UND106" s="213"/>
      <c r="UNE106" s="214"/>
      <c r="UNF106" s="214"/>
      <c r="UNG106" s="216"/>
      <c r="UNH106" s="216"/>
      <c r="UNI106" s="216"/>
      <c r="UNJ106" s="216"/>
      <c r="UNK106" s="216"/>
      <c r="UNL106" s="216"/>
      <c r="UNM106" s="216"/>
      <c r="UNN106" s="216"/>
      <c r="UNO106" s="216"/>
      <c r="UNP106" s="216"/>
      <c r="UNQ106" s="216"/>
      <c r="UNR106" s="216"/>
      <c r="UNS106" s="216"/>
      <c r="UNT106" s="214"/>
      <c r="UNU106" s="214"/>
      <c r="UNV106" s="214"/>
      <c r="UNW106" s="214"/>
      <c r="UNX106" s="214"/>
      <c r="UNY106" s="212"/>
      <c r="UNZ106" s="213"/>
      <c r="UOA106" s="213"/>
      <c r="UOB106" s="214"/>
      <c r="UOC106" s="214"/>
      <c r="UOD106" s="216"/>
      <c r="UOE106" s="216"/>
      <c r="UOF106" s="216"/>
      <c r="UOG106" s="216"/>
      <c r="UOH106" s="216"/>
      <c r="UOI106" s="216"/>
      <c r="UOJ106" s="216"/>
      <c r="UOK106" s="216"/>
      <c r="UOL106" s="216"/>
      <c r="UOM106" s="216"/>
      <c r="UON106" s="216"/>
      <c r="UOO106" s="216"/>
      <c r="UOP106" s="216"/>
      <c r="UOQ106" s="214"/>
      <c r="UOR106" s="214"/>
      <c r="UOS106" s="214"/>
      <c r="UOT106" s="214"/>
      <c r="UOU106" s="214"/>
      <c r="UOV106" s="212"/>
      <c r="UOW106" s="213"/>
      <c r="UOX106" s="213"/>
      <c r="UOY106" s="214"/>
      <c r="UOZ106" s="214"/>
      <c r="UPA106" s="216"/>
      <c r="UPB106" s="216"/>
      <c r="UPC106" s="216"/>
      <c r="UPD106" s="216"/>
      <c r="UPE106" s="216"/>
      <c r="UPF106" s="216"/>
      <c r="UPG106" s="216"/>
      <c r="UPH106" s="216"/>
      <c r="UPI106" s="216"/>
      <c r="UPJ106" s="216"/>
      <c r="UPK106" s="216"/>
      <c r="UPL106" s="216"/>
      <c r="UPM106" s="216"/>
      <c r="UPN106" s="214"/>
      <c r="UPO106" s="214"/>
      <c r="UPP106" s="214"/>
      <c r="UPQ106" s="214"/>
      <c r="UPR106" s="214"/>
      <c r="UPS106" s="212"/>
      <c r="UPT106" s="213"/>
      <c r="UPU106" s="213"/>
      <c r="UPV106" s="214"/>
      <c r="UPW106" s="214"/>
      <c r="UPX106" s="216"/>
      <c r="UPY106" s="216"/>
      <c r="UPZ106" s="216"/>
      <c r="UQA106" s="216"/>
      <c r="UQB106" s="216"/>
      <c r="UQC106" s="216"/>
      <c r="UQD106" s="216"/>
      <c r="UQE106" s="216"/>
      <c r="UQF106" s="216"/>
      <c r="UQG106" s="216"/>
      <c r="UQH106" s="216"/>
      <c r="UQI106" s="216"/>
      <c r="UQJ106" s="216"/>
      <c r="UQK106" s="214"/>
      <c r="UQL106" s="214"/>
      <c r="UQM106" s="214"/>
      <c r="UQN106" s="214"/>
      <c r="UQO106" s="214"/>
      <c r="UQP106" s="212"/>
      <c r="UQQ106" s="213"/>
      <c r="UQR106" s="213"/>
      <c r="UQS106" s="214"/>
      <c r="UQT106" s="214"/>
      <c r="UQU106" s="216"/>
      <c r="UQV106" s="216"/>
      <c r="UQW106" s="216"/>
      <c r="UQX106" s="216"/>
      <c r="UQY106" s="216"/>
      <c r="UQZ106" s="216"/>
      <c r="URA106" s="216"/>
      <c r="URB106" s="216"/>
      <c r="URC106" s="216"/>
      <c r="URD106" s="216"/>
      <c r="URE106" s="216"/>
      <c r="URF106" s="216"/>
      <c r="URG106" s="216"/>
      <c r="URH106" s="214"/>
      <c r="URI106" s="214"/>
      <c r="URJ106" s="214"/>
      <c r="URK106" s="214"/>
      <c r="URL106" s="214"/>
      <c r="URM106" s="212"/>
      <c r="URN106" s="213"/>
      <c r="URO106" s="213"/>
      <c r="URP106" s="214"/>
      <c r="URQ106" s="214"/>
      <c r="URR106" s="216"/>
      <c r="URS106" s="216"/>
      <c r="URT106" s="216"/>
      <c r="URU106" s="216"/>
      <c r="URV106" s="216"/>
      <c r="URW106" s="216"/>
      <c r="URX106" s="216"/>
      <c r="URY106" s="216"/>
      <c r="URZ106" s="216"/>
      <c r="USA106" s="216"/>
      <c r="USB106" s="216"/>
      <c r="USC106" s="216"/>
      <c r="USD106" s="216"/>
      <c r="USE106" s="214"/>
      <c r="USF106" s="214"/>
      <c r="USG106" s="214"/>
      <c r="USH106" s="214"/>
      <c r="USI106" s="214"/>
      <c r="USJ106" s="212"/>
      <c r="USK106" s="213"/>
      <c r="USL106" s="213"/>
      <c r="USM106" s="214"/>
      <c r="USN106" s="214"/>
      <c r="USO106" s="216"/>
      <c r="USP106" s="216"/>
      <c r="USQ106" s="216"/>
      <c r="USR106" s="216"/>
      <c r="USS106" s="216"/>
      <c r="UST106" s="216"/>
      <c r="USU106" s="216"/>
      <c r="USV106" s="216"/>
      <c r="USW106" s="216"/>
      <c r="USX106" s="216"/>
      <c r="USY106" s="216"/>
      <c r="USZ106" s="216"/>
      <c r="UTA106" s="216"/>
      <c r="UTB106" s="214"/>
      <c r="UTC106" s="214"/>
      <c r="UTD106" s="214"/>
      <c r="UTE106" s="214"/>
      <c r="UTF106" s="214"/>
      <c r="UTG106" s="212"/>
      <c r="UTH106" s="213"/>
      <c r="UTI106" s="213"/>
      <c r="UTJ106" s="214"/>
      <c r="UTK106" s="214"/>
      <c r="UTL106" s="216"/>
      <c r="UTM106" s="216"/>
      <c r="UTN106" s="216"/>
      <c r="UTO106" s="216"/>
      <c r="UTP106" s="216"/>
      <c r="UTQ106" s="216"/>
      <c r="UTR106" s="216"/>
      <c r="UTS106" s="216"/>
      <c r="UTT106" s="216"/>
      <c r="UTU106" s="216"/>
      <c r="UTV106" s="216"/>
      <c r="UTW106" s="216"/>
      <c r="UTX106" s="216"/>
      <c r="UTY106" s="214"/>
      <c r="UTZ106" s="214"/>
      <c r="UUA106" s="214"/>
      <c r="UUB106" s="214"/>
      <c r="UUC106" s="214"/>
      <c r="UUD106" s="212"/>
      <c r="UUE106" s="213"/>
      <c r="UUF106" s="213"/>
      <c r="UUG106" s="214"/>
      <c r="UUH106" s="214"/>
      <c r="UUI106" s="216"/>
      <c r="UUJ106" s="216"/>
      <c r="UUK106" s="216"/>
      <c r="UUL106" s="216"/>
      <c r="UUM106" s="216"/>
      <c r="UUN106" s="216"/>
      <c r="UUO106" s="216"/>
      <c r="UUP106" s="216"/>
      <c r="UUQ106" s="216"/>
      <c r="UUR106" s="216"/>
      <c r="UUS106" s="216"/>
      <c r="UUT106" s="216"/>
      <c r="UUU106" s="216"/>
      <c r="UUV106" s="214"/>
      <c r="UUW106" s="214"/>
      <c r="UUX106" s="214"/>
      <c r="UUY106" s="214"/>
      <c r="UUZ106" s="214"/>
      <c r="UVA106" s="212"/>
      <c r="UVB106" s="213"/>
      <c r="UVC106" s="213"/>
      <c r="UVD106" s="214"/>
      <c r="UVE106" s="214"/>
      <c r="UVF106" s="216"/>
      <c r="UVG106" s="216"/>
      <c r="UVH106" s="216"/>
      <c r="UVI106" s="216"/>
      <c r="UVJ106" s="216"/>
      <c r="UVK106" s="216"/>
      <c r="UVL106" s="216"/>
      <c r="UVM106" s="216"/>
      <c r="UVN106" s="216"/>
      <c r="UVO106" s="216"/>
      <c r="UVP106" s="216"/>
      <c r="UVQ106" s="216"/>
      <c r="UVR106" s="216"/>
      <c r="UVS106" s="214"/>
      <c r="UVT106" s="214"/>
      <c r="UVU106" s="214"/>
      <c r="UVV106" s="214"/>
      <c r="UVW106" s="214"/>
      <c r="UVX106" s="212"/>
      <c r="UVY106" s="213"/>
      <c r="UVZ106" s="213"/>
      <c r="UWA106" s="214"/>
      <c r="UWB106" s="214"/>
      <c r="UWC106" s="216"/>
      <c r="UWD106" s="216"/>
      <c r="UWE106" s="216"/>
      <c r="UWF106" s="216"/>
      <c r="UWG106" s="216"/>
      <c r="UWH106" s="216"/>
      <c r="UWI106" s="216"/>
      <c r="UWJ106" s="216"/>
      <c r="UWK106" s="216"/>
      <c r="UWL106" s="216"/>
      <c r="UWM106" s="216"/>
      <c r="UWN106" s="216"/>
      <c r="UWO106" s="216"/>
      <c r="UWP106" s="214"/>
      <c r="UWQ106" s="214"/>
      <c r="UWR106" s="214"/>
      <c r="UWS106" s="214"/>
      <c r="UWT106" s="214"/>
      <c r="UWU106" s="212"/>
      <c r="UWV106" s="213"/>
      <c r="UWW106" s="213"/>
      <c r="UWX106" s="214"/>
      <c r="UWY106" s="214"/>
      <c r="UWZ106" s="216"/>
      <c r="UXA106" s="216"/>
      <c r="UXB106" s="216"/>
      <c r="UXC106" s="216"/>
      <c r="UXD106" s="216"/>
      <c r="UXE106" s="216"/>
      <c r="UXF106" s="216"/>
      <c r="UXG106" s="216"/>
      <c r="UXH106" s="216"/>
      <c r="UXI106" s="216"/>
      <c r="UXJ106" s="216"/>
      <c r="UXK106" s="216"/>
      <c r="UXL106" s="216"/>
      <c r="UXM106" s="214"/>
      <c r="UXN106" s="214"/>
      <c r="UXO106" s="214"/>
      <c r="UXP106" s="214"/>
      <c r="UXQ106" s="214"/>
      <c r="UXR106" s="212"/>
      <c r="UXS106" s="213"/>
      <c r="UXT106" s="213"/>
      <c r="UXU106" s="214"/>
      <c r="UXV106" s="214"/>
      <c r="UXW106" s="216"/>
      <c r="UXX106" s="216"/>
      <c r="UXY106" s="216"/>
      <c r="UXZ106" s="216"/>
      <c r="UYA106" s="216"/>
      <c r="UYB106" s="216"/>
      <c r="UYC106" s="216"/>
      <c r="UYD106" s="216"/>
      <c r="UYE106" s="216"/>
      <c r="UYF106" s="216"/>
      <c r="UYG106" s="216"/>
      <c r="UYH106" s="216"/>
      <c r="UYI106" s="216"/>
      <c r="UYJ106" s="214"/>
      <c r="UYK106" s="214"/>
      <c r="UYL106" s="214"/>
      <c r="UYM106" s="214"/>
      <c r="UYN106" s="214"/>
      <c r="UYO106" s="212"/>
      <c r="UYP106" s="213"/>
      <c r="UYQ106" s="213"/>
      <c r="UYR106" s="214"/>
      <c r="UYS106" s="214"/>
      <c r="UYT106" s="216"/>
      <c r="UYU106" s="216"/>
      <c r="UYV106" s="216"/>
      <c r="UYW106" s="216"/>
      <c r="UYX106" s="216"/>
      <c r="UYY106" s="216"/>
      <c r="UYZ106" s="216"/>
      <c r="UZA106" s="216"/>
      <c r="UZB106" s="216"/>
      <c r="UZC106" s="216"/>
      <c r="UZD106" s="216"/>
      <c r="UZE106" s="216"/>
      <c r="UZF106" s="216"/>
      <c r="UZG106" s="214"/>
      <c r="UZH106" s="214"/>
      <c r="UZI106" s="214"/>
      <c r="UZJ106" s="214"/>
      <c r="UZK106" s="214"/>
      <c r="UZL106" s="212"/>
      <c r="UZM106" s="213"/>
      <c r="UZN106" s="213"/>
      <c r="UZO106" s="214"/>
      <c r="UZP106" s="214"/>
      <c r="UZQ106" s="216"/>
      <c r="UZR106" s="216"/>
      <c r="UZS106" s="216"/>
      <c r="UZT106" s="216"/>
      <c r="UZU106" s="216"/>
      <c r="UZV106" s="216"/>
      <c r="UZW106" s="216"/>
      <c r="UZX106" s="216"/>
      <c r="UZY106" s="216"/>
      <c r="UZZ106" s="216"/>
      <c r="VAA106" s="216"/>
      <c r="VAB106" s="216"/>
      <c r="VAC106" s="216"/>
      <c r="VAD106" s="214"/>
      <c r="VAE106" s="214"/>
      <c r="VAF106" s="214"/>
      <c r="VAG106" s="214"/>
      <c r="VAH106" s="214"/>
      <c r="VAI106" s="212"/>
      <c r="VAJ106" s="213"/>
      <c r="VAK106" s="213"/>
      <c r="VAL106" s="214"/>
      <c r="VAM106" s="214"/>
      <c r="VAN106" s="216"/>
      <c r="VAO106" s="216"/>
      <c r="VAP106" s="216"/>
      <c r="VAQ106" s="216"/>
      <c r="VAR106" s="216"/>
      <c r="VAS106" s="216"/>
      <c r="VAT106" s="216"/>
      <c r="VAU106" s="216"/>
      <c r="VAV106" s="216"/>
      <c r="VAW106" s="216"/>
      <c r="VAX106" s="216"/>
      <c r="VAY106" s="216"/>
      <c r="VAZ106" s="216"/>
      <c r="VBA106" s="214"/>
      <c r="VBB106" s="214"/>
      <c r="VBC106" s="214"/>
      <c r="VBD106" s="214"/>
      <c r="VBE106" s="214"/>
      <c r="VBF106" s="212"/>
      <c r="VBG106" s="213"/>
      <c r="VBH106" s="213"/>
      <c r="VBI106" s="214"/>
      <c r="VBJ106" s="214"/>
      <c r="VBK106" s="216"/>
      <c r="VBL106" s="216"/>
      <c r="VBM106" s="216"/>
      <c r="VBN106" s="216"/>
      <c r="VBO106" s="216"/>
      <c r="VBP106" s="216"/>
      <c r="VBQ106" s="216"/>
      <c r="VBR106" s="216"/>
      <c r="VBS106" s="216"/>
      <c r="VBT106" s="216"/>
      <c r="VBU106" s="216"/>
      <c r="VBV106" s="216"/>
      <c r="VBW106" s="216"/>
      <c r="VBX106" s="214"/>
      <c r="VBY106" s="214"/>
      <c r="VBZ106" s="214"/>
      <c r="VCA106" s="214"/>
      <c r="VCB106" s="214"/>
      <c r="VCC106" s="212"/>
      <c r="VCD106" s="213"/>
      <c r="VCE106" s="213"/>
      <c r="VCF106" s="214"/>
      <c r="VCG106" s="214"/>
      <c r="VCH106" s="216"/>
      <c r="VCI106" s="216"/>
      <c r="VCJ106" s="216"/>
      <c r="VCK106" s="216"/>
      <c r="VCL106" s="216"/>
      <c r="VCM106" s="216"/>
      <c r="VCN106" s="216"/>
      <c r="VCO106" s="216"/>
      <c r="VCP106" s="216"/>
      <c r="VCQ106" s="216"/>
      <c r="VCR106" s="216"/>
      <c r="VCS106" s="216"/>
      <c r="VCT106" s="216"/>
      <c r="VCU106" s="214"/>
      <c r="VCV106" s="214"/>
      <c r="VCW106" s="214"/>
      <c r="VCX106" s="214"/>
      <c r="VCY106" s="214"/>
      <c r="VCZ106" s="212"/>
      <c r="VDA106" s="213"/>
      <c r="VDB106" s="213"/>
      <c r="VDC106" s="214"/>
      <c r="VDD106" s="214"/>
      <c r="VDE106" s="216"/>
      <c r="VDF106" s="216"/>
      <c r="VDG106" s="216"/>
      <c r="VDH106" s="216"/>
      <c r="VDI106" s="216"/>
      <c r="VDJ106" s="216"/>
      <c r="VDK106" s="216"/>
      <c r="VDL106" s="216"/>
      <c r="VDM106" s="216"/>
      <c r="VDN106" s="216"/>
      <c r="VDO106" s="216"/>
      <c r="VDP106" s="216"/>
      <c r="VDQ106" s="216"/>
      <c r="VDR106" s="214"/>
      <c r="VDS106" s="214"/>
      <c r="VDT106" s="214"/>
      <c r="VDU106" s="214"/>
      <c r="VDV106" s="214"/>
      <c r="VDW106" s="212"/>
      <c r="VDX106" s="213"/>
      <c r="VDY106" s="213"/>
      <c r="VDZ106" s="214"/>
      <c r="VEA106" s="214"/>
      <c r="VEB106" s="216"/>
      <c r="VEC106" s="216"/>
      <c r="VED106" s="216"/>
      <c r="VEE106" s="216"/>
      <c r="VEF106" s="216"/>
      <c r="VEG106" s="216"/>
      <c r="VEH106" s="216"/>
      <c r="VEI106" s="216"/>
      <c r="VEJ106" s="216"/>
      <c r="VEK106" s="216"/>
      <c r="VEL106" s="216"/>
      <c r="VEM106" s="216"/>
      <c r="VEN106" s="216"/>
      <c r="VEO106" s="214"/>
      <c r="VEP106" s="214"/>
      <c r="VEQ106" s="214"/>
      <c r="VER106" s="214"/>
      <c r="VES106" s="214"/>
      <c r="VET106" s="212"/>
      <c r="VEU106" s="213"/>
      <c r="VEV106" s="213"/>
      <c r="VEW106" s="214"/>
      <c r="VEX106" s="214"/>
      <c r="VEY106" s="216"/>
      <c r="VEZ106" s="216"/>
      <c r="VFA106" s="216"/>
      <c r="VFB106" s="216"/>
      <c r="VFC106" s="216"/>
      <c r="VFD106" s="216"/>
      <c r="VFE106" s="216"/>
      <c r="VFF106" s="216"/>
      <c r="VFG106" s="216"/>
      <c r="VFH106" s="216"/>
      <c r="VFI106" s="216"/>
      <c r="VFJ106" s="216"/>
      <c r="VFK106" s="216"/>
      <c r="VFL106" s="214"/>
      <c r="VFM106" s="214"/>
      <c r="VFN106" s="214"/>
      <c r="VFO106" s="214"/>
      <c r="VFP106" s="214"/>
      <c r="VFQ106" s="212"/>
      <c r="VFR106" s="213"/>
      <c r="VFS106" s="213"/>
      <c r="VFT106" s="214"/>
      <c r="VFU106" s="214"/>
      <c r="VFV106" s="216"/>
      <c r="VFW106" s="216"/>
      <c r="VFX106" s="216"/>
      <c r="VFY106" s="216"/>
      <c r="VFZ106" s="216"/>
      <c r="VGA106" s="216"/>
      <c r="VGB106" s="216"/>
      <c r="VGC106" s="216"/>
      <c r="VGD106" s="216"/>
      <c r="VGE106" s="216"/>
      <c r="VGF106" s="216"/>
      <c r="VGG106" s="216"/>
      <c r="VGH106" s="216"/>
      <c r="VGI106" s="214"/>
      <c r="VGJ106" s="214"/>
      <c r="VGK106" s="214"/>
      <c r="VGL106" s="214"/>
      <c r="VGM106" s="214"/>
      <c r="VGN106" s="212"/>
      <c r="VGO106" s="213"/>
      <c r="VGP106" s="213"/>
      <c r="VGQ106" s="214"/>
      <c r="VGR106" s="214"/>
      <c r="VGS106" s="216"/>
      <c r="VGT106" s="216"/>
      <c r="VGU106" s="216"/>
      <c r="VGV106" s="216"/>
      <c r="VGW106" s="216"/>
      <c r="VGX106" s="216"/>
      <c r="VGY106" s="216"/>
      <c r="VGZ106" s="216"/>
      <c r="VHA106" s="216"/>
      <c r="VHB106" s="216"/>
      <c r="VHC106" s="216"/>
      <c r="VHD106" s="216"/>
      <c r="VHE106" s="216"/>
      <c r="VHF106" s="214"/>
      <c r="VHG106" s="214"/>
      <c r="VHH106" s="214"/>
      <c r="VHI106" s="214"/>
      <c r="VHJ106" s="214"/>
      <c r="VHK106" s="212"/>
      <c r="VHL106" s="213"/>
      <c r="VHM106" s="213"/>
      <c r="VHN106" s="214"/>
      <c r="VHO106" s="214"/>
      <c r="VHP106" s="216"/>
      <c r="VHQ106" s="216"/>
      <c r="VHR106" s="216"/>
      <c r="VHS106" s="216"/>
      <c r="VHT106" s="216"/>
      <c r="VHU106" s="216"/>
      <c r="VHV106" s="216"/>
      <c r="VHW106" s="216"/>
      <c r="VHX106" s="216"/>
      <c r="VHY106" s="216"/>
      <c r="VHZ106" s="216"/>
      <c r="VIA106" s="216"/>
      <c r="VIB106" s="216"/>
      <c r="VIC106" s="214"/>
      <c r="VID106" s="214"/>
      <c r="VIE106" s="214"/>
      <c r="VIF106" s="214"/>
      <c r="VIG106" s="214"/>
      <c r="VIH106" s="212"/>
      <c r="VII106" s="213"/>
      <c r="VIJ106" s="213"/>
      <c r="VIK106" s="214"/>
      <c r="VIL106" s="214"/>
      <c r="VIM106" s="216"/>
      <c r="VIN106" s="216"/>
      <c r="VIO106" s="216"/>
      <c r="VIP106" s="216"/>
      <c r="VIQ106" s="216"/>
      <c r="VIR106" s="216"/>
      <c r="VIS106" s="216"/>
      <c r="VIT106" s="216"/>
      <c r="VIU106" s="216"/>
      <c r="VIV106" s="216"/>
      <c r="VIW106" s="216"/>
      <c r="VIX106" s="216"/>
      <c r="VIY106" s="216"/>
      <c r="VIZ106" s="214"/>
      <c r="VJA106" s="214"/>
      <c r="VJB106" s="214"/>
      <c r="VJC106" s="214"/>
      <c r="VJD106" s="214"/>
      <c r="VJE106" s="212"/>
      <c r="VJF106" s="213"/>
      <c r="VJG106" s="213"/>
      <c r="VJH106" s="214"/>
      <c r="VJI106" s="214"/>
      <c r="VJJ106" s="216"/>
      <c r="VJK106" s="216"/>
      <c r="VJL106" s="216"/>
      <c r="VJM106" s="216"/>
      <c r="VJN106" s="216"/>
      <c r="VJO106" s="216"/>
      <c r="VJP106" s="216"/>
      <c r="VJQ106" s="216"/>
      <c r="VJR106" s="216"/>
      <c r="VJS106" s="216"/>
      <c r="VJT106" s="216"/>
      <c r="VJU106" s="216"/>
      <c r="VJV106" s="216"/>
      <c r="VJW106" s="214"/>
      <c r="VJX106" s="214"/>
      <c r="VJY106" s="214"/>
      <c r="VJZ106" s="214"/>
      <c r="VKA106" s="214"/>
      <c r="VKB106" s="212"/>
      <c r="VKC106" s="213"/>
      <c r="VKD106" s="213"/>
      <c r="VKE106" s="214"/>
      <c r="VKF106" s="214"/>
      <c r="VKG106" s="216"/>
      <c r="VKH106" s="216"/>
      <c r="VKI106" s="216"/>
      <c r="VKJ106" s="216"/>
      <c r="VKK106" s="216"/>
      <c r="VKL106" s="216"/>
      <c r="VKM106" s="216"/>
      <c r="VKN106" s="216"/>
      <c r="VKO106" s="216"/>
      <c r="VKP106" s="216"/>
      <c r="VKQ106" s="216"/>
      <c r="VKR106" s="216"/>
      <c r="VKS106" s="216"/>
      <c r="VKT106" s="214"/>
      <c r="VKU106" s="214"/>
      <c r="VKV106" s="214"/>
      <c r="VKW106" s="214"/>
      <c r="VKX106" s="214"/>
      <c r="VKY106" s="212"/>
      <c r="VKZ106" s="213"/>
      <c r="VLA106" s="213"/>
      <c r="VLB106" s="214"/>
      <c r="VLC106" s="214"/>
      <c r="VLD106" s="216"/>
      <c r="VLE106" s="216"/>
      <c r="VLF106" s="216"/>
      <c r="VLG106" s="216"/>
      <c r="VLH106" s="216"/>
      <c r="VLI106" s="216"/>
      <c r="VLJ106" s="216"/>
      <c r="VLK106" s="216"/>
      <c r="VLL106" s="216"/>
      <c r="VLM106" s="216"/>
      <c r="VLN106" s="216"/>
      <c r="VLO106" s="216"/>
      <c r="VLP106" s="216"/>
      <c r="VLQ106" s="214"/>
      <c r="VLR106" s="214"/>
      <c r="VLS106" s="214"/>
      <c r="VLT106" s="214"/>
      <c r="VLU106" s="214"/>
      <c r="VLV106" s="212"/>
      <c r="VLW106" s="213"/>
      <c r="VLX106" s="213"/>
      <c r="VLY106" s="214"/>
      <c r="VLZ106" s="214"/>
      <c r="VMA106" s="216"/>
      <c r="VMB106" s="216"/>
      <c r="VMC106" s="216"/>
      <c r="VMD106" s="216"/>
      <c r="VME106" s="216"/>
      <c r="VMF106" s="216"/>
      <c r="VMG106" s="216"/>
      <c r="VMH106" s="216"/>
      <c r="VMI106" s="216"/>
      <c r="VMJ106" s="216"/>
      <c r="VMK106" s="216"/>
      <c r="VML106" s="216"/>
      <c r="VMM106" s="216"/>
      <c r="VMN106" s="214"/>
      <c r="VMO106" s="214"/>
      <c r="VMP106" s="214"/>
      <c r="VMQ106" s="214"/>
      <c r="VMR106" s="214"/>
      <c r="VMS106" s="212"/>
      <c r="VMT106" s="213"/>
      <c r="VMU106" s="213"/>
      <c r="VMV106" s="214"/>
      <c r="VMW106" s="214"/>
      <c r="VMX106" s="216"/>
      <c r="VMY106" s="216"/>
      <c r="VMZ106" s="216"/>
      <c r="VNA106" s="216"/>
      <c r="VNB106" s="216"/>
      <c r="VNC106" s="216"/>
      <c r="VND106" s="216"/>
      <c r="VNE106" s="216"/>
      <c r="VNF106" s="216"/>
      <c r="VNG106" s="216"/>
      <c r="VNH106" s="216"/>
      <c r="VNI106" s="216"/>
      <c r="VNJ106" s="216"/>
      <c r="VNK106" s="214"/>
      <c r="VNL106" s="214"/>
      <c r="VNM106" s="214"/>
      <c r="VNN106" s="214"/>
      <c r="VNO106" s="214"/>
      <c r="VNP106" s="212"/>
      <c r="VNQ106" s="213"/>
      <c r="VNR106" s="213"/>
      <c r="VNS106" s="214"/>
      <c r="VNT106" s="214"/>
      <c r="VNU106" s="216"/>
      <c r="VNV106" s="216"/>
      <c r="VNW106" s="216"/>
      <c r="VNX106" s="216"/>
      <c r="VNY106" s="216"/>
      <c r="VNZ106" s="216"/>
      <c r="VOA106" s="216"/>
      <c r="VOB106" s="216"/>
      <c r="VOC106" s="216"/>
      <c r="VOD106" s="216"/>
      <c r="VOE106" s="216"/>
      <c r="VOF106" s="216"/>
      <c r="VOG106" s="216"/>
      <c r="VOH106" s="214"/>
      <c r="VOI106" s="214"/>
      <c r="VOJ106" s="214"/>
      <c r="VOK106" s="214"/>
      <c r="VOL106" s="214"/>
      <c r="VOM106" s="212"/>
      <c r="VON106" s="213"/>
      <c r="VOO106" s="213"/>
      <c r="VOP106" s="214"/>
      <c r="VOQ106" s="214"/>
      <c r="VOR106" s="216"/>
      <c r="VOS106" s="216"/>
      <c r="VOT106" s="216"/>
      <c r="VOU106" s="216"/>
      <c r="VOV106" s="216"/>
      <c r="VOW106" s="216"/>
      <c r="VOX106" s="216"/>
      <c r="VOY106" s="216"/>
      <c r="VOZ106" s="216"/>
      <c r="VPA106" s="216"/>
      <c r="VPB106" s="216"/>
      <c r="VPC106" s="216"/>
      <c r="VPD106" s="216"/>
      <c r="VPE106" s="214"/>
      <c r="VPF106" s="214"/>
      <c r="VPG106" s="214"/>
      <c r="VPH106" s="214"/>
      <c r="VPI106" s="214"/>
      <c r="VPJ106" s="212"/>
      <c r="VPK106" s="213"/>
      <c r="VPL106" s="213"/>
      <c r="VPM106" s="214"/>
      <c r="VPN106" s="214"/>
      <c r="VPO106" s="216"/>
      <c r="VPP106" s="216"/>
      <c r="VPQ106" s="216"/>
      <c r="VPR106" s="216"/>
      <c r="VPS106" s="216"/>
      <c r="VPT106" s="216"/>
      <c r="VPU106" s="216"/>
      <c r="VPV106" s="216"/>
      <c r="VPW106" s="216"/>
      <c r="VPX106" s="216"/>
      <c r="VPY106" s="216"/>
      <c r="VPZ106" s="216"/>
      <c r="VQA106" s="216"/>
      <c r="VQB106" s="214"/>
      <c r="VQC106" s="214"/>
      <c r="VQD106" s="214"/>
      <c r="VQE106" s="214"/>
      <c r="VQF106" s="214"/>
      <c r="VQG106" s="212"/>
      <c r="VQH106" s="213"/>
      <c r="VQI106" s="213"/>
      <c r="VQJ106" s="214"/>
      <c r="VQK106" s="214"/>
      <c r="VQL106" s="216"/>
      <c r="VQM106" s="216"/>
      <c r="VQN106" s="216"/>
      <c r="VQO106" s="216"/>
      <c r="VQP106" s="216"/>
      <c r="VQQ106" s="216"/>
      <c r="VQR106" s="216"/>
      <c r="VQS106" s="216"/>
      <c r="VQT106" s="216"/>
      <c r="VQU106" s="216"/>
      <c r="VQV106" s="216"/>
      <c r="VQW106" s="216"/>
      <c r="VQX106" s="216"/>
      <c r="VQY106" s="214"/>
      <c r="VQZ106" s="214"/>
      <c r="VRA106" s="214"/>
      <c r="VRB106" s="214"/>
      <c r="VRC106" s="214"/>
      <c r="VRD106" s="212"/>
      <c r="VRE106" s="213"/>
      <c r="VRF106" s="213"/>
      <c r="VRG106" s="214"/>
      <c r="VRH106" s="214"/>
      <c r="VRI106" s="216"/>
      <c r="VRJ106" s="216"/>
      <c r="VRK106" s="216"/>
      <c r="VRL106" s="216"/>
      <c r="VRM106" s="216"/>
      <c r="VRN106" s="216"/>
      <c r="VRO106" s="216"/>
      <c r="VRP106" s="216"/>
      <c r="VRQ106" s="216"/>
      <c r="VRR106" s="216"/>
      <c r="VRS106" s="216"/>
      <c r="VRT106" s="216"/>
      <c r="VRU106" s="216"/>
      <c r="VRV106" s="214"/>
      <c r="VRW106" s="214"/>
      <c r="VRX106" s="214"/>
      <c r="VRY106" s="214"/>
      <c r="VRZ106" s="214"/>
      <c r="VSA106" s="212"/>
      <c r="VSB106" s="213"/>
      <c r="VSC106" s="213"/>
      <c r="VSD106" s="214"/>
      <c r="VSE106" s="214"/>
      <c r="VSF106" s="216"/>
      <c r="VSG106" s="216"/>
      <c r="VSH106" s="216"/>
      <c r="VSI106" s="216"/>
      <c r="VSJ106" s="216"/>
      <c r="VSK106" s="216"/>
      <c r="VSL106" s="216"/>
      <c r="VSM106" s="216"/>
      <c r="VSN106" s="216"/>
      <c r="VSO106" s="216"/>
      <c r="VSP106" s="216"/>
      <c r="VSQ106" s="216"/>
      <c r="VSR106" s="216"/>
      <c r="VSS106" s="214"/>
      <c r="VST106" s="214"/>
      <c r="VSU106" s="214"/>
      <c r="VSV106" s="214"/>
      <c r="VSW106" s="214"/>
      <c r="VSX106" s="212"/>
      <c r="VSY106" s="213"/>
      <c r="VSZ106" s="213"/>
      <c r="VTA106" s="214"/>
      <c r="VTB106" s="214"/>
      <c r="VTC106" s="216"/>
      <c r="VTD106" s="216"/>
      <c r="VTE106" s="216"/>
      <c r="VTF106" s="216"/>
      <c r="VTG106" s="216"/>
      <c r="VTH106" s="216"/>
      <c r="VTI106" s="216"/>
      <c r="VTJ106" s="216"/>
      <c r="VTK106" s="216"/>
      <c r="VTL106" s="216"/>
      <c r="VTM106" s="216"/>
      <c r="VTN106" s="216"/>
      <c r="VTO106" s="216"/>
      <c r="VTP106" s="214"/>
      <c r="VTQ106" s="214"/>
      <c r="VTR106" s="214"/>
      <c r="VTS106" s="214"/>
      <c r="VTT106" s="214"/>
      <c r="VTU106" s="212"/>
      <c r="VTV106" s="213"/>
      <c r="VTW106" s="213"/>
      <c r="VTX106" s="214"/>
      <c r="VTY106" s="214"/>
      <c r="VTZ106" s="216"/>
      <c r="VUA106" s="216"/>
      <c r="VUB106" s="216"/>
      <c r="VUC106" s="216"/>
      <c r="VUD106" s="216"/>
      <c r="VUE106" s="216"/>
      <c r="VUF106" s="216"/>
      <c r="VUG106" s="216"/>
      <c r="VUH106" s="216"/>
      <c r="VUI106" s="216"/>
      <c r="VUJ106" s="216"/>
      <c r="VUK106" s="216"/>
      <c r="VUL106" s="216"/>
      <c r="VUM106" s="214"/>
      <c r="VUN106" s="214"/>
      <c r="VUO106" s="214"/>
      <c r="VUP106" s="214"/>
      <c r="VUQ106" s="214"/>
      <c r="VUR106" s="212"/>
      <c r="VUS106" s="213"/>
      <c r="VUT106" s="213"/>
      <c r="VUU106" s="214"/>
      <c r="VUV106" s="214"/>
      <c r="VUW106" s="216"/>
      <c r="VUX106" s="216"/>
      <c r="VUY106" s="216"/>
      <c r="VUZ106" s="216"/>
      <c r="VVA106" s="216"/>
      <c r="VVB106" s="216"/>
      <c r="VVC106" s="216"/>
      <c r="VVD106" s="216"/>
      <c r="VVE106" s="216"/>
      <c r="VVF106" s="216"/>
      <c r="VVG106" s="216"/>
      <c r="VVH106" s="216"/>
      <c r="VVI106" s="216"/>
      <c r="VVJ106" s="214"/>
      <c r="VVK106" s="214"/>
      <c r="VVL106" s="214"/>
      <c r="VVM106" s="214"/>
      <c r="VVN106" s="214"/>
      <c r="VVO106" s="212"/>
      <c r="VVP106" s="213"/>
      <c r="VVQ106" s="213"/>
      <c r="VVR106" s="214"/>
      <c r="VVS106" s="214"/>
      <c r="VVT106" s="216"/>
      <c r="VVU106" s="216"/>
      <c r="VVV106" s="216"/>
      <c r="VVW106" s="216"/>
      <c r="VVX106" s="216"/>
      <c r="VVY106" s="216"/>
      <c r="VVZ106" s="216"/>
      <c r="VWA106" s="216"/>
      <c r="VWB106" s="216"/>
      <c r="VWC106" s="216"/>
      <c r="VWD106" s="216"/>
      <c r="VWE106" s="216"/>
      <c r="VWF106" s="216"/>
      <c r="VWG106" s="214"/>
      <c r="VWH106" s="214"/>
      <c r="VWI106" s="214"/>
      <c r="VWJ106" s="214"/>
      <c r="VWK106" s="214"/>
      <c r="VWL106" s="212"/>
      <c r="VWM106" s="213"/>
      <c r="VWN106" s="213"/>
      <c r="VWO106" s="214"/>
      <c r="VWP106" s="214"/>
      <c r="VWQ106" s="216"/>
      <c r="VWR106" s="216"/>
      <c r="VWS106" s="216"/>
      <c r="VWT106" s="216"/>
      <c r="VWU106" s="216"/>
      <c r="VWV106" s="216"/>
      <c r="VWW106" s="216"/>
      <c r="VWX106" s="216"/>
      <c r="VWY106" s="216"/>
      <c r="VWZ106" s="216"/>
      <c r="VXA106" s="216"/>
      <c r="VXB106" s="216"/>
      <c r="VXC106" s="216"/>
      <c r="VXD106" s="214"/>
      <c r="VXE106" s="214"/>
      <c r="VXF106" s="214"/>
      <c r="VXG106" s="214"/>
      <c r="VXH106" s="214"/>
      <c r="VXI106" s="212"/>
      <c r="VXJ106" s="213"/>
      <c r="VXK106" s="213"/>
      <c r="VXL106" s="214"/>
      <c r="VXM106" s="214"/>
      <c r="VXN106" s="216"/>
      <c r="VXO106" s="216"/>
      <c r="VXP106" s="216"/>
      <c r="VXQ106" s="216"/>
      <c r="VXR106" s="216"/>
      <c r="VXS106" s="216"/>
      <c r="VXT106" s="216"/>
      <c r="VXU106" s="216"/>
      <c r="VXV106" s="216"/>
      <c r="VXW106" s="216"/>
      <c r="VXX106" s="216"/>
      <c r="VXY106" s="216"/>
      <c r="VXZ106" s="216"/>
      <c r="VYA106" s="214"/>
      <c r="VYB106" s="214"/>
      <c r="VYC106" s="214"/>
      <c r="VYD106" s="214"/>
      <c r="VYE106" s="214"/>
      <c r="VYF106" s="212"/>
      <c r="VYG106" s="213"/>
      <c r="VYH106" s="213"/>
      <c r="VYI106" s="214"/>
      <c r="VYJ106" s="214"/>
      <c r="VYK106" s="216"/>
      <c r="VYL106" s="216"/>
      <c r="VYM106" s="216"/>
      <c r="VYN106" s="216"/>
      <c r="VYO106" s="216"/>
      <c r="VYP106" s="216"/>
      <c r="VYQ106" s="216"/>
      <c r="VYR106" s="216"/>
      <c r="VYS106" s="216"/>
      <c r="VYT106" s="216"/>
      <c r="VYU106" s="216"/>
      <c r="VYV106" s="216"/>
      <c r="VYW106" s="216"/>
      <c r="VYX106" s="214"/>
      <c r="VYY106" s="214"/>
      <c r="VYZ106" s="214"/>
      <c r="VZA106" s="214"/>
      <c r="VZB106" s="214"/>
      <c r="VZC106" s="212"/>
      <c r="VZD106" s="213"/>
      <c r="VZE106" s="213"/>
      <c r="VZF106" s="214"/>
      <c r="VZG106" s="214"/>
      <c r="VZH106" s="216"/>
      <c r="VZI106" s="216"/>
      <c r="VZJ106" s="216"/>
      <c r="VZK106" s="216"/>
      <c r="VZL106" s="216"/>
      <c r="VZM106" s="216"/>
      <c r="VZN106" s="216"/>
      <c r="VZO106" s="216"/>
      <c r="VZP106" s="216"/>
      <c r="VZQ106" s="216"/>
      <c r="VZR106" s="216"/>
      <c r="VZS106" s="216"/>
      <c r="VZT106" s="216"/>
      <c r="VZU106" s="214"/>
      <c r="VZV106" s="214"/>
      <c r="VZW106" s="214"/>
      <c r="VZX106" s="214"/>
      <c r="VZY106" s="214"/>
      <c r="VZZ106" s="212"/>
      <c r="WAA106" s="213"/>
      <c r="WAB106" s="213"/>
      <c r="WAC106" s="214"/>
      <c r="WAD106" s="214"/>
      <c r="WAE106" s="216"/>
      <c r="WAF106" s="216"/>
      <c r="WAG106" s="216"/>
      <c r="WAH106" s="216"/>
      <c r="WAI106" s="216"/>
      <c r="WAJ106" s="216"/>
      <c r="WAK106" s="216"/>
      <c r="WAL106" s="216"/>
      <c r="WAM106" s="216"/>
      <c r="WAN106" s="216"/>
      <c r="WAO106" s="216"/>
      <c r="WAP106" s="216"/>
      <c r="WAQ106" s="216"/>
      <c r="WAR106" s="214"/>
      <c r="WAS106" s="214"/>
      <c r="WAT106" s="214"/>
      <c r="WAU106" s="214"/>
      <c r="WAV106" s="214"/>
      <c r="WAW106" s="212"/>
      <c r="WAX106" s="213"/>
      <c r="WAY106" s="213"/>
      <c r="WAZ106" s="214"/>
      <c r="WBA106" s="214"/>
      <c r="WBB106" s="216"/>
      <c r="WBC106" s="216"/>
      <c r="WBD106" s="216"/>
      <c r="WBE106" s="216"/>
      <c r="WBF106" s="216"/>
      <c r="WBG106" s="216"/>
      <c r="WBH106" s="216"/>
      <c r="WBI106" s="216"/>
      <c r="WBJ106" s="216"/>
      <c r="WBK106" s="216"/>
      <c r="WBL106" s="216"/>
      <c r="WBM106" s="216"/>
      <c r="WBN106" s="216"/>
      <c r="WBO106" s="214"/>
      <c r="WBP106" s="214"/>
      <c r="WBQ106" s="214"/>
      <c r="WBR106" s="214"/>
      <c r="WBS106" s="214"/>
      <c r="WBT106" s="212"/>
      <c r="WBU106" s="213"/>
      <c r="WBV106" s="213"/>
      <c r="WBW106" s="214"/>
      <c r="WBX106" s="214"/>
      <c r="WBY106" s="216"/>
      <c r="WBZ106" s="216"/>
      <c r="WCA106" s="216"/>
      <c r="WCB106" s="216"/>
      <c r="WCC106" s="216"/>
      <c r="WCD106" s="216"/>
      <c r="WCE106" s="216"/>
      <c r="WCF106" s="216"/>
      <c r="WCG106" s="216"/>
      <c r="WCH106" s="216"/>
      <c r="WCI106" s="216"/>
      <c r="WCJ106" s="216"/>
      <c r="WCK106" s="216"/>
      <c r="WCL106" s="214"/>
      <c r="WCM106" s="214"/>
      <c r="WCN106" s="214"/>
      <c r="WCO106" s="214"/>
      <c r="WCP106" s="214"/>
      <c r="WCQ106" s="212"/>
      <c r="WCR106" s="213"/>
      <c r="WCS106" s="213"/>
      <c r="WCT106" s="214"/>
      <c r="WCU106" s="214"/>
      <c r="WCV106" s="216"/>
      <c r="WCW106" s="216"/>
      <c r="WCX106" s="216"/>
      <c r="WCY106" s="216"/>
      <c r="WCZ106" s="216"/>
      <c r="WDA106" s="216"/>
      <c r="WDB106" s="216"/>
      <c r="WDC106" s="216"/>
      <c r="WDD106" s="216"/>
      <c r="WDE106" s="216"/>
      <c r="WDF106" s="216"/>
      <c r="WDG106" s="216"/>
      <c r="WDH106" s="216"/>
      <c r="WDI106" s="214"/>
      <c r="WDJ106" s="214"/>
      <c r="WDK106" s="214"/>
      <c r="WDL106" s="214"/>
      <c r="WDM106" s="214"/>
      <c r="WDN106" s="212"/>
      <c r="WDO106" s="213"/>
      <c r="WDP106" s="213"/>
      <c r="WDQ106" s="214"/>
      <c r="WDR106" s="214"/>
      <c r="WDS106" s="216"/>
      <c r="WDT106" s="216"/>
      <c r="WDU106" s="216"/>
      <c r="WDV106" s="216"/>
      <c r="WDW106" s="216"/>
      <c r="WDX106" s="216"/>
      <c r="WDY106" s="216"/>
      <c r="WDZ106" s="216"/>
      <c r="WEA106" s="216"/>
      <c r="WEB106" s="216"/>
      <c r="WEC106" s="216"/>
      <c r="WED106" s="216"/>
      <c r="WEE106" s="216"/>
      <c r="WEF106" s="214"/>
      <c r="WEG106" s="214"/>
      <c r="WEH106" s="214"/>
      <c r="WEI106" s="214"/>
      <c r="WEJ106" s="214"/>
      <c r="WEK106" s="212"/>
      <c r="WEL106" s="213"/>
      <c r="WEM106" s="213"/>
      <c r="WEN106" s="214"/>
      <c r="WEO106" s="214"/>
      <c r="WEP106" s="216"/>
      <c r="WEQ106" s="216"/>
      <c r="WER106" s="216"/>
      <c r="WES106" s="216"/>
      <c r="WET106" s="216"/>
      <c r="WEU106" s="216"/>
      <c r="WEV106" s="216"/>
      <c r="WEW106" s="216"/>
      <c r="WEX106" s="216"/>
      <c r="WEY106" s="216"/>
      <c r="WEZ106" s="216"/>
      <c r="WFA106" s="216"/>
      <c r="WFB106" s="216"/>
      <c r="WFC106" s="214"/>
      <c r="WFD106" s="214"/>
      <c r="WFE106" s="214"/>
      <c r="WFF106" s="214"/>
      <c r="WFG106" s="214"/>
      <c r="WFH106" s="212"/>
      <c r="WFI106" s="213"/>
      <c r="WFJ106" s="213"/>
      <c r="WFK106" s="214"/>
      <c r="WFL106" s="214"/>
      <c r="WFM106" s="216"/>
      <c r="WFN106" s="216"/>
      <c r="WFO106" s="216"/>
      <c r="WFP106" s="216"/>
      <c r="WFQ106" s="216"/>
      <c r="WFR106" s="216"/>
      <c r="WFS106" s="216"/>
      <c r="WFT106" s="216"/>
      <c r="WFU106" s="216"/>
      <c r="WFV106" s="216"/>
      <c r="WFW106" s="216"/>
      <c r="WFX106" s="216"/>
      <c r="WFY106" s="216"/>
      <c r="WFZ106" s="214"/>
      <c r="WGA106" s="214"/>
      <c r="WGB106" s="214"/>
      <c r="WGC106" s="214"/>
      <c r="WGD106" s="214"/>
      <c r="WGE106" s="212"/>
      <c r="WGF106" s="213"/>
      <c r="WGG106" s="213"/>
      <c r="WGH106" s="214"/>
      <c r="WGI106" s="214"/>
      <c r="WGJ106" s="216"/>
      <c r="WGK106" s="216"/>
      <c r="WGL106" s="216"/>
      <c r="WGM106" s="216"/>
      <c r="WGN106" s="216"/>
      <c r="WGO106" s="216"/>
      <c r="WGP106" s="216"/>
      <c r="WGQ106" s="216"/>
      <c r="WGR106" s="216"/>
      <c r="WGS106" s="216"/>
      <c r="WGT106" s="216"/>
      <c r="WGU106" s="216"/>
      <c r="WGV106" s="216"/>
      <c r="WGW106" s="214"/>
      <c r="WGX106" s="214"/>
      <c r="WGY106" s="214"/>
      <c r="WGZ106" s="214"/>
      <c r="WHA106" s="214"/>
      <c r="WHB106" s="212"/>
      <c r="WHC106" s="213"/>
      <c r="WHD106" s="213"/>
      <c r="WHE106" s="214"/>
      <c r="WHF106" s="214"/>
      <c r="WHG106" s="216"/>
      <c r="WHH106" s="216"/>
      <c r="WHI106" s="216"/>
      <c r="WHJ106" s="216"/>
      <c r="WHK106" s="216"/>
      <c r="WHL106" s="216"/>
      <c r="WHM106" s="216"/>
      <c r="WHN106" s="216"/>
      <c r="WHO106" s="216"/>
      <c r="WHP106" s="216"/>
      <c r="WHQ106" s="216"/>
      <c r="WHR106" s="216"/>
      <c r="WHS106" s="216"/>
      <c r="WHT106" s="214"/>
      <c r="WHU106" s="214"/>
      <c r="WHV106" s="214"/>
      <c r="WHW106" s="214"/>
      <c r="WHX106" s="214"/>
      <c r="WHY106" s="212"/>
      <c r="WHZ106" s="213"/>
      <c r="WIA106" s="213"/>
      <c r="WIB106" s="214"/>
      <c r="WIC106" s="214"/>
      <c r="WID106" s="216"/>
      <c r="WIE106" s="216"/>
      <c r="WIF106" s="216"/>
      <c r="WIG106" s="216"/>
      <c r="WIH106" s="216"/>
      <c r="WII106" s="216"/>
      <c r="WIJ106" s="216"/>
      <c r="WIK106" s="216"/>
      <c r="WIL106" s="216"/>
      <c r="WIM106" s="216"/>
      <c r="WIN106" s="216"/>
      <c r="WIO106" s="216"/>
      <c r="WIP106" s="216"/>
      <c r="WIQ106" s="214"/>
      <c r="WIR106" s="214"/>
      <c r="WIS106" s="214"/>
      <c r="WIT106" s="214"/>
      <c r="WIU106" s="214"/>
      <c r="WIV106" s="212"/>
      <c r="WIW106" s="213"/>
      <c r="WIX106" s="213"/>
      <c r="WIY106" s="214"/>
      <c r="WIZ106" s="214"/>
      <c r="WJA106" s="216"/>
      <c r="WJB106" s="216"/>
      <c r="WJC106" s="216"/>
      <c r="WJD106" s="216"/>
      <c r="WJE106" s="216"/>
      <c r="WJF106" s="216"/>
      <c r="WJG106" s="216"/>
      <c r="WJH106" s="216"/>
      <c r="WJI106" s="216"/>
      <c r="WJJ106" s="216"/>
      <c r="WJK106" s="216"/>
      <c r="WJL106" s="216"/>
      <c r="WJM106" s="216"/>
      <c r="WJN106" s="214"/>
      <c r="WJO106" s="214"/>
      <c r="WJP106" s="214"/>
      <c r="WJQ106" s="214"/>
      <c r="WJR106" s="214"/>
      <c r="WJS106" s="212"/>
      <c r="WJT106" s="213"/>
      <c r="WJU106" s="213"/>
      <c r="WJV106" s="214"/>
      <c r="WJW106" s="214"/>
      <c r="WJX106" s="216"/>
      <c r="WJY106" s="216"/>
      <c r="WJZ106" s="216"/>
      <c r="WKA106" s="216"/>
      <c r="WKB106" s="216"/>
      <c r="WKC106" s="216"/>
      <c r="WKD106" s="216"/>
      <c r="WKE106" s="216"/>
      <c r="WKF106" s="216"/>
      <c r="WKG106" s="216"/>
      <c r="WKH106" s="216"/>
      <c r="WKI106" s="216"/>
      <c r="WKJ106" s="216"/>
      <c r="WKK106" s="214"/>
      <c r="WKL106" s="214"/>
      <c r="WKM106" s="214"/>
      <c r="WKN106" s="214"/>
      <c r="WKO106" s="214"/>
      <c r="WKP106" s="212"/>
      <c r="WKQ106" s="213"/>
      <c r="WKR106" s="213"/>
      <c r="WKS106" s="214"/>
      <c r="WKT106" s="214"/>
      <c r="WKU106" s="216"/>
      <c r="WKV106" s="216"/>
      <c r="WKW106" s="216"/>
      <c r="WKX106" s="216"/>
      <c r="WKY106" s="216"/>
      <c r="WKZ106" s="216"/>
      <c r="WLA106" s="216"/>
      <c r="WLB106" s="216"/>
      <c r="WLC106" s="216"/>
      <c r="WLD106" s="216"/>
      <c r="WLE106" s="216"/>
      <c r="WLF106" s="216"/>
      <c r="WLG106" s="216"/>
      <c r="WLH106" s="214"/>
      <c r="WLI106" s="214"/>
      <c r="WLJ106" s="214"/>
      <c r="WLK106" s="214"/>
      <c r="WLL106" s="214"/>
      <c r="WLM106" s="212"/>
      <c r="WLN106" s="213"/>
      <c r="WLO106" s="213"/>
      <c r="WLP106" s="214"/>
      <c r="WLQ106" s="214"/>
      <c r="WLR106" s="216"/>
      <c r="WLS106" s="216"/>
      <c r="WLT106" s="216"/>
      <c r="WLU106" s="216"/>
      <c r="WLV106" s="216"/>
      <c r="WLW106" s="216"/>
      <c r="WLX106" s="216"/>
      <c r="WLY106" s="216"/>
      <c r="WLZ106" s="216"/>
      <c r="WMA106" s="216"/>
      <c r="WMB106" s="216"/>
      <c r="WMC106" s="216"/>
      <c r="WMD106" s="216"/>
      <c r="WME106" s="214"/>
      <c r="WMF106" s="214"/>
      <c r="WMG106" s="214"/>
      <c r="WMH106" s="214"/>
      <c r="WMI106" s="214"/>
      <c r="WMJ106" s="212"/>
      <c r="WMK106" s="213"/>
      <c r="WML106" s="213"/>
      <c r="WMM106" s="214"/>
      <c r="WMN106" s="214"/>
      <c r="WMO106" s="216"/>
      <c r="WMP106" s="216"/>
      <c r="WMQ106" s="216"/>
      <c r="WMR106" s="216"/>
      <c r="WMS106" s="216"/>
      <c r="WMT106" s="216"/>
      <c r="WMU106" s="216"/>
      <c r="WMV106" s="216"/>
      <c r="WMW106" s="216"/>
      <c r="WMX106" s="216"/>
      <c r="WMY106" s="216"/>
      <c r="WMZ106" s="216"/>
      <c r="WNA106" s="216"/>
      <c r="WNB106" s="214"/>
      <c r="WNC106" s="214"/>
      <c r="WND106" s="214"/>
      <c r="WNE106" s="214"/>
      <c r="WNF106" s="214"/>
      <c r="WNG106" s="212"/>
      <c r="WNH106" s="213"/>
      <c r="WNI106" s="213"/>
      <c r="WNJ106" s="214"/>
      <c r="WNK106" s="214"/>
      <c r="WNL106" s="216"/>
      <c r="WNM106" s="216"/>
      <c r="WNN106" s="216"/>
      <c r="WNO106" s="216"/>
      <c r="WNP106" s="216"/>
      <c r="WNQ106" s="216"/>
      <c r="WNR106" s="216"/>
      <c r="WNS106" s="216"/>
      <c r="WNT106" s="216"/>
      <c r="WNU106" s="216"/>
      <c r="WNV106" s="216"/>
      <c r="WNW106" s="216"/>
      <c r="WNX106" s="216"/>
      <c r="WNY106" s="214"/>
      <c r="WNZ106" s="214"/>
      <c r="WOA106" s="214"/>
      <c r="WOB106" s="214"/>
      <c r="WOC106" s="214"/>
      <c r="WOD106" s="212"/>
      <c r="WOE106" s="213"/>
      <c r="WOF106" s="213"/>
      <c r="WOG106" s="214"/>
      <c r="WOH106" s="214"/>
      <c r="WOI106" s="216"/>
      <c r="WOJ106" s="216"/>
      <c r="WOK106" s="216"/>
      <c r="WOL106" s="216"/>
      <c r="WOM106" s="216"/>
      <c r="WON106" s="216"/>
      <c r="WOO106" s="216"/>
      <c r="WOP106" s="216"/>
      <c r="WOQ106" s="216"/>
      <c r="WOR106" s="216"/>
      <c r="WOS106" s="216"/>
      <c r="WOT106" s="216"/>
      <c r="WOU106" s="216"/>
      <c r="WOV106" s="214"/>
      <c r="WOW106" s="214"/>
      <c r="WOX106" s="214"/>
      <c r="WOY106" s="214"/>
      <c r="WOZ106" s="214"/>
      <c r="WPA106" s="212"/>
      <c r="WPB106" s="213"/>
      <c r="WPC106" s="213"/>
      <c r="WPD106" s="214"/>
      <c r="WPE106" s="214"/>
      <c r="WPF106" s="216"/>
      <c r="WPG106" s="216"/>
      <c r="WPH106" s="216"/>
      <c r="WPI106" s="216"/>
      <c r="WPJ106" s="216"/>
      <c r="WPK106" s="216"/>
      <c r="WPL106" s="216"/>
      <c r="WPM106" s="216"/>
      <c r="WPN106" s="216"/>
      <c r="WPO106" s="216"/>
      <c r="WPP106" s="216"/>
      <c r="WPQ106" s="216"/>
      <c r="WPR106" s="216"/>
      <c r="WPS106" s="214"/>
      <c r="WPT106" s="214"/>
      <c r="WPU106" s="214"/>
      <c r="WPV106" s="214"/>
      <c r="WPW106" s="214"/>
      <c r="WPX106" s="212"/>
      <c r="WPY106" s="213"/>
      <c r="WPZ106" s="213"/>
      <c r="WQA106" s="214"/>
      <c r="WQB106" s="214"/>
      <c r="WQC106" s="216"/>
      <c r="WQD106" s="216"/>
      <c r="WQE106" s="216"/>
      <c r="WQF106" s="216"/>
      <c r="WQG106" s="216"/>
      <c r="WQH106" s="216"/>
      <c r="WQI106" s="216"/>
      <c r="WQJ106" s="216"/>
      <c r="WQK106" s="216"/>
      <c r="WQL106" s="216"/>
      <c r="WQM106" s="216"/>
      <c r="WQN106" s="216"/>
      <c r="WQO106" s="216"/>
      <c r="WQP106" s="214"/>
      <c r="WQQ106" s="214"/>
      <c r="WQR106" s="214"/>
      <c r="WQS106" s="214"/>
      <c r="WQT106" s="214"/>
      <c r="WQU106" s="212"/>
      <c r="WQV106" s="213"/>
      <c r="WQW106" s="213"/>
      <c r="WQX106" s="214"/>
      <c r="WQY106" s="214"/>
      <c r="WQZ106" s="216"/>
      <c r="WRA106" s="216"/>
      <c r="WRB106" s="216"/>
      <c r="WRC106" s="216"/>
      <c r="WRD106" s="216"/>
      <c r="WRE106" s="216"/>
      <c r="WRF106" s="216"/>
      <c r="WRG106" s="216"/>
      <c r="WRH106" s="216"/>
      <c r="WRI106" s="216"/>
      <c r="WRJ106" s="216"/>
      <c r="WRK106" s="216"/>
      <c r="WRL106" s="216"/>
      <c r="WRM106" s="214"/>
      <c r="WRN106" s="214"/>
      <c r="WRO106" s="214"/>
      <c r="WRP106" s="214"/>
      <c r="WRQ106" s="214"/>
      <c r="WRR106" s="212"/>
      <c r="WRS106" s="213"/>
      <c r="WRT106" s="213"/>
      <c r="WRU106" s="214"/>
      <c r="WRV106" s="214"/>
      <c r="WRW106" s="216"/>
      <c r="WRX106" s="216"/>
      <c r="WRY106" s="216"/>
      <c r="WRZ106" s="216"/>
      <c r="WSA106" s="216"/>
      <c r="WSB106" s="216"/>
      <c r="WSC106" s="216"/>
      <c r="WSD106" s="216"/>
      <c r="WSE106" s="216"/>
      <c r="WSF106" s="216"/>
      <c r="WSG106" s="216"/>
      <c r="WSH106" s="216"/>
      <c r="WSI106" s="216"/>
      <c r="WSJ106" s="214"/>
      <c r="WSK106" s="214"/>
      <c r="WSL106" s="214"/>
      <c r="WSM106" s="214"/>
      <c r="WSN106" s="214"/>
      <c r="WSO106" s="212"/>
      <c r="WSP106" s="213"/>
      <c r="WSQ106" s="213"/>
      <c r="WSR106" s="214"/>
      <c r="WSS106" s="214"/>
      <c r="WST106" s="216"/>
      <c r="WSU106" s="216"/>
      <c r="WSV106" s="216"/>
      <c r="WSW106" s="216"/>
      <c r="WSX106" s="216"/>
      <c r="WSY106" s="216"/>
      <c r="WSZ106" s="216"/>
      <c r="WTA106" s="216"/>
      <c r="WTB106" s="216"/>
      <c r="WTC106" s="216"/>
      <c r="WTD106" s="216"/>
      <c r="WTE106" s="216"/>
      <c r="WTF106" s="216"/>
      <c r="WTG106" s="214"/>
      <c r="WTH106" s="214"/>
      <c r="WTI106" s="214"/>
      <c r="WTJ106" s="214"/>
      <c r="WTK106" s="214"/>
      <c r="WTL106" s="212"/>
      <c r="WTM106" s="213"/>
      <c r="WTN106" s="213"/>
      <c r="WTO106" s="214"/>
      <c r="WTP106" s="214"/>
      <c r="WTQ106" s="216"/>
      <c r="WTR106" s="216"/>
      <c r="WTS106" s="216"/>
      <c r="WTT106" s="216"/>
      <c r="WTU106" s="216"/>
      <c r="WTV106" s="216"/>
      <c r="WTW106" s="216"/>
      <c r="WTX106" s="216"/>
      <c r="WTY106" s="216"/>
      <c r="WTZ106" s="216"/>
      <c r="WUA106" s="216"/>
      <c r="WUB106" s="216"/>
      <c r="WUC106" s="216"/>
      <c r="WUD106" s="214"/>
      <c r="WUE106" s="214"/>
      <c r="WUF106" s="214"/>
      <c r="WUG106" s="214"/>
      <c r="WUH106" s="214"/>
      <c r="WUI106" s="212"/>
      <c r="WUJ106" s="213"/>
      <c r="WUK106" s="213"/>
      <c r="WUL106" s="214"/>
      <c r="WUM106" s="214"/>
      <c r="WUN106" s="216"/>
      <c r="WUO106" s="216"/>
      <c r="WUP106" s="216"/>
      <c r="WUQ106" s="216"/>
      <c r="WUR106" s="216"/>
      <c r="WUS106" s="216"/>
      <c r="WUT106" s="216"/>
      <c r="WUU106" s="216"/>
      <c r="WUV106" s="216"/>
      <c r="WUW106" s="216"/>
      <c r="WUX106" s="216"/>
      <c r="WUY106" s="216"/>
      <c r="WUZ106" s="216"/>
      <c r="WVA106" s="214"/>
      <c r="WVB106" s="214"/>
      <c r="WVC106" s="214"/>
      <c r="WVD106" s="214"/>
      <c r="WVE106" s="214"/>
      <c r="WVF106" s="212"/>
      <c r="WVG106" s="213"/>
      <c r="WVH106" s="213"/>
      <c r="WVI106" s="214"/>
      <c r="WVJ106" s="214"/>
      <c r="WVK106" s="216"/>
      <c r="WVL106" s="216"/>
      <c r="WVM106" s="216"/>
      <c r="WVN106" s="216"/>
      <c r="WVO106" s="216"/>
      <c r="WVP106" s="216"/>
      <c r="WVQ106" s="216"/>
      <c r="WVR106" s="216"/>
      <c r="WVS106" s="216"/>
      <c r="WVT106" s="216"/>
      <c r="WVU106" s="216"/>
      <c r="WVV106" s="216"/>
      <c r="WVW106" s="216"/>
      <c r="WVX106" s="214"/>
      <c r="WVY106" s="214"/>
      <c r="WVZ106" s="214"/>
      <c r="WWA106" s="214"/>
      <c r="WWB106" s="214"/>
      <c r="WWC106" s="212"/>
      <c r="WWD106" s="213"/>
      <c r="WWE106" s="213"/>
      <c r="WWF106" s="214"/>
      <c r="WWG106" s="214"/>
      <c r="WWH106" s="216"/>
      <c r="WWI106" s="216"/>
      <c r="WWJ106" s="216"/>
      <c r="WWK106" s="216"/>
      <c r="WWL106" s="216"/>
      <c r="WWM106" s="216"/>
      <c r="WWN106" s="216"/>
      <c r="WWO106" s="216"/>
      <c r="WWP106" s="216"/>
      <c r="WWQ106" s="216"/>
      <c r="WWR106" s="216"/>
      <c r="WWS106" s="216"/>
      <c r="WWT106" s="216"/>
      <c r="WWU106" s="214"/>
      <c r="WWV106" s="214"/>
      <c r="WWW106" s="214"/>
      <c r="WWX106" s="214"/>
      <c r="WWY106" s="214"/>
      <c r="WWZ106" s="212"/>
      <c r="WXA106" s="213"/>
      <c r="WXB106" s="213"/>
      <c r="WXC106" s="214"/>
      <c r="WXD106" s="214"/>
      <c r="WXE106" s="216"/>
      <c r="WXF106" s="216"/>
      <c r="WXG106" s="216"/>
      <c r="WXH106" s="216"/>
      <c r="WXI106" s="216"/>
      <c r="WXJ106" s="216"/>
      <c r="WXK106" s="216"/>
      <c r="WXL106" s="216"/>
      <c r="WXM106" s="216"/>
      <c r="WXN106" s="216"/>
      <c r="WXO106" s="216"/>
      <c r="WXP106" s="216"/>
      <c r="WXQ106" s="216"/>
      <c r="WXR106" s="214"/>
      <c r="WXS106" s="214"/>
      <c r="WXT106" s="214"/>
      <c r="WXU106" s="214"/>
      <c r="WXV106" s="214"/>
      <c r="WXW106" s="212"/>
      <c r="WXX106" s="213"/>
      <c r="WXY106" s="213"/>
      <c r="WXZ106" s="214"/>
      <c r="WYA106" s="214"/>
      <c r="WYB106" s="216"/>
      <c r="WYC106" s="216"/>
      <c r="WYD106" s="216"/>
      <c r="WYE106" s="216"/>
      <c r="WYF106" s="216"/>
      <c r="WYG106" s="216"/>
      <c r="WYH106" s="216"/>
      <c r="WYI106" s="216"/>
      <c r="WYJ106" s="216"/>
      <c r="WYK106" s="216"/>
      <c r="WYL106" s="216"/>
      <c r="WYM106" s="216"/>
      <c r="WYN106" s="216"/>
      <c r="WYO106" s="214"/>
      <c r="WYP106" s="214"/>
      <c r="WYQ106" s="214"/>
      <c r="WYR106" s="214"/>
      <c r="WYS106" s="214"/>
      <c r="WYT106" s="212"/>
      <c r="WYU106" s="213"/>
      <c r="WYV106" s="213"/>
      <c r="WYW106" s="214"/>
      <c r="WYX106" s="214"/>
      <c r="WYY106" s="216"/>
      <c r="WYZ106" s="216"/>
      <c r="WZA106" s="216"/>
      <c r="WZB106" s="216"/>
      <c r="WZC106" s="216"/>
      <c r="WZD106" s="216"/>
      <c r="WZE106" s="216"/>
      <c r="WZF106" s="216"/>
      <c r="WZG106" s="216"/>
      <c r="WZH106" s="216"/>
      <c r="WZI106" s="216"/>
      <c r="WZJ106" s="216"/>
      <c r="WZK106" s="216"/>
      <c r="WZL106" s="214"/>
      <c r="WZM106" s="214"/>
      <c r="WZN106" s="214"/>
      <c r="WZO106" s="214"/>
      <c r="WZP106" s="214"/>
      <c r="WZQ106" s="212"/>
      <c r="WZR106" s="213"/>
      <c r="WZS106" s="213"/>
      <c r="WZT106" s="214"/>
      <c r="WZU106" s="214"/>
      <c r="WZV106" s="216"/>
      <c r="WZW106" s="216"/>
      <c r="WZX106" s="216"/>
      <c r="WZY106" s="216"/>
      <c r="WZZ106" s="216"/>
      <c r="XAA106" s="216"/>
      <c r="XAB106" s="216"/>
      <c r="XAC106" s="216"/>
      <c r="XAD106" s="216"/>
      <c r="XAE106" s="216"/>
      <c r="XAF106" s="216"/>
      <c r="XAG106" s="216"/>
      <c r="XAH106" s="216"/>
      <c r="XAI106" s="214"/>
      <c r="XAJ106" s="214"/>
      <c r="XAK106" s="214"/>
      <c r="XAL106" s="214"/>
      <c r="XAM106" s="214"/>
      <c r="XAN106" s="212"/>
      <c r="XAO106" s="213"/>
      <c r="XAP106" s="213"/>
      <c r="XAQ106" s="214"/>
      <c r="XAR106" s="214"/>
      <c r="XAS106" s="216"/>
      <c r="XAT106" s="216"/>
      <c r="XAU106" s="216"/>
      <c r="XAV106" s="216"/>
      <c r="XAW106" s="216"/>
      <c r="XAX106" s="216"/>
      <c r="XAY106" s="216"/>
      <c r="XAZ106" s="216"/>
      <c r="XBA106" s="216"/>
      <c r="XBB106" s="216"/>
      <c r="XBC106" s="216"/>
      <c r="XBD106" s="216"/>
      <c r="XBE106" s="216"/>
      <c r="XBF106" s="214"/>
      <c r="XBG106" s="214"/>
      <c r="XBH106" s="214"/>
      <c r="XBI106" s="214"/>
      <c r="XBJ106" s="214"/>
      <c r="XBK106" s="212"/>
      <c r="XBL106" s="213"/>
      <c r="XBM106" s="213"/>
      <c r="XBN106" s="214"/>
      <c r="XBO106" s="214"/>
      <c r="XBP106" s="216"/>
      <c r="XBQ106" s="216"/>
      <c r="XBR106" s="216"/>
      <c r="XBS106" s="216"/>
      <c r="XBT106" s="216"/>
      <c r="XBU106" s="216"/>
      <c r="XBV106" s="216"/>
      <c r="XBW106" s="216"/>
      <c r="XBX106" s="216"/>
      <c r="XBY106" s="216"/>
      <c r="XBZ106" s="216"/>
      <c r="XCA106" s="216"/>
      <c r="XCB106" s="216"/>
      <c r="XCC106" s="214"/>
      <c r="XCD106" s="214"/>
      <c r="XCE106" s="214"/>
      <c r="XCF106" s="214"/>
      <c r="XCG106" s="214"/>
      <c r="XCH106" s="212"/>
      <c r="XCI106" s="213"/>
      <c r="XCJ106" s="213"/>
      <c r="XCK106" s="214"/>
      <c r="XCL106" s="214"/>
      <c r="XCM106" s="216"/>
      <c r="XCN106" s="216"/>
      <c r="XCO106" s="216"/>
      <c r="XCP106" s="216"/>
      <c r="XCQ106" s="216"/>
      <c r="XCR106" s="216"/>
      <c r="XCS106" s="216"/>
      <c r="XCT106" s="216"/>
      <c r="XCU106" s="216"/>
      <c r="XCV106" s="216"/>
      <c r="XCW106" s="216"/>
      <c r="XCX106" s="216"/>
      <c r="XCY106" s="216"/>
      <c r="XCZ106" s="214"/>
      <c r="XDA106" s="214"/>
      <c r="XDB106" s="214"/>
      <c r="XDC106" s="214"/>
      <c r="XDD106" s="214"/>
      <c r="XDE106" s="212"/>
      <c r="XDF106" s="213"/>
      <c r="XDG106" s="213"/>
      <c r="XDH106" s="214"/>
      <c r="XDI106" s="214"/>
      <c r="XDJ106" s="216"/>
      <c r="XDK106" s="216"/>
      <c r="XDL106" s="216"/>
      <c r="XDM106" s="216"/>
      <c r="XDN106" s="216"/>
      <c r="XDO106" s="216"/>
      <c r="XDP106" s="216"/>
      <c r="XDQ106" s="216"/>
      <c r="XDR106" s="216"/>
      <c r="XDS106" s="216"/>
      <c r="XDT106" s="216"/>
      <c r="XDU106" s="216"/>
      <c r="XDV106" s="216"/>
      <c r="XDW106" s="214"/>
      <c r="XDX106" s="214"/>
      <c r="XDY106" s="214"/>
      <c r="XDZ106" s="214"/>
      <c r="XEA106" s="214"/>
      <c r="XEB106" s="212"/>
      <c r="XEC106" s="213"/>
      <c r="XED106" s="213"/>
      <c r="XEE106" s="214"/>
      <c r="XEF106" s="214"/>
      <c r="XEG106" s="216"/>
      <c r="XEH106" s="216"/>
      <c r="XEI106" s="216"/>
      <c r="XEJ106" s="216"/>
      <c r="XEK106" s="216"/>
      <c r="XEL106" s="216"/>
      <c r="XEM106" s="216"/>
      <c r="XEN106" s="216"/>
      <c r="XEO106" s="216"/>
      <c r="XEP106" s="216"/>
      <c r="XEQ106" s="216"/>
      <c r="XER106" s="216"/>
      <c r="XES106" s="216"/>
      <c r="XET106" s="214"/>
      <c r="XEU106" s="214"/>
      <c r="XEV106" s="214"/>
      <c r="XEW106" s="214"/>
      <c r="XEX106" s="214"/>
      <c r="XEY106" s="212"/>
      <c r="XEZ106" s="213"/>
      <c r="XFA106" s="213"/>
      <c r="XFB106" s="214"/>
      <c r="XFC106" s="214"/>
      <c r="XFD106" s="216"/>
    </row>
    <row r="107" spans="1:16384" ht="12.6">
      <c r="B107" s="35" t="s">
        <v>576</v>
      </c>
      <c r="C107" s="94" t="s">
        <v>220</v>
      </c>
      <c r="D107" s="18" t="s">
        <v>579</v>
      </c>
      <c r="E107" s="18" t="s">
        <v>649</v>
      </c>
      <c r="H107" s="99"/>
      <c r="I107" s="124"/>
      <c r="J107" s="124"/>
      <c r="K107" s="124"/>
      <c r="L107" s="124"/>
      <c r="M107" s="124"/>
      <c r="N107" s="124"/>
      <c r="O107" s="124"/>
      <c r="P107" s="124"/>
      <c r="Q107" s="124"/>
      <c r="R107" s="124"/>
      <c r="S107" s="124"/>
      <c r="T107" s="124"/>
    </row>
    <row r="108" spans="1:16384" ht="12.6">
      <c r="B108" s="35" t="s">
        <v>576</v>
      </c>
      <c r="C108" s="94" t="s">
        <v>583</v>
      </c>
      <c r="D108" s="18" t="s">
        <v>580</v>
      </c>
      <c r="E108" s="18" t="s">
        <v>649</v>
      </c>
      <c r="H108" s="99"/>
      <c r="I108" s="124"/>
      <c r="J108" s="124"/>
      <c r="K108" s="124"/>
      <c r="L108" s="124"/>
      <c r="M108" s="124"/>
      <c r="N108" s="124"/>
      <c r="O108" s="124"/>
      <c r="P108" s="124"/>
      <c r="Q108" s="124"/>
      <c r="R108" s="124"/>
      <c r="S108" s="124"/>
      <c r="T108" s="124"/>
    </row>
    <row r="109" spans="1:16384" ht="12.6">
      <c r="B109" s="35" t="s">
        <v>576</v>
      </c>
      <c r="C109" s="156" t="s">
        <v>221</v>
      </c>
      <c r="D109" s="221" t="s">
        <v>222</v>
      </c>
      <c r="E109" s="18" t="s">
        <v>649</v>
      </c>
      <c r="H109" s="99"/>
      <c r="I109" s="99"/>
      <c r="J109" s="99"/>
      <c r="K109" s="99"/>
      <c r="L109" s="99"/>
      <c r="M109" s="99"/>
      <c r="N109" s="99"/>
      <c r="O109" s="99"/>
      <c r="P109" s="99"/>
      <c r="Q109" s="99"/>
      <c r="R109" s="99"/>
      <c r="S109" s="99"/>
      <c r="T109" s="99"/>
    </row>
    <row r="110" spans="1:16384" ht="12.6">
      <c r="B110" s="35" t="s">
        <v>576</v>
      </c>
      <c r="C110" s="156" t="s">
        <v>221</v>
      </c>
      <c r="D110" s="221" t="s">
        <v>223</v>
      </c>
      <c r="E110" s="18" t="s">
        <v>649</v>
      </c>
      <c r="H110" s="99"/>
      <c r="I110" s="99"/>
      <c r="J110" s="99"/>
      <c r="K110" s="99"/>
      <c r="L110" s="99"/>
      <c r="M110" s="99"/>
      <c r="N110" s="99"/>
      <c r="O110" s="99"/>
      <c r="P110" s="99"/>
      <c r="Q110" s="99"/>
      <c r="R110" s="99"/>
      <c r="S110" s="99"/>
      <c r="T110" s="99"/>
    </row>
    <row r="111" spans="1:16384" ht="12.6">
      <c r="B111" s="35" t="s">
        <v>576</v>
      </c>
      <c r="C111" s="156" t="s">
        <v>221</v>
      </c>
      <c r="D111" s="221" t="s">
        <v>224</v>
      </c>
      <c r="E111" s="18" t="s">
        <v>649</v>
      </c>
      <c r="H111" s="99"/>
      <c r="I111" s="99"/>
      <c r="J111" s="99"/>
      <c r="K111" s="99"/>
      <c r="L111" s="99"/>
      <c r="M111" s="99"/>
      <c r="N111" s="99"/>
      <c r="O111" s="99"/>
      <c r="P111" s="99"/>
      <c r="Q111" s="99"/>
      <c r="R111" s="99"/>
      <c r="S111" s="99"/>
      <c r="T111" s="99"/>
    </row>
    <row r="112" spans="1:16384" ht="12.6">
      <c r="B112" s="35" t="s">
        <v>578</v>
      </c>
      <c r="C112" s="65" t="s">
        <v>95</v>
      </c>
      <c r="D112" s="225"/>
      <c r="E112" s="18" t="s">
        <v>649</v>
      </c>
      <c r="H112" s="98">
        <f t="shared" ref="H112:T112" si="12">SUM(H113:H125)</f>
        <v>0</v>
      </c>
      <c r="I112" s="98">
        <f t="shared" si="12"/>
        <v>0</v>
      </c>
      <c r="J112" s="98">
        <f t="shared" si="12"/>
        <v>0</v>
      </c>
      <c r="K112" s="98">
        <f t="shared" si="12"/>
        <v>0</v>
      </c>
      <c r="L112" s="98">
        <f t="shared" si="12"/>
        <v>0</v>
      </c>
      <c r="M112" s="98">
        <f t="shared" si="12"/>
        <v>0</v>
      </c>
      <c r="N112" s="98">
        <f t="shared" si="12"/>
        <v>0</v>
      </c>
      <c r="O112" s="98">
        <f t="shared" si="12"/>
        <v>0</v>
      </c>
      <c r="P112" s="98">
        <f t="shared" si="12"/>
        <v>0</v>
      </c>
      <c r="Q112" s="98">
        <f t="shared" si="12"/>
        <v>0</v>
      </c>
      <c r="R112" s="98">
        <f t="shared" si="12"/>
        <v>0</v>
      </c>
      <c r="S112" s="98">
        <f t="shared" si="12"/>
        <v>0</v>
      </c>
      <c r="T112" s="98">
        <f t="shared" si="12"/>
        <v>0</v>
      </c>
    </row>
    <row r="113" spans="1:16384" ht="12.6">
      <c r="B113" s="35" t="s">
        <v>578</v>
      </c>
      <c r="C113" s="94" t="s">
        <v>204</v>
      </c>
      <c r="D113" s="18" t="s">
        <v>205</v>
      </c>
      <c r="E113" s="18" t="s">
        <v>649</v>
      </c>
      <c r="H113" s="99"/>
      <c r="I113" s="99"/>
      <c r="J113" s="99"/>
      <c r="K113" s="99"/>
      <c r="L113" s="99"/>
      <c r="M113" s="99"/>
      <c r="N113" s="99"/>
      <c r="O113" s="99"/>
      <c r="P113" s="99"/>
      <c r="Q113" s="99"/>
      <c r="R113" s="99"/>
      <c r="S113" s="99"/>
      <c r="T113" s="99"/>
    </row>
    <row r="114" spans="1:16384" ht="12.6">
      <c r="B114" s="35" t="s">
        <v>578</v>
      </c>
      <c r="C114" s="94" t="s">
        <v>206</v>
      </c>
      <c r="D114" s="18" t="s">
        <v>207</v>
      </c>
      <c r="E114" s="18" t="s">
        <v>649</v>
      </c>
      <c r="H114" s="99"/>
      <c r="I114" s="99"/>
      <c r="J114" s="99"/>
      <c r="K114" s="99"/>
      <c r="L114" s="99"/>
      <c r="M114" s="99"/>
      <c r="N114" s="99"/>
      <c r="O114" s="99"/>
      <c r="P114" s="99"/>
      <c r="Q114" s="99"/>
      <c r="R114" s="99"/>
      <c r="S114" s="99"/>
      <c r="T114" s="99"/>
    </row>
    <row r="115" spans="1:16384" ht="12.6">
      <c r="B115" s="35" t="s">
        <v>578</v>
      </c>
      <c r="C115" s="94" t="s">
        <v>208</v>
      </c>
      <c r="D115" s="18" t="s">
        <v>209</v>
      </c>
      <c r="E115" s="18" t="s">
        <v>649</v>
      </c>
      <c r="H115" s="99"/>
      <c r="I115" s="99"/>
      <c r="J115" s="99"/>
      <c r="K115" s="99"/>
      <c r="L115" s="99"/>
      <c r="M115" s="99"/>
      <c r="N115" s="99"/>
      <c r="O115" s="99"/>
      <c r="P115" s="99"/>
      <c r="Q115" s="99"/>
      <c r="R115" s="99"/>
      <c r="S115" s="99"/>
      <c r="T115" s="99"/>
    </row>
    <row r="116" spans="1:16384" ht="12.6">
      <c r="B116" s="35" t="s">
        <v>578</v>
      </c>
      <c r="C116" s="94" t="s">
        <v>210</v>
      </c>
      <c r="D116" s="18" t="s">
        <v>211</v>
      </c>
      <c r="E116" s="18" t="s">
        <v>649</v>
      </c>
      <c r="H116" s="99"/>
      <c r="I116" s="99"/>
      <c r="J116" s="99"/>
      <c r="K116" s="99"/>
      <c r="L116" s="99"/>
      <c r="M116" s="99"/>
      <c r="N116" s="99"/>
      <c r="O116" s="99"/>
      <c r="P116" s="99"/>
      <c r="Q116" s="99"/>
      <c r="R116" s="99"/>
      <c r="S116" s="99"/>
      <c r="T116" s="99"/>
    </row>
    <row r="117" spans="1:16384" ht="12.6">
      <c r="B117" s="35" t="s">
        <v>578</v>
      </c>
      <c r="C117" s="94" t="s">
        <v>212</v>
      </c>
      <c r="D117" s="225" t="s">
        <v>213</v>
      </c>
      <c r="E117" s="18" t="s">
        <v>649</v>
      </c>
      <c r="H117" s="99"/>
      <c r="I117" s="99"/>
      <c r="J117" s="99"/>
      <c r="K117" s="99"/>
      <c r="L117" s="99"/>
      <c r="M117" s="99"/>
      <c r="N117" s="99"/>
      <c r="O117" s="99"/>
      <c r="P117" s="99"/>
      <c r="Q117" s="99"/>
      <c r="R117" s="99"/>
      <c r="S117" s="99"/>
      <c r="T117" s="99"/>
    </row>
    <row r="118" spans="1:16384" ht="12.6">
      <c r="B118" s="35" t="s">
        <v>578</v>
      </c>
      <c r="C118" s="94" t="s">
        <v>214</v>
      </c>
      <c r="D118" s="18" t="s">
        <v>215</v>
      </c>
      <c r="E118" s="18" t="s">
        <v>649</v>
      </c>
      <c r="H118" s="99"/>
      <c r="I118" s="99"/>
      <c r="J118" s="99"/>
      <c r="K118" s="99"/>
      <c r="L118" s="99"/>
      <c r="M118" s="99"/>
      <c r="N118" s="99"/>
      <c r="O118" s="99"/>
      <c r="P118" s="99"/>
      <c r="Q118" s="99"/>
      <c r="R118" s="99"/>
      <c r="S118" s="99"/>
      <c r="T118" s="99"/>
    </row>
    <row r="119" spans="1:16384" ht="12.6">
      <c r="B119" s="35" t="s">
        <v>578</v>
      </c>
      <c r="C119" s="94" t="s">
        <v>216</v>
      </c>
      <c r="D119" s="18" t="s">
        <v>217</v>
      </c>
      <c r="E119" s="18" t="s">
        <v>649</v>
      </c>
      <c r="H119" s="99"/>
      <c r="I119" s="99"/>
      <c r="J119" s="99"/>
      <c r="K119" s="99"/>
      <c r="L119" s="99"/>
      <c r="M119" s="99"/>
      <c r="N119" s="99"/>
      <c r="O119" s="99"/>
      <c r="P119" s="99"/>
      <c r="Q119" s="99"/>
      <c r="R119" s="99"/>
      <c r="S119" s="99"/>
      <c r="T119" s="99"/>
    </row>
    <row r="120" spans="1:16384" ht="12.6">
      <c r="A120" s="214"/>
      <c r="B120" s="35" t="s">
        <v>578</v>
      </c>
      <c r="C120" s="94" t="s">
        <v>218</v>
      </c>
      <c r="D120" s="225" t="s">
        <v>219</v>
      </c>
      <c r="E120" s="18" t="s">
        <v>649</v>
      </c>
      <c r="F120" s="214"/>
      <c r="G120" s="214"/>
      <c r="H120" s="216"/>
      <c r="I120" s="216"/>
      <c r="J120" s="216"/>
      <c r="K120" s="216"/>
      <c r="L120" s="216"/>
      <c r="M120" s="216"/>
      <c r="N120" s="216"/>
      <c r="O120" s="216"/>
      <c r="P120" s="216"/>
      <c r="Q120" s="216"/>
      <c r="R120" s="216"/>
      <c r="S120" s="216"/>
      <c r="T120" s="216"/>
      <c r="U120" s="214"/>
      <c r="V120" s="214"/>
      <c r="W120" s="214"/>
      <c r="X120" s="214"/>
      <c r="Y120" s="214"/>
      <c r="Z120" s="212"/>
      <c r="AA120" s="213"/>
      <c r="AB120" s="213"/>
      <c r="AC120" s="214"/>
      <c r="AD120" s="214"/>
      <c r="AE120" s="216"/>
      <c r="AF120" s="216"/>
      <c r="AG120" s="216"/>
      <c r="AH120" s="216"/>
      <c r="AI120" s="216"/>
      <c r="AJ120" s="216"/>
      <c r="AK120" s="216"/>
      <c r="AL120" s="216"/>
      <c r="AM120" s="216"/>
      <c r="AN120" s="216"/>
      <c r="AO120" s="216"/>
      <c r="AP120" s="216"/>
      <c r="AQ120" s="216"/>
      <c r="AR120" s="214"/>
      <c r="AS120" s="214"/>
      <c r="AT120" s="214"/>
      <c r="AU120" s="214"/>
      <c r="AV120" s="214"/>
      <c r="AW120" s="212"/>
      <c r="AX120" s="213"/>
      <c r="AY120" s="213"/>
      <c r="AZ120" s="214"/>
      <c r="BA120" s="214"/>
      <c r="BB120" s="216"/>
      <c r="BC120" s="216"/>
      <c r="BD120" s="216"/>
      <c r="BE120" s="216"/>
      <c r="BF120" s="216"/>
      <c r="BG120" s="216"/>
      <c r="BH120" s="216"/>
      <c r="BI120" s="216"/>
      <c r="BJ120" s="216"/>
      <c r="BK120" s="216"/>
      <c r="BL120" s="216"/>
      <c r="BM120" s="216"/>
      <c r="BN120" s="216"/>
      <c r="BO120" s="214"/>
      <c r="BP120" s="214"/>
      <c r="BQ120" s="214"/>
      <c r="BR120" s="214"/>
      <c r="BS120" s="214"/>
      <c r="BT120" s="212"/>
      <c r="BU120" s="213"/>
      <c r="BV120" s="213"/>
      <c r="BW120" s="214"/>
      <c r="BX120" s="214"/>
      <c r="BY120" s="216"/>
      <c r="BZ120" s="216"/>
      <c r="CA120" s="216"/>
      <c r="CB120" s="216"/>
      <c r="CC120" s="216"/>
      <c r="CD120" s="216"/>
      <c r="CE120" s="216"/>
      <c r="CF120" s="216"/>
      <c r="CG120" s="216"/>
      <c r="CH120" s="216"/>
      <c r="CI120" s="216"/>
      <c r="CJ120" s="216"/>
      <c r="CK120" s="216"/>
      <c r="CL120" s="214"/>
      <c r="CM120" s="214"/>
      <c r="CN120" s="214"/>
      <c r="CO120" s="214"/>
      <c r="CP120" s="214"/>
      <c r="CQ120" s="212"/>
      <c r="CR120" s="213"/>
      <c r="CS120" s="213"/>
      <c r="CT120" s="214"/>
      <c r="CU120" s="214"/>
      <c r="CV120" s="216"/>
      <c r="CW120" s="216"/>
      <c r="CX120" s="216"/>
      <c r="CY120" s="216"/>
      <c r="CZ120" s="216"/>
      <c r="DA120" s="216"/>
      <c r="DB120" s="216"/>
      <c r="DC120" s="216"/>
      <c r="DD120" s="216"/>
      <c r="DE120" s="216"/>
      <c r="DF120" s="216"/>
      <c r="DG120" s="216"/>
      <c r="DH120" s="216"/>
      <c r="DI120" s="214"/>
      <c r="DJ120" s="214"/>
      <c r="DK120" s="214"/>
      <c r="DL120" s="214"/>
      <c r="DM120" s="214"/>
      <c r="DN120" s="212"/>
      <c r="DO120" s="213"/>
      <c r="DP120" s="213"/>
      <c r="DQ120" s="214"/>
      <c r="DR120" s="214"/>
      <c r="DS120" s="216"/>
      <c r="DT120" s="216"/>
      <c r="DU120" s="216"/>
      <c r="DV120" s="216"/>
      <c r="DW120" s="216"/>
      <c r="DX120" s="216"/>
      <c r="DY120" s="216"/>
      <c r="DZ120" s="216"/>
      <c r="EA120" s="216"/>
      <c r="EB120" s="216"/>
      <c r="EC120" s="216"/>
      <c r="ED120" s="216"/>
      <c r="EE120" s="216"/>
      <c r="EF120" s="214"/>
      <c r="EG120" s="214"/>
      <c r="EH120" s="214"/>
      <c r="EI120" s="214"/>
      <c r="EJ120" s="214"/>
      <c r="EK120" s="212"/>
      <c r="EL120" s="213"/>
      <c r="EM120" s="213"/>
      <c r="EN120" s="214"/>
      <c r="EO120" s="214"/>
      <c r="EP120" s="216"/>
      <c r="EQ120" s="216"/>
      <c r="ER120" s="216"/>
      <c r="ES120" s="216"/>
      <c r="ET120" s="216"/>
      <c r="EU120" s="216"/>
      <c r="EV120" s="216"/>
      <c r="EW120" s="216"/>
      <c r="EX120" s="216"/>
      <c r="EY120" s="216"/>
      <c r="EZ120" s="216"/>
      <c r="FA120" s="216"/>
      <c r="FB120" s="216"/>
      <c r="FC120" s="214"/>
      <c r="FD120" s="214"/>
      <c r="FE120" s="214"/>
      <c r="FF120" s="214"/>
      <c r="FG120" s="214"/>
      <c r="FH120" s="212"/>
      <c r="FI120" s="213"/>
      <c r="FJ120" s="213"/>
      <c r="FK120" s="214"/>
      <c r="FL120" s="214"/>
      <c r="FM120" s="216"/>
      <c r="FN120" s="216"/>
      <c r="FO120" s="216"/>
      <c r="FP120" s="216"/>
      <c r="FQ120" s="216"/>
      <c r="FR120" s="216"/>
      <c r="FS120" s="216"/>
      <c r="FT120" s="216"/>
      <c r="FU120" s="216"/>
      <c r="FV120" s="216"/>
      <c r="FW120" s="216"/>
      <c r="FX120" s="216"/>
      <c r="FY120" s="216"/>
      <c r="FZ120" s="214"/>
      <c r="GA120" s="214"/>
      <c r="GB120" s="214"/>
      <c r="GC120" s="214"/>
      <c r="GD120" s="214"/>
      <c r="GE120" s="212"/>
      <c r="GF120" s="213"/>
      <c r="GG120" s="213"/>
      <c r="GH120" s="214"/>
      <c r="GI120" s="214"/>
      <c r="GJ120" s="216"/>
      <c r="GK120" s="216"/>
      <c r="GL120" s="216"/>
      <c r="GM120" s="216"/>
      <c r="GN120" s="216"/>
      <c r="GO120" s="216"/>
      <c r="GP120" s="216"/>
      <c r="GQ120" s="216"/>
      <c r="GR120" s="216"/>
      <c r="GS120" s="216"/>
      <c r="GT120" s="216"/>
      <c r="GU120" s="216"/>
      <c r="GV120" s="216"/>
      <c r="GW120" s="214"/>
      <c r="GX120" s="214"/>
      <c r="GY120" s="214"/>
      <c r="GZ120" s="214"/>
      <c r="HA120" s="214"/>
      <c r="HB120" s="212"/>
      <c r="HC120" s="213"/>
      <c r="HD120" s="213"/>
      <c r="HE120" s="214"/>
      <c r="HF120" s="214"/>
      <c r="HG120" s="216"/>
      <c r="HH120" s="216"/>
      <c r="HI120" s="216"/>
      <c r="HJ120" s="216"/>
      <c r="HK120" s="216"/>
      <c r="HL120" s="216"/>
      <c r="HM120" s="216"/>
      <c r="HN120" s="216"/>
      <c r="HO120" s="216"/>
      <c r="HP120" s="216"/>
      <c r="HQ120" s="216"/>
      <c r="HR120" s="216"/>
      <c r="HS120" s="216"/>
      <c r="HT120" s="214"/>
      <c r="HU120" s="214"/>
      <c r="HV120" s="214"/>
      <c r="HW120" s="214"/>
      <c r="HX120" s="214"/>
      <c r="HY120" s="212"/>
      <c r="HZ120" s="213"/>
      <c r="IA120" s="213"/>
      <c r="IB120" s="214"/>
      <c r="IC120" s="214"/>
      <c r="ID120" s="216"/>
      <c r="IE120" s="216"/>
      <c r="IF120" s="216"/>
      <c r="IG120" s="216"/>
      <c r="IH120" s="216"/>
      <c r="II120" s="216"/>
      <c r="IJ120" s="216"/>
      <c r="IK120" s="216"/>
      <c r="IL120" s="216"/>
      <c r="IM120" s="216"/>
      <c r="IN120" s="216"/>
      <c r="IO120" s="216"/>
      <c r="IP120" s="216"/>
      <c r="IQ120" s="214"/>
      <c r="IR120" s="214"/>
      <c r="IS120" s="214"/>
      <c r="IT120" s="214"/>
      <c r="IU120" s="214"/>
      <c r="IV120" s="212"/>
      <c r="IW120" s="213"/>
      <c r="IX120" s="213"/>
      <c r="IY120" s="214"/>
      <c r="IZ120" s="214"/>
      <c r="JA120" s="216"/>
      <c r="JB120" s="216"/>
      <c r="JC120" s="216"/>
      <c r="JD120" s="216"/>
      <c r="JE120" s="216"/>
      <c r="JF120" s="216"/>
      <c r="JG120" s="216"/>
      <c r="JH120" s="216"/>
      <c r="JI120" s="216"/>
      <c r="JJ120" s="216"/>
      <c r="JK120" s="216"/>
      <c r="JL120" s="216"/>
      <c r="JM120" s="216"/>
      <c r="JN120" s="214"/>
      <c r="JO120" s="214"/>
      <c r="JP120" s="214"/>
      <c r="JQ120" s="214"/>
      <c r="JR120" s="214"/>
      <c r="JS120" s="212"/>
      <c r="JT120" s="213"/>
      <c r="JU120" s="213"/>
      <c r="JV120" s="214"/>
      <c r="JW120" s="214"/>
      <c r="JX120" s="216"/>
      <c r="JY120" s="216"/>
      <c r="JZ120" s="216"/>
      <c r="KA120" s="216"/>
      <c r="KB120" s="216"/>
      <c r="KC120" s="216"/>
      <c r="KD120" s="216"/>
      <c r="KE120" s="216"/>
      <c r="KF120" s="216"/>
      <c r="KG120" s="216"/>
      <c r="KH120" s="216"/>
      <c r="KI120" s="216"/>
      <c r="KJ120" s="216"/>
      <c r="KK120" s="214"/>
      <c r="KL120" s="214"/>
      <c r="KM120" s="214"/>
      <c r="KN120" s="214"/>
      <c r="KO120" s="214"/>
      <c r="KP120" s="212"/>
      <c r="KQ120" s="213"/>
      <c r="KR120" s="213"/>
      <c r="KS120" s="214"/>
      <c r="KT120" s="214"/>
      <c r="KU120" s="216"/>
      <c r="KV120" s="216"/>
      <c r="KW120" s="216"/>
      <c r="KX120" s="216"/>
      <c r="KY120" s="216"/>
      <c r="KZ120" s="216"/>
      <c r="LA120" s="216"/>
      <c r="LB120" s="216"/>
      <c r="LC120" s="216"/>
      <c r="LD120" s="216"/>
      <c r="LE120" s="216"/>
      <c r="LF120" s="216"/>
      <c r="LG120" s="216"/>
      <c r="LH120" s="214"/>
      <c r="LI120" s="214"/>
      <c r="LJ120" s="214"/>
      <c r="LK120" s="214"/>
      <c r="LL120" s="214"/>
      <c r="LM120" s="212"/>
      <c r="LN120" s="213"/>
      <c r="LO120" s="213"/>
      <c r="LP120" s="214"/>
      <c r="LQ120" s="214"/>
      <c r="LR120" s="216"/>
      <c r="LS120" s="216"/>
      <c r="LT120" s="216"/>
      <c r="LU120" s="216"/>
      <c r="LV120" s="216"/>
      <c r="LW120" s="216"/>
      <c r="LX120" s="216"/>
      <c r="LY120" s="216"/>
      <c r="LZ120" s="216"/>
      <c r="MA120" s="216"/>
      <c r="MB120" s="216"/>
      <c r="MC120" s="216"/>
      <c r="MD120" s="216"/>
      <c r="ME120" s="214"/>
      <c r="MF120" s="214"/>
      <c r="MG120" s="214"/>
      <c r="MH120" s="214"/>
      <c r="MI120" s="214"/>
      <c r="MJ120" s="212"/>
      <c r="MK120" s="213"/>
      <c r="ML120" s="213"/>
      <c r="MM120" s="214"/>
      <c r="MN120" s="214"/>
      <c r="MO120" s="216"/>
      <c r="MP120" s="216"/>
      <c r="MQ120" s="216"/>
      <c r="MR120" s="216"/>
      <c r="MS120" s="216"/>
      <c r="MT120" s="216"/>
      <c r="MU120" s="216"/>
      <c r="MV120" s="216"/>
      <c r="MW120" s="216"/>
      <c r="MX120" s="216"/>
      <c r="MY120" s="216"/>
      <c r="MZ120" s="216"/>
      <c r="NA120" s="216"/>
      <c r="NB120" s="214"/>
      <c r="NC120" s="214"/>
      <c r="ND120" s="214"/>
      <c r="NE120" s="214"/>
      <c r="NF120" s="214"/>
      <c r="NG120" s="212"/>
      <c r="NH120" s="213"/>
      <c r="NI120" s="213"/>
      <c r="NJ120" s="214"/>
      <c r="NK120" s="214"/>
      <c r="NL120" s="216"/>
      <c r="NM120" s="216"/>
      <c r="NN120" s="216"/>
      <c r="NO120" s="216"/>
      <c r="NP120" s="216"/>
      <c r="NQ120" s="216"/>
      <c r="NR120" s="216"/>
      <c r="NS120" s="216"/>
      <c r="NT120" s="216"/>
      <c r="NU120" s="216"/>
      <c r="NV120" s="216"/>
      <c r="NW120" s="216"/>
      <c r="NX120" s="216"/>
      <c r="NY120" s="214"/>
      <c r="NZ120" s="214"/>
      <c r="OA120" s="214"/>
      <c r="OB120" s="214"/>
      <c r="OC120" s="214"/>
      <c r="OD120" s="212"/>
      <c r="OE120" s="213"/>
      <c r="OF120" s="213"/>
      <c r="OG120" s="214"/>
      <c r="OH120" s="214"/>
      <c r="OI120" s="216"/>
      <c r="OJ120" s="216"/>
      <c r="OK120" s="216"/>
      <c r="OL120" s="216"/>
      <c r="OM120" s="216"/>
      <c r="ON120" s="216"/>
      <c r="OO120" s="216"/>
      <c r="OP120" s="216"/>
      <c r="OQ120" s="216"/>
      <c r="OR120" s="216"/>
      <c r="OS120" s="216"/>
      <c r="OT120" s="216"/>
      <c r="OU120" s="216"/>
      <c r="OV120" s="214"/>
      <c r="OW120" s="214"/>
      <c r="OX120" s="214"/>
      <c r="OY120" s="214"/>
      <c r="OZ120" s="214"/>
      <c r="PA120" s="212"/>
      <c r="PB120" s="213"/>
      <c r="PC120" s="213"/>
      <c r="PD120" s="214"/>
      <c r="PE120" s="214"/>
      <c r="PF120" s="216"/>
      <c r="PG120" s="216"/>
      <c r="PH120" s="216"/>
      <c r="PI120" s="216"/>
      <c r="PJ120" s="216"/>
      <c r="PK120" s="216"/>
      <c r="PL120" s="216"/>
      <c r="PM120" s="216"/>
      <c r="PN120" s="216"/>
      <c r="PO120" s="216"/>
      <c r="PP120" s="216"/>
      <c r="PQ120" s="216"/>
      <c r="PR120" s="216"/>
      <c r="PS120" s="214"/>
      <c r="PT120" s="214"/>
      <c r="PU120" s="214"/>
      <c r="PV120" s="214"/>
      <c r="PW120" s="214"/>
      <c r="PX120" s="212"/>
      <c r="PY120" s="213"/>
      <c r="PZ120" s="213"/>
      <c r="QA120" s="214"/>
      <c r="QB120" s="214"/>
      <c r="QC120" s="216"/>
      <c r="QD120" s="216"/>
      <c r="QE120" s="216"/>
      <c r="QF120" s="216"/>
      <c r="QG120" s="216"/>
      <c r="QH120" s="216"/>
      <c r="QI120" s="216"/>
      <c r="QJ120" s="216"/>
      <c r="QK120" s="216"/>
      <c r="QL120" s="216"/>
      <c r="QM120" s="216"/>
      <c r="QN120" s="216"/>
      <c r="QO120" s="216"/>
      <c r="QP120" s="214"/>
      <c r="QQ120" s="214"/>
      <c r="QR120" s="214"/>
      <c r="QS120" s="214"/>
      <c r="QT120" s="214"/>
      <c r="QU120" s="212"/>
      <c r="QV120" s="213"/>
      <c r="QW120" s="213"/>
      <c r="QX120" s="214"/>
      <c r="QY120" s="214"/>
      <c r="QZ120" s="216"/>
      <c r="RA120" s="216"/>
      <c r="RB120" s="216"/>
      <c r="RC120" s="216"/>
      <c r="RD120" s="216"/>
      <c r="RE120" s="216"/>
      <c r="RF120" s="216"/>
      <c r="RG120" s="216"/>
      <c r="RH120" s="216"/>
      <c r="RI120" s="216"/>
      <c r="RJ120" s="216"/>
      <c r="RK120" s="216"/>
      <c r="RL120" s="216"/>
      <c r="RM120" s="214"/>
      <c r="RN120" s="214"/>
      <c r="RO120" s="214"/>
      <c r="RP120" s="214"/>
      <c r="RQ120" s="214"/>
      <c r="RR120" s="212"/>
      <c r="RS120" s="213"/>
      <c r="RT120" s="213"/>
      <c r="RU120" s="214"/>
      <c r="RV120" s="214"/>
      <c r="RW120" s="216"/>
      <c r="RX120" s="216"/>
      <c r="RY120" s="216"/>
      <c r="RZ120" s="216"/>
      <c r="SA120" s="216"/>
      <c r="SB120" s="216"/>
      <c r="SC120" s="216"/>
      <c r="SD120" s="216"/>
      <c r="SE120" s="216"/>
      <c r="SF120" s="216"/>
      <c r="SG120" s="216"/>
      <c r="SH120" s="216"/>
      <c r="SI120" s="216"/>
      <c r="SJ120" s="214"/>
      <c r="SK120" s="214"/>
      <c r="SL120" s="214"/>
      <c r="SM120" s="214"/>
      <c r="SN120" s="214"/>
      <c r="SO120" s="212"/>
      <c r="SP120" s="213"/>
      <c r="SQ120" s="213"/>
      <c r="SR120" s="214"/>
      <c r="SS120" s="214"/>
      <c r="ST120" s="216"/>
      <c r="SU120" s="216"/>
      <c r="SV120" s="216"/>
      <c r="SW120" s="216"/>
      <c r="SX120" s="216"/>
      <c r="SY120" s="216"/>
      <c r="SZ120" s="216"/>
      <c r="TA120" s="216"/>
      <c r="TB120" s="216"/>
      <c r="TC120" s="216"/>
      <c r="TD120" s="216"/>
      <c r="TE120" s="216"/>
      <c r="TF120" s="216"/>
      <c r="TG120" s="214"/>
      <c r="TH120" s="214"/>
      <c r="TI120" s="214"/>
      <c r="TJ120" s="214"/>
      <c r="TK120" s="214"/>
      <c r="TL120" s="212"/>
      <c r="TM120" s="213"/>
      <c r="TN120" s="213"/>
      <c r="TO120" s="214"/>
      <c r="TP120" s="214"/>
      <c r="TQ120" s="216"/>
      <c r="TR120" s="216"/>
      <c r="TS120" s="216"/>
      <c r="TT120" s="216"/>
      <c r="TU120" s="216"/>
      <c r="TV120" s="216"/>
      <c r="TW120" s="216"/>
      <c r="TX120" s="216"/>
      <c r="TY120" s="216"/>
      <c r="TZ120" s="216"/>
      <c r="UA120" s="216"/>
      <c r="UB120" s="216"/>
      <c r="UC120" s="216"/>
      <c r="UD120" s="214"/>
      <c r="UE120" s="214"/>
      <c r="UF120" s="214"/>
      <c r="UG120" s="214"/>
      <c r="UH120" s="214"/>
      <c r="UI120" s="212"/>
      <c r="UJ120" s="213"/>
      <c r="UK120" s="213"/>
      <c r="UL120" s="214"/>
      <c r="UM120" s="214"/>
      <c r="UN120" s="216"/>
      <c r="UO120" s="216"/>
      <c r="UP120" s="216"/>
      <c r="UQ120" s="216"/>
      <c r="UR120" s="216"/>
      <c r="US120" s="216"/>
      <c r="UT120" s="216"/>
      <c r="UU120" s="216"/>
      <c r="UV120" s="216"/>
      <c r="UW120" s="216"/>
      <c r="UX120" s="216"/>
      <c r="UY120" s="216"/>
      <c r="UZ120" s="216"/>
      <c r="VA120" s="214"/>
      <c r="VB120" s="214"/>
      <c r="VC120" s="214"/>
      <c r="VD120" s="214"/>
      <c r="VE120" s="214"/>
      <c r="VF120" s="212"/>
      <c r="VG120" s="213"/>
      <c r="VH120" s="213"/>
      <c r="VI120" s="214"/>
      <c r="VJ120" s="214"/>
      <c r="VK120" s="216"/>
      <c r="VL120" s="216"/>
      <c r="VM120" s="216"/>
      <c r="VN120" s="216"/>
      <c r="VO120" s="216"/>
      <c r="VP120" s="216"/>
      <c r="VQ120" s="216"/>
      <c r="VR120" s="216"/>
      <c r="VS120" s="216"/>
      <c r="VT120" s="216"/>
      <c r="VU120" s="216"/>
      <c r="VV120" s="216"/>
      <c r="VW120" s="216"/>
      <c r="VX120" s="214"/>
      <c r="VY120" s="214"/>
      <c r="VZ120" s="214"/>
      <c r="WA120" s="214"/>
      <c r="WB120" s="214"/>
      <c r="WC120" s="212"/>
      <c r="WD120" s="213"/>
      <c r="WE120" s="213"/>
      <c r="WF120" s="214"/>
      <c r="WG120" s="214"/>
      <c r="WH120" s="216"/>
      <c r="WI120" s="216"/>
      <c r="WJ120" s="216"/>
      <c r="WK120" s="216"/>
      <c r="WL120" s="216"/>
      <c r="WM120" s="216"/>
      <c r="WN120" s="216"/>
      <c r="WO120" s="216"/>
      <c r="WP120" s="216"/>
      <c r="WQ120" s="216"/>
      <c r="WR120" s="216"/>
      <c r="WS120" s="216"/>
      <c r="WT120" s="216"/>
      <c r="WU120" s="214"/>
      <c r="WV120" s="214"/>
      <c r="WW120" s="214"/>
      <c r="WX120" s="214"/>
      <c r="WY120" s="214"/>
      <c r="WZ120" s="212"/>
      <c r="XA120" s="213"/>
      <c r="XB120" s="213"/>
      <c r="XC120" s="214"/>
      <c r="XD120" s="214"/>
      <c r="XE120" s="216"/>
      <c r="XF120" s="216"/>
      <c r="XG120" s="216"/>
      <c r="XH120" s="216"/>
      <c r="XI120" s="216"/>
      <c r="XJ120" s="216"/>
      <c r="XK120" s="216"/>
      <c r="XL120" s="216"/>
      <c r="XM120" s="216"/>
      <c r="XN120" s="216"/>
      <c r="XO120" s="216"/>
      <c r="XP120" s="216"/>
      <c r="XQ120" s="216"/>
      <c r="XR120" s="214"/>
      <c r="XS120" s="214"/>
      <c r="XT120" s="214"/>
      <c r="XU120" s="214"/>
      <c r="XV120" s="214"/>
      <c r="XW120" s="212"/>
      <c r="XX120" s="213"/>
      <c r="XY120" s="213"/>
      <c r="XZ120" s="214"/>
      <c r="YA120" s="214"/>
      <c r="YB120" s="216"/>
      <c r="YC120" s="216"/>
      <c r="YD120" s="216"/>
      <c r="YE120" s="216"/>
      <c r="YF120" s="216"/>
      <c r="YG120" s="216"/>
      <c r="YH120" s="216"/>
      <c r="YI120" s="216"/>
      <c r="YJ120" s="216"/>
      <c r="YK120" s="216"/>
      <c r="YL120" s="216"/>
      <c r="YM120" s="216"/>
      <c r="YN120" s="216"/>
      <c r="YO120" s="214"/>
      <c r="YP120" s="214"/>
      <c r="YQ120" s="214"/>
      <c r="YR120" s="214"/>
      <c r="YS120" s="214"/>
      <c r="YT120" s="212"/>
      <c r="YU120" s="213"/>
      <c r="YV120" s="213"/>
      <c r="YW120" s="214"/>
      <c r="YX120" s="214"/>
      <c r="YY120" s="216"/>
      <c r="YZ120" s="216"/>
      <c r="ZA120" s="216"/>
      <c r="ZB120" s="216"/>
      <c r="ZC120" s="216"/>
      <c r="ZD120" s="216"/>
      <c r="ZE120" s="216"/>
      <c r="ZF120" s="216"/>
      <c r="ZG120" s="216"/>
      <c r="ZH120" s="216"/>
      <c r="ZI120" s="216"/>
      <c r="ZJ120" s="216"/>
      <c r="ZK120" s="216"/>
      <c r="ZL120" s="214"/>
      <c r="ZM120" s="214"/>
      <c r="ZN120" s="214"/>
      <c r="ZO120" s="214"/>
      <c r="ZP120" s="214"/>
      <c r="ZQ120" s="212"/>
      <c r="ZR120" s="213"/>
      <c r="ZS120" s="213"/>
      <c r="ZT120" s="214"/>
      <c r="ZU120" s="214"/>
      <c r="ZV120" s="216"/>
      <c r="ZW120" s="216"/>
      <c r="ZX120" s="216"/>
      <c r="ZY120" s="216"/>
      <c r="ZZ120" s="216"/>
      <c r="AAA120" s="216"/>
      <c r="AAB120" s="216"/>
      <c r="AAC120" s="216"/>
      <c r="AAD120" s="216"/>
      <c r="AAE120" s="216"/>
      <c r="AAF120" s="216"/>
      <c r="AAG120" s="216"/>
      <c r="AAH120" s="216"/>
      <c r="AAI120" s="214"/>
      <c r="AAJ120" s="214"/>
      <c r="AAK120" s="214"/>
      <c r="AAL120" s="214"/>
      <c r="AAM120" s="214"/>
      <c r="AAN120" s="212"/>
      <c r="AAO120" s="213"/>
      <c r="AAP120" s="213"/>
      <c r="AAQ120" s="214"/>
      <c r="AAR120" s="214"/>
      <c r="AAS120" s="216"/>
      <c r="AAT120" s="216"/>
      <c r="AAU120" s="216"/>
      <c r="AAV120" s="216"/>
      <c r="AAW120" s="216"/>
      <c r="AAX120" s="216"/>
      <c r="AAY120" s="216"/>
      <c r="AAZ120" s="216"/>
      <c r="ABA120" s="216"/>
      <c r="ABB120" s="216"/>
      <c r="ABC120" s="216"/>
      <c r="ABD120" s="216"/>
      <c r="ABE120" s="216"/>
      <c r="ABF120" s="214"/>
      <c r="ABG120" s="214"/>
      <c r="ABH120" s="214"/>
      <c r="ABI120" s="214"/>
      <c r="ABJ120" s="214"/>
      <c r="ABK120" s="212"/>
      <c r="ABL120" s="213"/>
      <c r="ABM120" s="213"/>
      <c r="ABN120" s="214"/>
      <c r="ABO120" s="214"/>
      <c r="ABP120" s="216"/>
      <c r="ABQ120" s="216"/>
      <c r="ABR120" s="216"/>
      <c r="ABS120" s="216"/>
      <c r="ABT120" s="216"/>
      <c r="ABU120" s="216"/>
      <c r="ABV120" s="216"/>
      <c r="ABW120" s="216"/>
      <c r="ABX120" s="216"/>
      <c r="ABY120" s="216"/>
      <c r="ABZ120" s="216"/>
      <c r="ACA120" s="216"/>
      <c r="ACB120" s="216"/>
      <c r="ACC120" s="214"/>
      <c r="ACD120" s="214"/>
      <c r="ACE120" s="214"/>
      <c r="ACF120" s="214"/>
      <c r="ACG120" s="214"/>
      <c r="ACH120" s="212"/>
      <c r="ACI120" s="213"/>
      <c r="ACJ120" s="213"/>
      <c r="ACK120" s="214"/>
      <c r="ACL120" s="214"/>
      <c r="ACM120" s="216"/>
      <c r="ACN120" s="216"/>
      <c r="ACO120" s="216"/>
      <c r="ACP120" s="216"/>
      <c r="ACQ120" s="216"/>
      <c r="ACR120" s="216"/>
      <c r="ACS120" s="216"/>
      <c r="ACT120" s="216"/>
      <c r="ACU120" s="216"/>
      <c r="ACV120" s="216"/>
      <c r="ACW120" s="216"/>
      <c r="ACX120" s="216"/>
      <c r="ACY120" s="216"/>
      <c r="ACZ120" s="214"/>
      <c r="ADA120" s="214"/>
      <c r="ADB120" s="214"/>
      <c r="ADC120" s="214"/>
      <c r="ADD120" s="214"/>
      <c r="ADE120" s="212"/>
      <c r="ADF120" s="213"/>
      <c r="ADG120" s="213"/>
      <c r="ADH120" s="214"/>
      <c r="ADI120" s="214"/>
      <c r="ADJ120" s="216"/>
      <c r="ADK120" s="216"/>
      <c r="ADL120" s="216"/>
      <c r="ADM120" s="216"/>
      <c r="ADN120" s="216"/>
      <c r="ADO120" s="216"/>
      <c r="ADP120" s="216"/>
      <c r="ADQ120" s="216"/>
      <c r="ADR120" s="216"/>
      <c r="ADS120" s="216"/>
      <c r="ADT120" s="216"/>
      <c r="ADU120" s="216"/>
      <c r="ADV120" s="216"/>
      <c r="ADW120" s="214"/>
      <c r="ADX120" s="214"/>
      <c r="ADY120" s="214"/>
      <c r="ADZ120" s="214"/>
      <c r="AEA120" s="214"/>
      <c r="AEB120" s="212"/>
      <c r="AEC120" s="213"/>
      <c r="AED120" s="213"/>
      <c r="AEE120" s="214"/>
      <c r="AEF120" s="214"/>
      <c r="AEG120" s="216"/>
      <c r="AEH120" s="216"/>
      <c r="AEI120" s="216"/>
      <c r="AEJ120" s="216"/>
      <c r="AEK120" s="216"/>
      <c r="AEL120" s="216"/>
      <c r="AEM120" s="216"/>
      <c r="AEN120" s="216"/>
      <c r="AEO120" s="216"/>
      <c r="AEP120" s="216"/>
      <c r="AEQ120" s="216"/>
      <c r="AER120" s="216"/>
      <c r="AES120" s="216"/>
      <c r="AET120" s="214"/>
      <c r="AEU120" s="214"/>
      <c r="AEV120" s="214"/>
      <c r="AEW120" s="214"/>
      <c r="AEX120" s="214"/>
      <c r="AEY120" s="212"/>
      <c r="AEZ120" s="213"/>
      <c r="AFA120" s="213"/>
      <c r="AFB120" s="214"/>
      <c r="AFC120" s="214"/>
      <c r="AFD120" s="216"/>
      <c r="AFE120" s="216"/>
      <c r="AFF120" s="216"/>
      <c r="AFG120" s="216"/>
      <c r="AFH120" s="216"/>
      <c r="AFI120" s="216"/>
      <c r="AFJ120" s="216"/>
      <c r="AFK120" s="216"/>
      <c r="AFL120" s="216"/>
      <c r="AFM120" s="216"/>
      <c r="AFN120" s="216"/>
      <c r="AFO120" s="216"/>
      <c r="AFP120" s="216"/>
      <c r="AFQ120" s="214"/>
      <c r="AFR120" s="214"/>
      <c r="AFS120" s="214"/>
      <c r="AFT120" s="214"/>
      <c r="AFU120" s="214"/>
      <c r="AFV120" s="212"/>
      <c r="AFW120" s="213"/>
      <c r="AFX120" s="213"/>
      <c r="AFY120" s="214"/>
      <c r="AFZ120" s="214"/>
      <c r="AGA120" s="216"/>
      <c r="AGB120" s="216"/>
      <c r="AGC120" s="216"/>
      <c r="AGD120" s="216"/>
      <c r="AGE120" s="216"/>
      <c r="AGF120" s="216"/>
      <c r="AGG120" s="216"/>
      <c r="AGH120" s="216"/>
      <c r="AGI120" s="216"/>
      <c r="AGJ120" s="216"/>
      <c r="AGK120" s="216"/>
      <c r="AGL120" s="216"/>
      <c r="AGM120" s="216"/>
      <c r="AGN120" s="214"/>
      <c r="AGO120" s="214"/>
      <c r="AGP120" s="214"/>
      <c r="AGQ120" s="214"/>
      <c r="AGR120" s="214"/>
      <c r="AGS120" s="212"/>
      <c r="AGT120" s="213"/>
      <c r="AGU120" s="213"/>
      <c r="AGV120" s="214"/>
      <c r="AGW120" s="214"/>
      <c r="AGX120" s="216"/>
      <c r="AGY120" s="216"/>
      <c r="AGZ120" s="216"/>
      <c r="AHA120" s="216"/>
      <c r="AHB120" s="216"/>
      <c r="AHC120" s="216"/>
      <c r="AHD120" s="216"/>
      <c r="AHE120" s="216"/>
      <c r="AHF120" s="216"/>
      <c r="AHG120" s="216"/>
      <c r="AHH120" s="216"/>
      <c r="AHI120" s="216"/>
      <c r="AHJ120" s="216"/>
      <c r="AHK120" s="214"/>
      <c r="AHL120" s="214"/>
      <c r="AHM120" s="214"/>
      <c r="AHN120" s="214"/>
      <c r="AHO120" s="214"/>
      <c r="AHP120" s="212"/>
      <c r="AHQ120" s="213"/>
      <c r="AHR120" s="213"/>
      <c r="AHS120" s="214"/>
      <c r="AHT120" s="214"/>
      <c r="AHU120" s="216"/>
      <c r="AHV120" s="216"/>
      <c r="AHW120" s="216"/>
      <c r="AHX120" s="216"/>
      <c r="AHY120" s="216"/>
      <c r="AHZ120" s="216"/>
      <c r="AIA120" s="216"/>
      <c r="AIB120" s="216"/>
      <c r="AIC120" s="216"/>
      <c r="AID120" s="216"/>
      <c r="AIE120" s="216"/>
      <c r="AIF120" s="216"/>
      <c r="AIG120" s="216"/>
      <c r="AIH120" s="214"/>
      <c r="AII120" s="214"/>
      <c r="AIJ120" s="214"/>
      <c r="AIK120" s="214"/>
      <c r="AIL120" s="214"/>
      <c r="AIM120" s="212"/>
      <c r="AIN120" s="213"/>
      <c r="AIO120" s="213"/>
      <c r="AIP120" s="214"/>
      <c r="AIQ120" s="214"/>
      <c r="AIR120" s="216"/>
      <c r="AIS120" s="216"/>
      <c r="AIT120" s="216"/>
      <c r="AIU120" s="216"/>
      <c r="AIV120" s="216"/>
      <c r="AIW120" s="216"/>
      <c r="AIX120" s="216"/>
      <c r="AIY120" s="216"/>
      <c r="AIZ120" s="216"/>
      <c r="AJA120" s="216"/>
      <c r="AJB120" s="216"/>
      <c r="AJC120" s="216"/>
      <c r="AJD120" s="216"/>
      <c r="AJE120" s="214"/>
      <c r="AJF120" s="214"/>
      <c r="AJG120" s="214"/>
      <c r="AJH120" s="214"/>
      <c r="AJI120" s="214"/>
      <c r="AJJ120" s="212"/>
      <c r="AJK120" s="213"/>
      <c r="AJL120" s="213"/>
      <c r="AJM120" s="214"/>
      <c r="AJN120" s="214"/>
      <c r="AJO120" s="216"/>
      <c r="AJP120" s="216"/>
      <c r="AJQ120" s="216"/>
      <c r="AJR120" s="216"/>
      <c r="AJS120" s="216"/>
      <c r="AJT120" s="216"/>
      <c r="AJU120" s="216"/>
      <c r="AJV120" s="216"/>
      <c r="AJW120" s="216"/>
      <c r="AJX120" s="216"/>
      <c r="AJY120" s="216"/>
      <c r="AJZ120" s="216"/>
      <c r="AKA120" s="216"/>
      <c r="AKB120" s="214"/>
      <c r="AKC120" s="214"/>
      <c r="AKD120" s="214"/>
      <c r="AKE120" s="214"/>
      <c r="AKF120" s="214"/>
      <c r="AKG120" s="212"/>
      <c r="AKH120" s="213"/>
      <c r="AKI120" s="213"/>
      <c r="AKJ120" s="214"/>
      <c r="AKK120" s="214"/>
      <c r="AKL120" s="216"/>
      <c r="AKM120" s="216"/>
      <c r="AKN120" s="216"/>
      <c r="AKO120" s="216"/>
      <c r="AKP120" s="216"/>
      <c r="AKQ120" s="216"/>
      <c r="AKR120" s="216"/>
      <c r="AKS120" s="216"/>
      <c r="AKT120" s="216"/>
      <c r="AKU120" s="216"/>
      <c r="AKV120" s="216"/>
      <c r="AKW120" s="216"/>
      <c r="AKX120" s="216"/>
      <c r="AKY120" s="214"/>
      <c r="AKZ120" s="214"/>
      <c r="ALA120" s="214"/>
      <c r="ALB120" s="214"/>
      <c r="ALC120" s="214"/>
      <c r="ALD120" s="212"/>
      <c r="ALE120" s="213"/>
      <c r="ALF120" s="213"/>
      <c r="ALG120" s="214"/>
      <c r="ALH120" s="214"/>
      <c r="ALI120" s="216"/>
      <c r="ALJ120" s="216"/>
      <c r="ALK120" s="216"/>
      <c r="ALL120" s="216"/>
      <c r="ALM120" s="216"/>
      <c r="ALN120" s="216"/>
      <c r="ALO120" s="216"/>
      <c r="ALP120" s="216"/>
      <c r="ALQ120" s="216"/>
      <c r="ALR120" s="216"/>
      <c r="ALS120" s="216"/>
      <c r="ALT120" s="216"/>
      <c r="ALU120" s="216"/>
      <c r="ALV120" s="214"/>
      <c r="ALW120" s="214"/>
      <c r="ALX120" s="214"/>
      <c r="ALY120" s="214"/>
      <c r="ALZ120" s="214"/>
      <c r="AMA120" s="212"/>
      <c r="AMB120" s="213"/>
      <c r="AMC120" s="213"/>
      <c r="AMD120" s="214"/>
      <c r="AME120" s="214"/>
      <c r="AMF120" s="216"/>
      <c r="AMG120" s="216"/>
      <c r="AMH120" s="216"/>
      <c r="AMI120" s="216"/>
      <c r="AMJ120" s="216"/>
      <c r="AMK120" s="216"/>
      <c r="AML120" s="216"/>
      <c r="AMM120" s="216"/>
      <c r="AMN120" s="216"/>
      <c r="AMO120" s="216"/>
      <c r="AMP120" s="216"/>
      <c r="AMQ120" s="216"/>
      <c r="AMR120" s="216"/>
      <c r="AMS120" s="214"/>
      <c r="AMT120" s="214"/>
      <c r="AMU120" s="214"/>
      <c r="AMV120" s="214"/>
      <c r="AMW120" s="214"/>
      <c r="AMX120" s="212"/>
      <c r="AMY120" s="213"/>
      <c r="AMZ120" s="213"/>
      <c r="ANA120" s="214"/>
      <c r="ANB120" s="214"/>
      <c r="ANC120" s="216"/>
      <c r="AND120" s="216"/>
      <c r="ANE120" s="216"/>
      <c r="ANF120" s="216"/>
      <c r="ANG120" s="216"/>
      <c r="ANH120" s="216"/>
      <c r="ANI120" s="216"/>
      <c r="ANJ120" s="216"/>
      <c r="ANK120" s="216"/>
      <c r="ANL120" s="216"/>
      <c r="ANM120" s="216"/>
      <c r="ANN120" s="216"/>
      <c r="ANO120" s="216"/>
      <c r="ANP120" s="214"/>
      <c r="ANQ120" s="214"/>
      <c r="ANR120" s="214"/>
      <c r="ANS120" s="214"/>
      <c r="ANT120" s="214"/>
      <c r="ANU120" s="212"/>
      <c r="ANV120" s="213"/>
      <c r="ANW120" s="213"/>
      <c r="ANX120" s="214"/>
      <c r="ANY120" s="214"/>
      <c r="ANZ120" s="216"/>
      <c r="AOA120" s="216"/>
      <c r="AOB120" s="216"/>
      <c r="AOC120" s="216"/>
      <c r="AOD120" s="216"/>
      <c r="AOE120" s="216"/>
      <c r="AOF120" s="216"/>
      <c r="AOG120" s="216"/>
      <c r="AOH120" s="216"/>
      <c r="AOI120" s="216"/>
      <c r="AOJ120" s="216"/>
      <c r="AOK120" s="216"/>
      <c r="AOL120" s="216"/>
      <c r="AOM120" s="214"/>
      <c r="AON120" s="214"/>
      <c r="AOO120" s="214"/>
      <c r="AOP120" s="214"/>
      <c r="AOQ120" s="214"/>
      <c r="AOR120" s="212"/>
      <c r="AOS120" s="213"/>
      <c r="AOT120" s="213"/>
      <c r="AOU120" s="214"/>
      <c r="AOV120" s="214"/>
      <c r="AOW120" s="216"/>
      <c r="AOX120" s="216"/>
      <c r="AOY120" s="216"/>
      <c r="AOZ120" s="216"/>
      <c r="APA120" s="216"/>
      <c r="APB120" s="216"/>
      <c r="APC120" s="216"/>
      <c r="APD120" s="216"/>
      <c r="APE120" s="216"/>
      <c r="APF120" s="216"/>
      <c r="APG120" s="216"/>
      <c r="APH120" s="216"/>
      <c r="API120" s="216"/>
      <c r="APJ120" s="214"/>
      <c r="APK120" s="214"/>
      <c r="APL120" s="214"/>
      <c r="APM120" s="214"/>
      <c r="APN120" s="214"/>
      <c r="APO120" s="212"/>
      <c r="APP120" s="213"/>
      <c r="APQ120" s="213"/>
      <c r="APR120" s="214"/>
      <c r="APS120" s="214"/>
      <c r="APT120" s="216"/>
      <c r="APU120" s="216"/>
      <c r="APV120" s="216"/>
      <c r="APW120" s="216"/>
      <c r="APX120" s="216"/>
      <c r="APY120" s="216"/>
      <c r="APZ120" s="216"/>
      <c r="AQA120" s="216"/>
      <c r="AQB120" s="216"/>
      <c r="AQC120" s="216"/>
      <c r="AQD120" s="216"/>
      <c r="AQE120" s="216"/>
      <c r="AQF120" s="216"/>
      <c r="AQG120" s="214"/>
      <c r="AQH120" s="214"/>
      <c r="AQI120" s="214"/>
      <c r="AQJ120" s="214"/>
      <c r="AQK120" s="214"/>
      <c r="AQL120" s="212"/>
      <c r="AQM120" s="213"/>
      <c r="AQN120" s="213"/>
      <c r="AQO120" s="214"/>
      <c r="AQP120" s="214"/>
      <c r="AQQ120" s="216"/>
      <c r="AQR120" s="216"/>
      <c r="AQS120" s="216"/>
      <c r="AQT120" s="216"/>
      <c r="AQU120" s="216"/>
      <c r="AQV120" s="216"/>
      <c r="AQW120" s="216"/>
      <c r="AQX120" s="216"/>
      <c r="AQY120" s="216"/>
      <c r="AQZ120" s="216"/>
      <c r="ARA120" s="216"/>
      <c r="ARB120" s="216"/>
      <c r="ARC120" s="216"/>
      <c r="ARD120" s="214"/>
      <c r="ARE120" s="214"/>
      <c r="ARF120" s="214"/>
      <c r="ARG120" s="214"/>
      <c r="ARH120" s="214"/>
      <c r="ARI120" s="212"/>
      <c r="ARJ120" s="213"/>
      <c r="ARK120" s="213"/>
      <c r="ARL120" s="214"/>
      <c r="ARM120" s="214"/>
      <c r="ARN120" s="216"/>
      <c r="ARO120" s="216"/>
      <c r="ARP120" s="216"/>
      <c r="ARQ120" s="216"/>
      <c r="ARR120" s="216"/>
      <c r="ARS120" s="216"/>
      <c r="ART120" s="216"/>
      <c r="ARU120" s="216"/>
      <c r="ARV120" s="216"/>
      <c r="ARW120" s="216"/>
      <c r="ARX120" s="216"/>
      <c r="ARY120" s="216"/>
      <c r="ARZ120" s="216"/>
      <c r="ASA120" s="214"/>
      <c r="ASB120" s="214"/>
      <c r="ASC120" s="214"/>
      <c r="ASD120" s="214"/>
      <c r="ASE120" s="214"/>
      <c r="ASF120" s="212"/>
      <c r="ASG120" s="213"/>
      <c r="ASH120" s="213"/>
      <c r="ASI120" s="214"/>
      <c r="ASJ120" s="214"/>
      <c r="ASK120" s="216"/>
      <c r="ASL120" s="216"/>
      <c r="ASM120" s="216"/>
      <c r="ASN120" s="216"/>
      <c r="ASO120" s="216"/>
      <c r="ASP120" s="216"/>
      <c r="ASQ120" s="216"/>
      <c r="ASR120" s="216"/>
      <c r="ASS120" s="216"/>
      <c r="AST120" s="216"/>
      <c r="ASU120" s="216"/>
      <c r="ASV120" s="216"/>
      <c r="ASW120" s="216"/>
      <c r="ASX120" s="214"/>
      <c r="ASY120" s="214"/>
      <c r="ASZ120" s="214"/>
      <c r="ATA120" s="214"/>
      <c r="ATB120" s="214"/>
      <c r="ATC120" s="212"/>
      <c r="ATD120" s="213"/>
      <c r="ATE120" s="213"/>
      <c r="ATF120" s="214"/>
      <c r="ATG120" s="214"/>
      <c r="ATH120" s="216"/>
      <c r="ATI120" s="216"/>
      <c r="ATJ120" s="216"/>
      <c r="ATK120" s="216"/>
      <c r="ATL120" s="216"/>
      <c r="ATM120" s="216"/>
      <c r="ATN120" s="216"/>
      <c r="ATO120" s="216"/>
      <c r="ATP120" s="216"/>
      <c r="ATQ120" s="216"/>
      <c r="ATR120" s="216"/>
      <c r="ATS120" s="216"/>
      <c r="ATT120" s="216"/>
      <c r="ATU120" s="214"/>
      <c r="ATV120" s="214"/>
      <c r="ATW120" s="214"/>
      <c r="ATX120" s="214"/>
      <c r="ATY120" s="214"/>
      <c r="ATZ120" s="212"/>
      <c r="AUA120" s="213"/>
      <c r="AUB120" s="213"/>
      <c r="AUC120" s="214"/>
      <c r="AUD120" s="214"/>
      <c r="AUE120" s="216"/>
      <c r="AUF120" s="216"/>
      <c r="AUG120" s="216"/>
      <c r="AUH120" s="216"/>
      <c r="AUI120" s="216"/>
      <c r="AUJ120" s="216"/>
      <c r="AUK120" s="216"/>
      <c r="AUL120" s="216"/>
      <c r="AUM120" s="216"/>
      <c r="AUN120" s="216"/>
      <c r="AUO120" s="216"/>
      <c r="AUP120" s="216"/>
      <c r="AUQ120" s="216"/>
      <c r="AUR120" s="214"/>
      <c r="AUS120" s="214"/>
      <c r="AUT120" s="214"/>
      <c r="AUU120" s="214"/>
      <c r="AUV120" s="214"/>
      <c r="AUW120" s="212"/>
      <c r="AUX120" s="213"/>
      <c r="AUY120" s="213"/>
      <c r="AUZ120" s="214"/>
      <c r="AVA120" s="214"/>
      <c r="AVB120" s="216"/>
      <c r="AVC120" s="216"/>
      <c r="AVD120" s="216"/>
      <c r="AVE120" s="216"/>
      <c r="AVF120" s="216"/>
      <c r="AVG120" s="216"/>
      <c r="AVH120" s="216"/>
      <c r="AVI120" s="216"/>
      <c r="AVJ120" s="216"/>
      <c r="AVK120" s="216"/>
      <c r="AVL120" s="216"/>
      <c r="AVM120" s="216"/>
      <c r="AVN120" s="216"/>
      <c r="AVO120" s="214"/>
      <c r="AVP120" s="214"/>
      <c r="AVQ120" s="214"/>
      <c r="AVR120" s="214"/>
      <c r="AVS120" s="214"/>
      <c r="AVT120" s="212"/>
      <c r="AVU120" s="213"/>
      <c r="AVV120" s="213"/>
      <c r="AVW120" s="214"/>
      <c r="AVX120" s="214"/>
      <c r="AVY120" s="216"/>
      <c r="AVZ120" s="216"/>
      <c r="AWA120" s="216"/>
      <c r="AWB120" s="216"/>
      <c r="AWC120" s="216"/>
      <c r="AWD120" s="216"/>
      <c r="AWE120" s="216"/>
      <c r="AWF120" s="216"/>
      <c r="AWG120" s="216"/>
      <c r="AWH120" s="216"/>
      <c r="AWI120" s="216"/>
      <c r="AWJ120" s="216"/>
      <c r="AWK120" s="216"/>
      <c r="AWL120" s="214"/>
      <c r="AWM120" s="214"/>
      <c r="AWN120" s="214"/>
      <c r="AWO120" s="214"/>
      <c r="AWP120" s="214"/>
      <c r="AWQ120" s="212"/>
      <c r="AWR120" s="213"/>
      <c r="AWS120" s="213"/>
      <c r="AWT120" s="214"/>
      <c r="AWU120" s="214"/>
      <c r="AWV120" s="216"/>
      <c r="AWW120" s="216"/>
      <c r="AWX120" s="216"/>
      <c r="AWY120" s="216"/>
      <c r="AWZ120" s="216"/>
      <c r="AXA120" s="216"/>
      <c r="AXB120" s="216"/>
      <c r="AXC120" s="216"/>
      <c r="AXD120" s="216"/>
      <c r="AXE120" s="216"/>
      <c r="AXF120" s="216"/>
      <c r="AXG120" s="216"/>
      <c r="AXH120" s="216"/>
      <c r="AXI120" s="214"/>
      <c r="AXJ120" s="214"/>
      <c r="AXK120" s="214"/>
      <c r="AXL120" s="214"/>
      <c r="AXM120" s="214"/>
      <c r="AXN120" s="212"/>
      <c r="AXO120" s="213"/>
      <c r="AXP120" s="213"/>
      <c r="AXQ120" s="214"/>
      <c r="AXR120" s="214"/>
      <c r="AXS120" s="216"/>
      <c r="AXT120" s="216"/>
      <c r="AXU120" s="216"/>
      <c r="AXV120" s="216"/>
      <c r="AXW120" s="216"/>
      <c r="AXX120" s="216"/>
      <c r="AXY120" s="216"/>
      <c r="AXZ120" s="216"/>
      <c r="AYA120" s="216"/>
      <c r="AYB120" s="216"/>
      <c r="AYC120" s="216"/>
      <c r="AYD120" s="216"/>
      <c r="AYE120" s="216"/>
      <c r="AYF120" s="214"/>
      <c r="AYG120" s="214"/>
      <c r="AYH120" s="214"/>
      <c r="AYI120" s="214"/>
      <c r="AYJ120" s="214"/>
      <c r="AYK120" s="212"/>
      <c r="AYL120" s="213"/>
      <c r="AYM120" s="213"/>
      <c r="AYN120" s="214"/>
      <c r="AYO120" s="214"/>
      <c r="AYP120" s="216"/>
      <c r="AYQ120" s="216"/>
      <c r="AYR120" s="216"/>
      <c r="AYS120" s="216"/>
      <c r="AYT120" s="216"/>
      <c r="AYU120" s="216"/>
      <c r="AYV120" s="216"/>
      <c r="AYW120" s="216"/>
      <c r="AYX120" s="216"/>
      <c r="AYY120" s="216"/>
      <c r="AYZ120" s="216"/>
      <c r="AZA120" s="216"/>
      <c r="AZB120" s="216"/>
      <c r="AZC120" s="214"/>
      <c r="AZD120" s="214"/>
      <c r="AZE120" s="214"/>
      <c r="AZF120" s="214"/>
      <c r="AZG120" s="214"/>
      <c r="AZH120" s="212"/>
      <c r="AZI120" s="213"/>
      <c r="AZJ120" s="213"/>
      <c r="AZK120" s="214"/>
      <c r="AZL120" s="214"/>
      <c r="AZM120" s="216"/>
      <c r="AZN120" s="216"/>
      <c r="AZO120" s="216"/>
      <c r="AZP120" s="216"/>
      <c r="AZQ120" s="216"/>
      <c r="AZR120" s="216"/>
      <c r="AZS120" s="216"/>
      <c r="AZT120" s="216"/>
      <c r="AZU120" s="216"/>
      <c r="AZV120" s="216"/>
      <c r="AZW120" s="216"/>
      <c r="AZX120" s="216"/>
      <c r="AZY120" s="216"/>
      <c r="AZZ120" s="214"/>
      <c r="BAA120" s="214"/>
      <c r="BAB120" s="214"/>
      <c r="BAC120" s="214"/>
      <c r="BAD120" s="214"/>
      <c r="BAE120" s="212"/>
      <c r="BAF120" s="213"/>
      <c r="BAG120" s="213"/>
      <c r="BAH120" s="214"/>
      <c r="BAI120" s="214"/>
      <c r="BAJ120" s="216"/>
      <c r="BAK120" s="216"/>
      <c r="BAL120" s="216"/>
      <c r="BAM120" s="216"/>
      <c r="BAN120" s="216"/>
      <c r="BAO120" s="216"/>
      <c r="BAP120" s="216"/>
      <c r="BAQ120" s="216"/>
      <c r="BAR120" s="216"/>
      <c r="BAS120" s="216"/>
      <c r="BAT120" s="216"/>
      <c r="BAU120" s="216"/>
      <c r="BAV120" s="216"/>
      <c r="BAW120" s="214"/>
      <c r="BAX120" s="214"/>
      <c r="BAY120" s="214"/>
      <c r="BAZ120" s="214"/>
      <c r="BBA120" s="214"/>
      <c r="BBB120" s="212"/>
      <c r="BBC120" s="213"/>
      <c r="BBD120" s="213"/>
      <c r="BBE120" s="214"/>
      <c r="BBF120" s="214"/>
      <c r="BBG120" s="216"/>
      <c r="BBH120" s="216"/>
      <c r="BBI120" s="216"/>
      <c r="BBJ120" s="216"/>
      <c r="BBK120" s="216"/>
      <c r="BBL120" s="216"/>
      <c r="BBM120" s="216"/>
      <c r="BBN120" s="216"/>
      <c r="BBO120" s="216"/>
      <c r="BBP120" s="216"/>
      <c r="BBQ120" s="216"/>
      <c r="BBR120" s="216"/>
      <c r="BBS120" s="216"/>
      <c r="BBT120" s="214"/>
      <c r="BBU120" s="214"/>
      <c r="BBV120" s="214"/>
      <c r="BBW120" s="214"/>
      <c r="BBX120" s="214"/>
      <c r="BBY120" s="212"/>
      <c r="BBZ120" s="213"/>
      <c r="BCA120" s="213"/>
      <c r="BCB120" s="214"/>
      <c r="BCC120" s="214"/>
      <c r="BCD120" s="216"/>
      <c r="BCE120" s="216"/>
      <c r="BCF120" s="216"/>
      <c r="BCG120" s="216"/>
      <c r="BCH120" s="216"/>
      <c r="BCI120" s="216"/>
      <c r="BCJ120" s="216"/>
      <c r="BCK120" s="216"/>
      <c r="BCL120" s="216"/>
      <c r="BCM120" s="216"/>
      <c r="BCN120" s="216"/>
      <c r="BCO120" s="216"/>
      <c r="BCP120" s="216"/>
      <c r="BCQ120" s="214"/>
      <c r="BCR120" s="214"/>
      <c r="BCS120" s="214"/>
      <c r="BCT120" s="214"/>
      <c r="BCU120" s="214"/>
      <c r="BCV120" s="212"/>
      <c r="BCW120" s="213"/>
      <c r="BCX120" s="213"/>
      <c r="BCY120" s="214"/>
      <c r="BCZ120" s="214"/>
      <c r="BDA120" s="216"/>
      <c r="BDB120" s="216"/>
      <c r="BDC120" s="216"/>
      <c r="BDD120" s="216"/>
      <c r="BDE120" s="216"/>
      <c r="BDF120" s="216"/>
      <c r="BDG120" s="216"/>
      <c r="BDH120" s="216"/>
      <c r="BDI120" s="216"/>
      <c r="BDJ120" s="216"/>
      <c r="BDK120" s="216"/>
      <c r="BDL120" s="216"/>
      <c r="BDM120" s="216"/>
      <c r="BDN120" s="214"/>
      <c r="BDO120" s="214"/>
      <c r="BDP120" s="214"/>
      <c r="BDQ120" s="214"/>
      <c r="BDR120" s="214"/>
      <c r="BDS120" s="212"/>
      <c r="BDT120" s="213"/>
      <c r="BDU120" s="213"/>
      <c r="BDV120" s="214"/>
      <c r="BDW120" s="214"/>
      <c r="BDX120" s="216"/>
      <c r="BDY120" s="216"/>
      <c r="BDZ120" s="216"/>
      <c r="BEA120" s="216"/>
      <c r="BEB120" s="216"/>
      <c r="BEC120" s="216"/>
      <c r="BED120" s="216"/>
      <c r="BEE120" s="216"/>
      <c r="BEF120" s="216"/>
      <c r="BEG120" s="216"/>
      <c r="BEH120" s="216"/>
      <c r="BEI120" s="216"/>
      <c r="BEJ120" s="216"/>
      <c r="BEK120" s="214"/>
      <c r="BEL120" s="214"/>
      <c r="BEM120" s="214"/>
      <c r="BEN120" s="214"/>
      <c r="BEO120" s="214"/>
      <c r="BEP120" s="212"/>
      <c r="BEQ120" s="213"/>
      <c r="BER120" s="213"/>
      <c r="BES120" s="214"/>
      <c r="BET120" s="214"/>
      <c r="BEU120" s="216"/>
      <c r="BEV120" s="216"/>
      <c r="BEW120" s="216"/>
      <c r="BEX120" s="216"/>
      <c r="BEY120" s="216"/>
      <c r="BEZ120" s="216"/>
      <c r="BFA120" s="216"/>
      <c r="BFB120" s="216"/>
      <c r="BFC120" s="216"/>
      <c r="BFD120" s="216"/>
      <c r="BFE120" s="216"/>
      <c r="BFF120" s="216"/>
      <c r="BFG120" s="216"/>
      <c r="BFH120" s="214"/>
      <c r="BFI120" s="214"/>
      <c r="BFJ120" s="214"/>
      <c r="BFK120" s="214"/>
      <c r="BFL120" s="214"/>
      <c r="BFM120" s="212"/>
      <c r="BFN120" s="213"/>
      <c r="BFO120" s="213"/>
      <c r="BFP120" s="214"/>
      <c r="BFQ120" s="214"/>
      <c r="BFR120" s="216"/>
      <c r="BFS120" s="216"/>
      <c r="BFT120" s="216"/>
      <c r="BFU120" s="216"/>
      <c r="BFV120" s="216"/>
      <c r="BFW120" s="216"/>
      <c r="BFX120" s="216"/>
      <c r="BFY120" s="216"/>
      <c r="BFZ120" s="216"/>
      <c r="BGA120" s="216"/>
      <c r="BGB120" s="216"/>
      <c r="BGC120" s="216"/>
      <c r="BGD120" s="216"/>
      <c r="BGE120" s="214"/>
      <c r="BGF120" s="214"/>
      <c r="BGG120" s="214"/>
      <c r="BGH120" s="214"/>
      <c r="BGI120" s="214"/>
      <c r="BGJ120" s="212"/>
      <c r="BGK120" s="213"/>
      <c r="BGL120" s="213"/>
      <c r="BGM120" s="214"/>
      <c r="BGN120" s="214"/>
      <c r="BGO120" s="216"/>
      <c r="BGP120" s="216"/>
      <c r="BGQ120" s="216"/>
      <c r="BGR120" s="216"/>
      <c r="BGS120" s="216"/>
      <c r="BGT120" s="216"/>
      <c r="BGU120" s="216"/>
      <c r="BGV120" s="216"/>
      <c r="BGW120" s="216"/>
      <c r="BGX120" s="216"/>
      <c r="BGY120" s="216"/>
      <c r="BGZ120" s="216"/>
      <c r="BHA120" s="216"/>
      <c r="BHB120" s="214"/>
      <c r="BHC120" s="214"/>
      <c r="BHD120" s="214"/>
      <c r="BHE120" s="214"/>
      <c r="BHF120" s="214"/>
      <c r="BHG120" s="212"/>
      <c r="BHH120" s="213"/>
      <c r="BHI120" s="213"/>
      <c r="BHJ120" s="214"/>
      <c r="BHK120" s="214"/>
      <c r="BHL120" s="216"/>
      <c r="BHM120" s="216"/>
      <c r="BHN120" s="216"/>
      <c r="BHO120" s="216"/>
      <c r="BHP120" s="216"/>
      <c r="BHQ120" s="216"/>
      <c r="BHR120" s="216"/>
      <c r="BHS120" s="216"/>
      <c r="BHT120" s="216"/>
      <c r="BHU120" s="216"/>
      <c r="BHV120" s="216"/>
      <c r="BHW120" s="216"/>
      <c r="BHX120" s="216"/>
      <c r="BHY120" s="214"/>
      <c r="BHZ120" s="214"/>
      <c r="BIA120" s="214"/>
      <c r="BIB120" s="214"/>
      <c r="BIC120" s="214"/>
      <c r="BID120" s="212"/>
      <c r="BIE120" s="213"/>
      <c r="BIF120" s="213"/>
      <c r="BIG120" s="214"/>
      <c r="BIH120" s="214"/>
      <c r="BII120" s="216"/>
      <c r="BIJ120" s="216"/>
      <c r="BIK120" s="216"/>
      <c r="BIL120" s="216"/>
      <c r="BIM120" s="216"/>
      <c r="BIN120" s="216"/>
      <c r="BIO120" s="216"/>
      <c r="BIP120" s="216"/>
      <c r="BIQ120" s="216"/>
      <c r="BIR120" s="216"/>
      <c r="BIS120" s="216"/>
      <c r="BIT120" s="216"/>
      <c r="BIU120" s="216"/>
      <c r="BIV120" s="214"/>
      <c r="BIW120" s="214"/>
      <c r="BIX120" s="214"/>
      <c r="BIY120" s="214"/>
      <c r="BIZ120" s="214"/>
      <c r="BJA120" s="212"/>
      <c r="BJB120" s="213"/>
      <c r="BJC120" s="213"/>
      <c r="BJD120" s="214"/>
      <c r="BJE120" s="214"/>
      <c r="BJF120" s="216"/>
      <c r="BJG120" s="216"/>
      <c r="BJH120" s="216"/>
      <c r="BJI120" s="216"/>
      <c r="BJJ120" s="216"/>
      <c r="BJK120" s="216"/>
      <c r="BJL120" s="216"/>
      <c r="BJM120" s="216"/>
      <c r="BJN120" s="216"/>
      <c r="BJO120" s="216"/>
      <c r="BJP120" s="216"/>
      <c r="BJQ120" s="216"/>
      <c r="BJR120" s="216"/>
      <c r="BJS120" s="214"/>
      <c r="BJT120" s="214"/>
      <c r="BJU120" s="214"/>
      <c r="BJV120" s="214"/>
      <c r="BJW120" s="214"/>
      <c r="BJX120" s="212"/>
      <c r="BJY120" s="213"/>
      <c r="BJZ120" s="213"/>
      <c r="BKA120" s="214"/>
      <c r="BKB120" s="214"/>
      <c r="BKC120" s="216"/>
      <c r="BKD120" s="216"/>
      <c r="BKE120" s="216"/>
      <c r="BKF120" s="216"/>
      <c r="BKG120" s="216"/>
      <c r="BKH120" s="216"/>
      <c r="BKI120" s="216"/>
      <c r="BKJ120" s="216"/>
      <c r="BKK120" s="216"/>
      <c r="BKL120" s="216"/>
      <c r="BKM120" s="216"/>
      <c r="BKN120" s="216"/>
      <c r="BKO120" s="216"/>
      <c r="BKP120" s="214"/>
      <c r="BKQ120" s="214"/>
      <c r="BKR120" s="214"/>
      <c r="BKS120" s="214"/>
      <c r="BKT120" s="214"/>
      <c r="BKU120" s="212"/>
      <c r="BKV120" s="213"/>
      <c r="BKW120" s="213"/>
      <c r="BKX120" s="214"/>
      <c r="BKY120" s="214"/>
      <c r="BKZ120" s="216"/>
      <c r="BLA120" s="216"/>
      <c r="BLB120" s="216"/>
      <c r="BLC120" s="216"/>
      <c r="BLD120" s="216"/>
      <c r="BLE120" s="216"/>
      <c r="BLF120" s="216"/>
      <c r="BLG120" s="216"/>
      <c r="BLH120" s="216"/>
      <c r="BLI120" s="216"/>
      <c r="BLJ120" s="216"/>
      <c r="BLK120" s="216"/>
      <c r="BLL120" s="216"/>
      <c r="BLM120" s="214"/>
      <c r="BLN120" s="214"/>
      <c r="BLO120" s="214"/>
      <c r="BLP120" s="214"/>
      <c r="BLQ120" s="214"/>
      <c r="BLR120" s="212"/>
      <c r="BLS120" s="213"/>
      <c r="BLT120" s="213"/>
      <c r="BLU120" s="214"/>
      <c r="BLV120" s="214"/>
      <c r="BLW120" s="216"/>
      <c r="BLX120" s="216"/>
      <c r="BLY120" s="216"/>
      <c r="BLZ120" s="216"/>
      <c r="BMA120" s="216"/>
      <c r="BMB120" s="216"/>
      <c r="BMC120" s="216"/>
      <c r="BMD120" s="216"/>
      <c r="BME120" s="216"/>
      <c r="BMF120" s="216"/>
      <c r="BMG120" s="216"/>
      <c r="BMH120" s="216"/>
      <c r="BMI120" s="216"/>
      <c r="BMJ120" s="214"/>
      <c r="BMK120" s="214"/>
      <c r="BML120" s="214"/>
      <c r="BMM120" s="214"/>
      <c r="BMN120" s="214"/>
      <c r="BMO120" s="212"/>
      <c r="BMP120" s="213"/>
      <c r="BMQ120" s="213"/>
      <c r="BMR120" s="214"/>
      <c r="BMS120" s="214"/>
      <c r="BMT120" s="216"/>
      <c r="BMU120" s="216"/>
      <c r="BMV120" s="216"/>
      <c r="BMW120" s="216"/>
      <c r="BMX120" s="216"/>
      <c r="BMY120" s="216"/>
      <c r="BMZ120" s="216"/>
      <c r="BNA120" s="216"/>
      <c r="BNB120" s="216"/>
      <c r="BNC120" s="216"/>
      <c r="BND120" s="216"/>
      <c r="BNE120" s="216"/>
      <c r="BNF120" s="216"/>
      <c r="BNG120" s="214"/>
      <c r="BNH120" s="214"/>
      <c r="BNI120" s="214"/>
      <c r="BNJ120" s="214"/>
      <c r="BNK120" s="214"/>
      <c r="BNL120" s="212"/>
      <c r="BNM120" s="213"/>
      <c r="BNN120" s="213"/>
      <c r="BNO120" s="214"/>
      <c r="BNP120" s="214"/>
      <c r="BNQ120" s="216"/>
      <c r="BNR120" s="216"/>
      <c r="BNS120" s="216"/>
      <c r="BNT120" s="216"/>
      <c r="BNU120" s="216"/>
      <c r="BNV120" s="216"/>
      <c r="BNW120" s="216"/>
      <c r="BNX120" s="216"/>
      <c r="BNY120" s="216"/>
      <c r="BNZ120" s="216"/>
      <c r="BOA120" s="216"/>
      <c r="BOB120" s="216"/>
      <c r="BOC120" s="216"/>
      <c r="BOD120" s="214"/>
      <c r="BOE120" s="214"/>
      <c r="BOF120" s="214"/>
      <c r="BOG120" s="214"/>
      <c r="BOH120" s="214"/>
      <c r="BOI120" s="212"/>
      <c r="BOJ120" s="213"/>
      <c r="BOK120" s="213"/>
      <c r="BOL120" s="214"/>
      <c r="BOM120" s="214"/>
      <c r="BON120" s="216"/>
      <c r="BOO120" s="216"/>
      <c r="BOP120" s="216"/>
      <c r="BOQ120" s="216"/>
      <c r="BOR120" s="216"/>
      <c r="BOS120" s="216"/>
      <c r="BOT120" s="216"/>
      <c r="BOU120" s="216"/>
      <c r="BOV120" s="216"/>
      <c r="BOW120" s="216"/>
      <c r="BOX120" s="216"/>
      <c r="BOY120" s="216"/>
      <c r="BOZ120" s="216"/>
      <c r="BPA120" s="214"/>
      <c r="BPB120" s="214"/>
      <c r="BPC120" s="214"/>
      <c r="BPD120" s="214"/>
      <c r="BPE120" s="214"/>
      <c r="BPF120" s="212"/>
      <c r="BPG120" s="213"/>
      <c r="BPH120" s="213"/>
      <c r="BPI120" s="214"/>
      <c r="BPJ120" s="214"/>
      <c r="BPK120" s="216"/>
      <c r="BPL120" s="216"/>
      <c r="BPM120" s="216"/>
      <c r="BPN120" s="216"/>
      <c r="BPO120" s="216"/>
      <c r="BPP120" s="216"/>
      <c r="BPQ120" s="216"/>
      <c r="BPR120" s="216"/>
      <c r="BPS120" s="216"/>
      <c r="BPT120" s="216"/>
      <c r="BPU120" s="216"/>
      <c r="BPV120" s="216"/>
      <c r="BPW120" s="216"/>
      <c r="BPX120" s="214"/>
      <c r="BPY120" s="214"/>
      <c r="BPZ120" s="214"/>
      <c r="BQA120" s="214"/>
      <c r="BQB120" s="214"/>
      <c r="BQC120" s="212"/>
      <c r="BQD120" s="213"/>
      <c r="BQE120" s="213"/>
      <c r="BQF120" s="214"/>
      <c r="BQG120" s="214"/>
      <c r="BQH120" s="216"/>
      <c r="BQI120" s="216"/>
      <c r="BQJ120" s="216"/>
      <c r="BQK120" s="216"/>
      <c r="BQL120" s="216"/>
      <c r="BQM120" s="216"/>
      <c r="BQN120" s="216"/>
      <c r="BQO120" s="216"/>
      <c r="BQP120" s="216"/>
      <c r="BQQ120" s="216"/>
      <c r="BQR120" s="216"/>
      <c r="BQS120" s="216"/>
      <c r="BQT120" s="216"/>
      <c r="BQU120" s="214"/>
      <c r="BQV120" s="214"/>
      <c r="BQW120" s="214"/>
      <c r="BQX120" s="214"/>
      <c r="BQY120" s="214"/>
      <c r="BQZ120" s="212"/>
      <c r="BRA120" s="213"/>
      <c r="BRB120" s="213"/>
      <c r="BRC120" s="214"/>
      <c r="BRD120" s="214"/>
      <c r="BRE120" s="216"/>
      <c r="BRF120" s="216"/>
      <c r="BRG120" s="216"/>
      <c r="BRH120" s="216"/>
      <c r="BRI120" s="216"/>
      <c r="BRJ120" s="216"/>
      <c r="BRK120" s="216"/>
      <c r="BRL120" s="216"/>
      <c r="BRM120" s="216"/>
      <c r="BRN120" s="216"/>
      <c r="BRO120" s="216"/>
      <c r="BRP120" s="216"/>
      <c r="BRQ120" s="216"/>
      <c r="BRR120" s="214"/>
      <c r="BRS120" s="214"/>
      <c r="BRT120" s="214"/>
      <c r="BRU120" s="214"/>
      <c r="BRV120" s="214"/>
      <c r="BRW120" s="212"/>
      <c r="BRX120" s="213"/>
      <c r="BRY120" s="213"/>
      <c r="BRZ120" s="214"/>
      <c r="BSA120" s="214"/>
      <c r="BSB120" s="216"/>
      <c r="BSC120" s="216"/>
      <c r="BSD120" s="216"/>
      <c r="BSE120" s="216"/>
      <c r="BSF120" s="216"/>
      <c r="BSG120" s="216"/>
      <c r="BSH120" s="216"/>
      <c r="BSI120" s="216"/>
      <c r="BSJ120" s="216"/>
      <c r="BSK120" s="216"/>
      <c r="BSL120" s="216"/>
      <c r="BSM120" s="216"/>
      <c r="BSN120" s="216"/>
      <c r="BSO120" s="214"/>
      <c r="BSP120" s="214"/>
      <c r="BSQ120" s="214"/>
      <c r="BSR120" s="214"/>
      <c r="BSS120" s="214"/>
      <c r="BST120" s="212"/>
      <c r="BSU120" s="213"/>
      <c r="BSV120" s="213"/>
      <c r="BSW120" s="214"/>
      <c r="BSX120" s="214"/>
      <c r="BSY120" s="216"/>
      <c r="BSZ120" s="216"/>
      <c r="BTA120" s="216"/>
      <c r="BTB120" s="216"/>
      <c r="BTC120" s="216"/>
      <c r="BTD120" s="216"/>
      <c r="BTE120" s="216"/>
      <c r="BTF120" s="216"/>
      <c r="BTG120" s="216"/>
      <c r="BTH120" s="216"/>
      <c r="BTI120" s="216"/>
      <c r="BTJ120" s="216"/>
      <c r="BTK120" s="216"/>
      <c r="BTL120" s="214"/>
      <c r="BTM120" s="214"/>
      <c r="BTN120" s="214"/>
      <c r="BTO120" s="214"/>
      <c r="BTP120" s="214"/>
      <c r="BTQ120" s="212"/>
      <c r="BTR120" s="213"/>
      <c r="BTS120" s="213"/>
      <c r="BTT120" s="214"/>
      <c r="BTU120" s="214"/>
      <c r="BTV120" s="216"/>
      <c r="BTW120" s="216"/>
      <c r="BTX120" s="216"/>
      <c r="BTY120" s="216"/>
      <c r="BTZ120" s="216"/>
      <c r="BUA120" s="216"/>
      <c r="BUB120" s="216"/>
      <c r="BUC120" s="216"/>
      <c r="BUD120" s="216"/>
      <c r="BUE120" s="216"/>
      <c r="BUF120" s="216"/>
      <c r="BUG120" s="216"/>
      <c r="BUH120" s="216"/>
      <c r="BUI120" s="214"/>
      <c r="BUJ120" s="214"/>
      <c r="BUK120" s="214"/>
      <c r="BUL120" s="214"/>
      <c r="BUM120" s="214"/>
      <c r="BUN120" s="212"/>
      <c r="BUO120" s="213"/>
      <c r="BUP120" s="213"/>
      <c r="BUQ120" s="214"/>
      <c r="BUR120" s="214"/>
      <c r="BUS120" s="216"/>
      <c r="BUT120" s="216"/>
      <c r="BUU120" s="216"/>
      <c r="BUV120" s="216"/>
      <c r="BUW120" s="216"/>
      <c r="BUX120" s="216"/>
      <c r="BUY120" s="216"/>
      <c r="BUZ120" s="216"/>
      <c r="BVA120" s="216"/>
      <c r="BVB120" s="216"/>
      <c r="BVC120" s="216"/>
      <c r="BVD120" s="216"/>
      <c r="BVE120" s="216"/>
      <c r="BVF120" s="214"/>
      <c r="BVG120" s="214"/>
      <c r="BVH120" s="214"/>
      <c r="BVI120" s="214"/>
      <c r="BVJ120" s="214"/>
      <c r="BVK120" s="212"/>
      <c r="BVL120" s="213"/>
      <c r="BVM120" s="213"/>
      <c r="BVN120" s="214"/>
      <c r="BVO120" s="214"/>
      <c r="BVP120" s="216"/>
      <c r="BVQ120" s="216"/>
      <c r="BVR120" s="216"/>
      <c r="BVS120" s="216"/>
      <c r="BVT120" s="216"/>
      <c r="BVU120" s="216"/>
      <c r="BVV120" s="216"/>
      <c r="BVW120" s="216"/>
      <c r="BVX120" s="216"/>
      <c r="BVY120" s="216"/>
      <c r="BVZ120" s="216"/>
      <c r="BWA120" s="216"/>
      <c r="BWB120" s="216"/>
      <c r="BWC120" s="214"/>
      <c r="BWD120" s="214"/>
      <c r="BWE120" s="214"/>
      <c r="BWF120" s="214"/>
      <c r="BWG120" s="214"/>
      <c r="BWH120" s="212"/>
      <c r="BWI120" s="213"/>
      <c r="BWJ120" s="213"/>
      <c r="BWK120" s="214"/>
      <c r="BWL120" s="214"/>
      <c r="BWM120" s="216"/>
      <c r="BWN120" s="216"/>
      <c r="BWO120" s="216"/>
      <c r="BWP120" s="216"/>
      <c r="BWQ120" s="216"/>
      <c r="BWR120" s="216"/>
      <c r="BWS120" s="216"/>
      <c r="BWT120" s="216"/>
      <c r="BWU120" s="216"/>
      <c r="BWV120" s="216"/>
      <c r="BWW120" s="216"/>
      <c r="BWX120" s="216"/>
      <c r="BWY120" s="216"/>
      <c r="BWZ120" s="214"/>
      <c r="BXA120" s="214"/>
      <c r="BXB120" s="214"/>
      <c r="BXC120" s="214"/>
      <c r="BXD120" s="214"/>
      <c r="BXE120" s="212"/>
      <c r="BXF120" s="213"/>
      <c r="BXG120" s="213"/>
      <c r="BXH120" s="214"/>
      <c r="BXI120" s="214"/>
      <c r="BXJ120" s="216"/>
      <c r="BXK120" s="216"/>
      <c r="BXL120" s="216"/>
      <c r="BXM120" s="216"/>
      <c r="BXN120" s="216"/>
      <c r="BXO120" s="216"/>
      <c r="BXP120" s="216"/>
      <c r="BXQ120" s="216"/>
      <c r="BXR120" s="216"/>
      <c r="BXS120" s="216"/>
      <c r="BXT120" s="216"/>
      <c r="BXU120" s="216"/>
      <c r="BXV120" s="216"/>
      <c r="BXW120" s="214"/>
      <c r="BXX120" s="214"/>
      <c r="BXY120" s="214"/>
      <c r="BXZ120" s="214"/>
      <c r="BYA120" s="214"/>
      <c r="BYB120" s="212"/>
      <c r="BYC120" s="213"/>
      <c r="BYD120" s="213"/>
      <c r="BYE120" s="214"/>
      <c r="BYF120" s="214"/>
      <c r="BYG120" s="216"/>
      <c r="BYH120" s="216"/>
      <c r="BYI120" s="216"/>
      <c r="BYJ120" s="216"/>
      <c r="BYK120" s="216"/>
      <c r="BYL120" s="216"/>
      <c r="BYM120" s="216"/>
      <c r="BYN120" s="216"/>
      <c r="BYO120" s="216"/>
      <c r="BYP120" s="216"/>
      <c r="BYQ120" s="216"/>
      <c r="BYR120" s="216"/>
      <c r="BYS120" s="216"/>
      <c r="BYT120" s="214"/>
      <c r="BYU120" s="214"/>
      <c r="BYV120" s="214"/>
      <c r="BYW120" s="214"/>
      <c r="BYX120" s="214"/>
      <c r="BYY120" s="212"/>
      <c r="BYZ120" s="213"/>
      <c r="BZA120" s="213"/>
      <c r="BZB120" s="214"/>
      <c r="BZC120" s="214"/>
      <c r="BZD120" s="216"/>
      <c r="BZE120" s="216"/>
      <c r="BZF120" s="216"/>
      <c r="BZG120" s="216"/>
      <c r="BZH120" s="216"/>
      <c r="BZI120" s="216"/>
      <c r="BZJ120" s="216"/>
      <c r="BZK120" s="216"/>
      <c r="BZL120" s="216"/>
      <c r="BZM120" s="216"/>
      <c r="BZN120" s="216"/>
      <c r="BZO120" s="216"/>
      <c r="BZP120" s="216"/>
      <c r="BZQ120" s="214"/>
      <c r="BZR120" s="214"/>
      <c r="BZS120" s="214"/>
      <c r="BZT120" s="214"/>
      <c r="BZU120" s="214"/>
      <c r="BZV120" s="212"/>
      <c r="BZW120" s="213"/>
      <c r="BZX120" s="213"/>
      <c r="BZY120" s="214"/>
      <c r="BZZ120" s="214"/>
      <c r="CAA120" s="216"/>
      <c r="CAB120" s="216"/>
      <c r="CAC120" s="216"/>
      <c r="CAD120" s="216"/>
      <c r="CAE120" s="216"/>
      <c r="CAF120" s="216"/>
      <c r="CAG120" s="216"/>
      <c r="CAH120" s="216"/>
      <c r="CAI120" s="216"/>
      <c r="CAJ120" s="216"/>
      <c r="CAK120" s="216"/>
      <c r="CAL120" s="216"/>
      <c r="CAM120" s="216"/>
      <c r="CAN120" s="214"/>
      <c r="CAO120" s="214"/>
      <c r="CAP120" s="214"/>
      <c r="CAQ120" s="214"/>
      <c r="CAR120" s="214"/>
      <c r="CAS120" s="212"/>
      <c r="CAT120" s="213"/>
      <c r="CAU120" s="213"/>
      <c r="CAV120" s="214"/>
      <c r="CAW120" s="214"/>
      <c r="CAX120" s="216"/>
      <c r="CAY120" s="216"/>
      <c r="CAZ120" s="216"/>
      <c r="CBA120" s="216"/>
      <c r="CBB120" s="216"/>
      <c r="CBC120" s="216"/>
      <c r="CBD120" s="216"/>
      <c r="CBE120" s="216"/>
      <c r="CBF120" s="216"/>
      <c r="CBG120" s="216"/>
      <c r="CBH120" s="216"/>
      <c r="CBI120" s="216"/>
      <c r="CBJ120" s="216"/>
      <c r="CBK120" s="214"/>
      <c r="CBL120" s="214"/>
      <c r="CBM120" s="214"/>
      <c r="CBN120" s="214"/>
      <c r="CBO120" s="214"/>
      <c r="CBP120" s="212"/>
      <c r="CBQ120" s="213"/>
      <c r="CBR120" s="213"/>
      <c r="CBS120" s="214"/>
      <c r="CBT120" s="214"/>
      <c r="CBU120" s="216"/>
      <c r="CBV120" s="216"/>
      <c r="CBW120" s="216"/>
      <c r="CBX120" s="216"/>
      <c r="CBY120" s="216"/>
      <c r="CBZ120" s="216"/>
      <c r="CCA120" s="216"/>
      <c r="CCB120" s="216"/>
      <c r="CCC120" s="216"/>
      <c r="CCD120" s="216"/>
      <c r="CCE120" s="216"/>
      <c r="CCF120" s="216"/>
      <c r="CCG120" s="216"/>
      <c r="CCH120" s="214"/>
      <c r="CCI120" s="214"/>
      <c r="CCJ120" s="214"/>
      <c r="CCK120" s="214"/>
      <c r="CCL120" s="214"/>
      <c r="CCM120" s="212"/>
      <c r="CCN120" s="213"/>
      <c r="CCO120" s="213"/>
      <c r="CCP120" s="214"/>
      <c r="CCQ120" s="214"/>
      <c r="CCR120" s="216"/>
      <c r="CCS120" s="216"/>
      <c r="CCT120" s="216"/>
      <c r="CCU120" s="216"/>
      <c r="CCV120" s="216"/>
      <c r="CCW120" s="216"/>
      <c r="CCX120" s="216"/>
      <c r="CCY120" s="216"/>
      <c r="CCZ120" s="216"/>
      <c r="CDA120" s="216"/>
      <c r="CDB120" s="216"/>
      <c r="CDC120" s="216"/>
      <c r="CDD120" s="216"/>
      <c r="CDE120" s="214"/>
      <c r="CDF120" s="214"/>
      <c r="CDG120" s="214"/>
      <c r="CDH120" s="214"/>
      <c r="CDI120" s="214"/>
      <c r="CDJ120" s="212"/>
      <c r="CDK120" s="213"/>
      <c r="CDL120" s="213"/>
      <c r="CDM120" s="214"/>
      <c r="CDN120" s="214"/>
      <c r="CDO120" s="216"/>
      <c r="CDP120" s="216"/>
      <c r="CDQ120" s="216"/>
      <c r="CDR120" s="216"/>
      <c r="CDS120" s="216"/>
      <c r="CDT120" s="216"/>
      <c r="CDU120" s="216"/>
      <c r="CDV120" s="216"/>
      <c r="CDW120" s="216"/>
      <c r="CDX120" s="216"/>
      <c r="CDY120" s="216"/>
      <c r="CDZ120" s="216"/>
      <c r="CEA120" s="216"/>
      <c r="CEB120" s="214"/>
      <c r="CEC120" s="214"/>
      <c r="CED120" s="214"/>
      <c r="CEE120" s="214"/>
      <c r="CEF120" s="214"/>
      <c r="CEG120" s="212"/>
      <c r="CEH120" s="213"/>
      <c r="CEI120" s="213"/>
      <c r="CEJ120" s="214"/>
      <c r="CEK120" s="214"/>
      <c r="CEL120" s="216"/>
      <c r="CEM120" s="216"/>
      <c r="CEN120" s="216"/>
      <c r="CEO120" s="216"/>
      <c r="CEP120" s="216"/>
      <c r="CEQ120" s="216"/>
      <c r="CER120" s="216"/>
      <c r="CES120" s="216"/>
      <c r="CET120" s="216"/>
      <c r="CEU120" s="216"/>
      <c r="CEV120" s="216"/>
      <c r="CEW120" s="216"/>
      <c r="CEX120" s="216"/>
      <c r="CEY120" s="214"/>
      <c r="CEZ120" s="214"/>
      <c r="CFA120" s="214"/>
      <c r="CFB120" s="214"/>
      <c r="CFC120" s="214"/>
      <c r="CFD120" s="212"/>
      <c r="CFE120" s="213"/>
      <c r="CFF120" s="213"/>
      <c r="CFG120" s="214"/>
      <c r="CFH120" s="214"/>
      <c r="CFI120" s="216"/>
      <c r="CFJ120" s="216"/>
      <c r="CFK120" s="216"/>
      <c r="CFL120" s="216"/>
      <c r="CFM120" s="216"/>
      <c r="CFN120" s="216"/>
      <c r="CFO120" s="216"/>
      <c r="CFP120" s="216"/>
      <c r="CFQ120" s="216"/>
      <c r="CFR120" s="216"/>
      <c r="CFS120" s="216"/>
      <c r="CFT120" s="216"/>
      <c r="CFU120" s="216"/>
      <c r="CFV120" s="214"/>
      <c r="CFW120" s="214"/>
      <c r="CFX120" s="214"/>
      <c r="CFY120" s="214"/>
      <c r="CFZ120" s="214"/>
      <c r="CGA120" s="212"/>
      <c r="CGB120" s="213"/>
      <c r="CGC120" s="213"/>
      <c r="CGD120" s="214"/>
      <c r="CGE120" s="214"/>
      <c r="CGF120" s="216"/>
      <c r="CGG120" s="216"/>
      <c r="CGH120" s="216"/>
      <c r="CGI120" s="216"/>
      <c r="CGJ120" s="216"/>
      <c r="CGK120" s="216"/>
      <c r="CGL120" s="216"/>
      <c r="CGM120" s="216"/>
      <c r="CGN120" s="216"/>
      <c r="CGO120" s="216"/>
      <c r="CGP120" s="216"/>
      <c r="CGQ120" s="216"/>
      <c r="CGR120" s="216"/>
      <c r="CGS120" s="214"/>
      <c r="CGT120" s="214"/>
      <c r="CGU120" s="214"/>
      <c r="CGV120" s="214"/>
      <c r="CGW120" s="214"/>
      <c r="CGX120" s="212"/>
      <c r="CGY120" s="213"/>
      <c r="CGZ120" s="213"/>
      <c r="CHA120" s="214"/>
      <c r="CHB120" s="214"/>
      <c r="CHC120" s="216"/>
      <c r="CHD120" s="216"/>
      <c r="CHE120" s="216"/>
      <c r="CHF120" s="216"/>
      <c r="CHG120" s="216"/>
      <c r="CHH120" s="216"/>
      <c r="CHI120" s="216"/>
      <c r="CHJ120" s="216"/>
      <c r="CHK120" s="216"/>
      <c r="CHL120" s="216"/>
      <c r="CHM120" s="216"/>
      <c r="CHN120" s="216"/>
      <c r="CHO120" s="216"/>
      <c r="CHP120" s="214"/>
      <c r="CHQ120" s="214"/>
      <c r="CHR120" s="214"/>
      <c r="CHS120" s="214"/>
      <c r="CHT120" s="214"/>
      <c r="CHU120" s="212"/>
      <c r="CHV120" s="213"/>
      <c r="CHW120" s="213"/>
      <c r="CHX120" s="214"/>
      <c r="CHY120" s="214"/>
      <c r="CHZ120" s="216"/>
      <c r="CIA120" s="216"/>
      <c r="CIB120" s="216"/>
      <c r="CIC120" s="216"/>
      <c r="CID120" s="216"/>
      <c r="CIE120" s="216"/>
      <c r="CIF120" s="216"/>
      <c r="CIG120" s="216"/>
      <c r="CIH120" s="216"/>
      <c r="CII120" s="216"/>
      <c r="CIJ120" s="216"/>
      <c r="CIK120" s="216"/>
      <c r="CIL120" s="216"/>
      <c r="CIM120" s="214"/>
      <c r="CIN120" s="214"/>
      <c r="CIO120" s="214"/>
      <c r="CIP120" s="214"/>
      <c r="CIQ120" s="214"/>
      <c r="CIR120" s="212"/>
      <c r="CIS120" s="213"/>
      <c r="CIT120" s="213"/>
      <c r="CIU120" s="214"/>
      <c r="CIV120" s="214"/>
      <c r="CIW120" s="216"/>
      <c r="CIX120" s="216"/>
      <c r="CIY120" s="216"/>
      <c r="CIZ120" s="216"/>
      <c r="CJA120" s="216"/>
      <c r="CJB120" s="216"/>
      <c r="CJC120" s="216"/>
      <c r="CJD120" s="216"/>
      <c r="CJE120" s="216"/>
      <c r="CJF120" s="216"/>
      <c r="CJG120" s="216"/>
      <c r="CJH120" s="216"/>
      <c r="CJI120" s="216"/>
      <c r="CJJ120" s="214"/>
      <c r="CJK120" s="214"/>
      <c r="CJL120" s="214"/>
      <c r="CJM120" s="214"/>
      <c r="CJN120" s="214"/>
      <c r="CJO120" s="212"/>
      <c r="CJP120" s="213"/>
      <c r="CJQ120" s="213"/>
      <c r="CJR120" s="214"/>
      <c r="CJS120" s="214"/>
      <c r="CJT120" s="216"/>
      <c r="CJU120" s="216"/>
      <c r="CJV120" s="216"/>
      <c r="CJW120" s="216"/>
      <c r="CJX120" s="216"/>
      <c r="CJY120" s="216"/>
      <c r="CJZ120" s="216"/>
      <c r="CKA120" s="216"/>
      <c r="CKB120" s="216"/>
      <c r="CKC120" s="216"/>
      <c r="CKD120" s="216"/>
      <c r="CKE120" s="216"/>
      <c r="CKF120" s="216"/>
      <c r="CKG120" s="214"/>
      <c r="CKH120" s="214"/>
      <c r="CKI120" s="214"/>
      <c r="CKJ120" s="214"/>
      <c r="CKK120" s="214"/>
      <c r="CKL120" s="212"/>
      <c r="CKM120" s="213"/>
      <c r="CKN120" s="213"/>
      <c r="CKO120" s="214"/>
      <c r="CKP120" s="214"/>
      <c r="CKQ120" s="216"/>
      <c r="CKR120" s="216"/>
      <c r="CKS120" s="216"/>
      <c r="CKT120" s="216"/>
      <c r="CKU120" s="216"/>
      <c r="CKV120" s="216"/>
      <c r="CKW120" s="216"/>
      <c r="CKX120" s="216"/>
      <c r="CKY120" s="216"/>
      <c r="CKZ120" s="216"/>
      <c r="CLA120" s="216"/>
      <c r="CLB120" s="216"/>
      <c r="CLC120" s="216"/>
      <c r="CLD120" s="214"/>
      <c r="CLE120" s="214"/>
      <c r="CLF120" s="214"/>
      <c r="CLG120" s="214"/>
      <c r="CLH120" s="214"/>
      <c r="CLI120" s="212"/>
      <c r="CLJ120" s="213"/>
      <c r="CLK120" s="213"/>
      <c r="CLL120" s="214"/>
      <c r="CLM120" s="214"/>
      <c r="CLN120" s="216"/>
      <c r="CLO120" s="216"/>
      <c r="CLP120" s="216"/>
      <c r="CLQ120" s="216"/>
      <c r="CLR120" s="216"/>
      <c r="CLS120" s="216"/>
      <c r="CLT120" s="216"/>
      <c r="CLU120" s="216"/>
      <c r="CLV120" s="216"/>
      <c r="CLW120" s="216"/>
      <c r="CLX120" s="216"/>
      <c r="CLY120" s="216"/>
      <c r="CLZ120" s="216"/>
      <c r="CMA120" s="214"/>
      <c r="CMB120" s="214"/>
      <c r="CMC120" s="214"/>
      <c r="CMD120" s="214"/>
      <c r="CME120" s="214"/>
      <c r="CMF120" s="212"/>
      <c r="CMG120" s="213"/>
      <c r="CMH120" s="213"/>
      <c r="CMI120" s="214"/>
      <c r="CMJ120" s="214"/>
      <c r="CMK120" s="216"/>
      <c r="CML120" s="216"/>
      <c r="CMM120" s="216"/>
      <c r="CMN120" s="216"/>
      <c r="CMO120" s="216"/>
      <c r="CMP120" s="216"/>
      <c r="CMQ120" s="216"/>
      <c r="CMR120" s="216"/>
      <c r="CMS120" s="216"/>
      <c r="CMT120" s="216"/>
      <c r="CMU120" s="216"/>
      <c r="CMV120" s="216"/>
      <c r="CMW120" s="216"/>
      <c r="CMX120" s="214"/>
      <c r="CMY120" s="214"/>
      <c r="CMZ120" s="214"/>
      <c r="CNA120" s="214"/>
      <c r="CNB120" s="214"/>
      <c r="CNC120" s="212"/>
      <c r="CND120" s="213"/>
      <c r="CNE120" s="213"/>
      <c r="CNF120" s="214"/>
      <c r="CNG120" s="214"/>
      <c r="CNH120" s="216"/>
      <c r="CNI120" s="216"/>
      <c r="CNJ120" s="216"/>
      <c r="CNK120" s="216"/>
      <c r="CNL120" s="216"/>
      <c r="CNM120" s="216"/>
      <c r="CNN120" s="216"/>
      <c r="CNO120" s="216"/>
      <c r="CNP120" s="216"/>
      <c r="CNQ120" s="216"/>
      <c r="CNR120" s="216"/>
      <c r="CNS120" s="216"/>
      <c r="CNT120" s="216"/>
      <c r="CNU120" s="214"/>
      <c r="CNV120" s="214"/>
      <c r="CNW120" s="214"/>
      <c r="CNX120" s="214"/>
      <c r="CNY120" s="214"/>
      <c r="CNZ120" s="212"/>
      <c r="COA120" s="213"/>
      <c r="COB120" s="213"/>
      <c r="COC120" s="214"/>
      <c r="COD120" s="214"/>
      <c r="COE120" s="216"/>
      <c r="COF120" s="216"/>
      <c r="COG120" s="216"/>
      <c r="COH120" s="216"/>
      <c r="COI120" s="216"/>
      <c r="COJ120" s="216"/>
      <c r="COK120" s="216"/>
      <c r="COL120" s="216"/>
      <c r="COM120" s="216"/>
      <c r="CON120" s="216"/>
      <c r="COO120" s="216"/>
      <c r="COP120" s="216"/>
      <c r="COQ120" s="216"/>
      <c r="COR120" s="214"/>
      <c r="COS120" s="214"/>
      <c r="COT120" s="214"/>
      <c r="COU120" s="214"/>
      <c r="COV120" s="214"/>
      <c r="COW120" s="212"/>
      <c r="COX120" s="213"/>
      <c r="COY120" s="213"/>
      <c r="COZ120" s="214"/>
      <c r="CPA120" s="214"/>
      <c r="CPB120" s="216"/>
      <c r="CPC120" s="216"/>
      <c r="CPD120" s="216"/>
      <c r="CPE120" s="216"/>
      <c r="CPF120" s="216"/>
      <c r="CPG120" s="216"/>
      <c r="CPH120" s="216"/>
      <c r="CPI120" s="216"/>
      <c r="CPJ120" s="216"/>
      <c r="CPK120" s="216"/>
      <c r="CPL120" s="216"/>
      <c r="CPM120" s="216"/>
      <c r="CPN120" s="216"/>
      <c r="CPO120" s="214"/>
      <c r="CPP120" s="214"/>
      <c r="CPQ120" s="214"/>
      <c r="CPR120" s="214"/>
      <c r="CPS120" s="214"/>
      <c r="CPT120" s="212"/>
      <c r="CPU120" s="213"/>
      <c r="CPV120" s="213"/>
      <c r="CPW120" s="214"/>
      <c r="CPX120" s="214"/>
      <c r="CPY120" s="216"/>
      <c r="CPZ120" s="216"/>
      <c r="CQA120" s="216"/>
      <c r="CQB120" s="216"/>
      <c r="CQC120" s="216"/>
      <c r="CQD120" s="216"/>
      <c r="CQE120" s="216"/>
      <c r="CQF120" s="216"/>
      <c r="CQG120" s="216"/>
      <c r="CQH120" s="216"/>
      <c r="CQI120" s="216"/>
      <c r="CQJ120" s="216"/>
      <c r="CQK120" s="216"/>
      <c r="CQL120" s="214"/>
      <c r="CQM120" s="214"/>
      <c r="CQN120" s="214"/>
      <c r="CQO120" s="214"/>
      <c r="CQP120" s="214"/>
      <c r="CQQ120" s="212"/>
      <c r="CQR120" s="213"/>
      <c r="CQS120" s="213"/>
      <c r="CQT120" s="214"/>
      <c r="CQU120" s="214"/>
      <c r="CQV120" s="216"/>
      <c r="CQW120" s="216"/>
      <c r="CQX120" s="216"/>
      <c r="CQY120" s="216"/>
      <c r="CQZ120" s="216"/>
      <c r="CRA120" s="216"/>
      <c r="CRB120" s="216"/>
      <c r="CRC120" s="216"/>
      <c r="CRD120" s="216"/>
      <c r="CRE120" s="216"/>
      <c r="CRF120" s="216"/>
      <c r="CRG120" s="216"/>
      <c r="CRH120" s="216"/>
      <c r="CRI120" s="214"/>
      <c r="CRJ120" s="214"/>
      <c r="CRK120" s="214"/>
      <c r="CRL120" s="214"/>
      <c r="CRM120" s="214"/>
      <c r="CRN120" s="212"/>
      <c r="CRO120" s="213"/>
      <c r="CRP120" s="213"/>
      <c r="CRQ120" s="214"/>
      <c r="CRR120" s="214"/>
      <c r="CRS120" s="216"/>
      <c r="CRT120" s="216"/>
      <c r="CRU120" s="216"/>
      <c r="CRV120" s="216"/>
      <c r="CRW120" s="216"/>
      <c r="CRX120" s="216"/>
      <c r="CRY120" s="216"/>
      <c r="CRZ120" s="216"/>
      <c r="CSA120" s="216"/>
      <c r="CSB120" s="216"/>
      <c r="CSC120" s="216"/>
      <c r="CSD120" s="216"/>
      <c r="CSE120" s="216"/>
      <c r="CSF120" s="214"/>
      <c r="CSG120" s="214"/>
      <c r="CSH120" s="214"/>
      <c r="CSI120" s="214"/>
      <c r="CSJ120" s="214"/>
      <c r="CSK120" s="212"/>
      <c r="CSL120" s="213"/>
      <c r="CSM120" s="213"/>
      <c r="CSN120" s="214"/>
      <c r="CSO120" s="214"/>
      <c r="CSP120" s="216"/>
      <c r="CSQ120" s="216"/>
      <c r="CSR120" s="216"/>
      <c r="CSS120" s="216"/>
      <c r="CST120" s="216"/>
      <c r="CSU120" s="216"/>
      <c r="CSV120" s="216"/>
      <c r="CSW120" s="216"/>
      <c r="CSX120" s="216"/>
      <c r="CSY120" s="216"/>
      <c r="CSZ120" s="216"/>
      <c r="CTA120" s="216"/>
      <c r="CTB120" s="216"/>
      <c r="CTC120" s="214"/>
      <c r="CTD120" s="214"/>
      <c r="CTE120" s="214"/>
      <c r="CTF120" s="214"/>
      <c r="CTG120" s="214"/>
      <c r="CTH120" s="212"/>
      <c r="CTI120" s="213"/>
      <c r="CTJ120" s="213"/>
      <c r="CTK120" s="214"/>
      <c r="CTL120" s="214"/>
      <c r="CTM120" s="216"/>
      <c r="CTN120" s="216"/>
      <c r="CTO120" s="216"/>
      <c r="CTP120" s="216"/>
      <c r="CTQ120" s="216"/>
      <c r="CTR120" s="216"/>
      <c r="CTS120" s="216"/>
      <c r="CTT120" s="216"/>
      <c r="CTU120" s="216"/>
      <c r="CTV120" s="216"/>
      <c r="CTW120" s="216"/>
      <c r="CTX120" s="216"/>
      <c r="CTY120" s="216"/>
      <c r="CTZ120" s="214"/>
      <c r="CUA120" s="214"/>
      <c r="CUB120" s="214"/>
      <c r="CUC120" s="214"/>
      <c r="CUD120" s="214"/>
      <c r="CUE120" s="212"/>
      <c r="CUF120" s="213"/>
      <c r="CUG120" s="213"/>
      <c r="CUH120" s="214"/>
      <c r="CUI120" s="214"/>
      <c r="CUJ120" s="216"/>
      <c r="CUK120" s="216"/>
      <c r="CUL120" s="216"/>
      <c r="CUM120" s="216"/>
      <c r="CUN120" s="216"/>
      <c r="CUO120" s="216"/>
      <c r="CUP120" s="216"/>
      <c r="CUQ120" s="216"/>
      <c r="CUR120" s="216"/>
      <c r="CUS120" s="216"/>
      <c r="CUT120" s="216"/>
      <c r="CUU120" s="216"/>
      <c r="CUV120" s="216"/>
      <c r="CUW120" s="214"/>
      <c r="CUX120" s="214"/>
      <c r="CUY120" s="214"/>
      <c r="CUZ120" s="214"/>
      <c r="CVA120" s="214"/>
      <c r="CVB120" s="212"/>
      <c r="CVC120" s="213"/>
      <c r="CVD120" s="213"/>
      <c r="CVE120" s="214"/>
      <c r="CVF120" s="214"/>
      <c r="CVG120" s="216"/>
      <c r="CVH120" s="216"/>
      <c r="CVI120" s="216"/>
      <c r="CVJ120" s="216"/>
      <c r="CVK120" s="216"/>
      <c r="CVL120" s="216"/>
      <c r="CVM120" s="216"/>
      <c r="CVN120" s="216"/>
      <c r="CVO120" s="216"/>
      <c r="CVP120" s="216"/>
      <c r="CVQ120" s="216"/>
      <c r="CVR120" s="216"/>
      <c r="CVS120" s="216"/>
      <c r="CVT120" s="214"/>
      <c r="CVU120" s="214"/>
      <c r="CVV120" s="214"/>
      <c r="CVW120" s="214"/>
      <c r="CVX120" s="214"/>
      <c r="CVY120" s="212"/>
      <c r="CVZ120" s="213"/>
      <c r="CWA120" s="213"/>
      <c r="CWB120" s="214"/>
      <c r="CWC120" s="214"/>
      <c r="CWD120" s="216"/>
      <c r="CWE120" s="216"/>
      <c r="CWF120" s="216"/>
      <c r="CWG120" s="216"/>
      <c r="CWH120" s="216"/>
      <c r="CWI120" s="216"/>
      <c r="CWJ120" s="216"/>
      <c r="CWK120" s="216"/>
      <c r="CWL120" s="216"/>
      <c r="CWM120" s="216"/>
      <c r="CWN120" s="216"/>
      <c r="CWO120" s="216"/>
      <c r="CWP120" s="216"/>
      <c r="CWQ120" s="214"/>
      <c r="CWR120" s="214"/>
      <c r="CWS120" s="214"/>
      <c r="CWT120" s="214"/>
      <c r="CWU120" s="214"/>
      <c r="CWV120" s="212"/>
      <c r="CWW120" s="213"/>
      <c r="CWX120" s="213"/>
      <c r="CWY120" s="214"/>
      <c r="CWZ120" s="214"/>
      <c r="CXA120" s="216"/>
      <c r="CXB120" s="216"/>
      <c r="CXC120" s="216"/>
      <c r="CXD120" s="216"/>
      <c r="CXE120" s="216"/>
      <c r="CXF120" s="216"/>
      <c r="CXG120" s="216"/>
      <c r="CXH120" s="216"/>
      <c r="CXI120" s="216"/>
      <c r="CXJ120" s="216"/>
      <c r="CXK120" s="216"/>
      <c r="CXL120" s="216"/>
      <c r="CXM120" s="216"/>
      <c r="CXN120" s="214"/>
      <c r="CXO120" s="214"/>
      <c r="CXP120" s="214"/>
      <c r="CXQ120" s="214"/>
      <c r="CXR120" s="214"/>
      <c r="CXS120" s="212"/>
      <c r="CXT120" s="213"/>
      <c r="CXU120" s="213"/>
      <c r="CXV120" s="214"/>
      <c r="CXW120" s="214"/>
      <c r="CXX120" s="216"/>
      <c r="CXY120" s="216"/>
      <c r="CXZ120" s="216"/>
      <c r="CYA120" s="216"/>
      <c r="CYB120" s="216"/>
      <c r="CYC120" s="216"/>
      <c r="CYD120" s="216"/>
      <c r="CYE120" s="216"/>
      <c r="CYF120" s="216"/>
      <c r="CYG120" s="216"/>
      <c r="CYH120" s="216"/>
      <c r="CYI120" s="216"/>
      <c r="CYJ120" s="216"/>
      <c r="CYK120" s="214"/>
      <c r="CYL120" s="214"/>
      <c r="CYM120" s="214"/>
      <c r="CYN120" s="214"/>
      <c r="CYO120" s="214"/>
      <c r="CYP120" s="212"/>
      <c r="CYQ120" s="213"/>
      <c r="CYR120" s="213"/>
      <c r="CYS120" s="214"/>
      <c r="CYT120" s="214"/>
      <c r="CYU120" s="216"/>
      <c r="CYV120" s="216"/>
      <c r="CYW120" s="216"/>
      <c r="CYX120" s="216"/>
      <c r="CYY120" s="216"/>
      <c r="CYZ120" s="216"/>
      <c r="CZA120" s="216"/>
      <c r="CZB120" s="216"/>
      <c r="CZC120" s="216"/>
      <c r="CZD120" s="216"/>
      <c r="CZE120" s="216"/>
      <c r="CZF120" s="216"/>
      <c r="CZG120" s="216"/>
      <c r="CZH120" s="214"/>
      <c r="CZI120" s="214"/>
      <c r="CZJ120" s="214"/>
      <c r="CZK120" s="214"/>
      <c r="CZL120" s="214"/>
      <c r="CZM120" s="212"/>
      <c r="CZN120" s="213"/>
      <c r="CZO120" s="213"/>
      <c r="CZP120" s="214"/>
      <c r="CZQ120" s="214"/>
      <c r="CZR120" s="216"/>
      <c r="CZS120" s="216"/>
      <c r="CZT120" s="216"/>
      <c r="CZU120" s="216"/>
      <c r="CZV120" s="216"/>
      <c r="CZW120" s="216"/>
      <c r="CZX120" s="216"/>
      <c r="CZY120" s="216"/>
      <c r="CZZ120" s="216"/>
      <c r="DAA120" s="216"/>
      <c r="DAB120" s="216"/>
      <c r="DAC120" s="216"/>
      <c r="DAD120" s="216"/>
      <c r="DAE120" s="214"/>
      <c r="DAF120" s="214"/>
      <c r="DAG120" s="214"/>
      <c r="DAH120" s="214"/>
      <c r="DAI120" s="214"/>
      <c r="DAJ120" s="212"/>
      <c r="DAK120" s="213"/>
      <c r="DAL120" s="213"/>
      <c r="DAM120" s="214"/>
      <c r="DAN120" s="214"/>
      <c r="DAO120" s="216"/>
      <c r="DAP120" s="216"/>
      <c r="DAQ120" s="216"/>
      <c r="DAR120" s="216"/>
      <c r="DAS120" s="216"/>
      <c r="DAT120" s="216"/>
      <c r="DAU120" s="216"/>
      <c r="DAV120" s="216"/>
      <c r="DAW120" s="216"/>
      <c r="DAX120" s="216"/>
      <c r="DAY120" s="216"/>
      <c r="DAZ120" s="216"/>
      <c r="DBA120" s="216"/>
      <c r="DBB120" s="214"/>
      <c r="DBC120" s="214"/>
      <c r="DBD120" s="214"/>
      <c r="DBE120" s="214"/>
      <c r="DBF120" s="214"/>
      <c r="DBG120" s="212"/>
      <c r="DBH120" s="213"/>
      <c r="DBI120" s="213"/>
      <c r="DBJ120" s="214"/>
      <c r="DBK120" s="214"/>
      <c r="DBL120" s="216"/>
      <c r="DBM120" s="216"/>
      <c r="DBN120" s="216"/>
      <c r="DBO120" s="216"/>
      <c r="DBP120" s="216"/>
      <c r="DBQ120" s="216"/>
      <c r="DBR120" s="216"/>
      <c r="DBS120" s="216"/>
      <c r="DBT120" s="216"/>
      <c r="DBU120" s="216"/>
      <c r="DBV120" s="216"/>
      <c r="DBW120" s="216"/>
      <c r="DBX120" s="216"/>
      <c r="DBY120" s="214"/>
      <c r="DBZ120" s="214"/>
      <c r="DCA120" s="214"/>
      <c r="DCB120" s="214"/>
      <c r="DCC120" s="214"/>
      <c r="DCD120" s="212"/>
      <c r="DCE120" s="213"/>
      <c r="DCF120" s="213"/>
      <c r="DCG120" s="214"/>
      <c r="DCH120" s="214"/>
      <c r="DCI120" s="216"/>
      <c r="DCJ120" s="216"/>
      <c r="DCK120" s="216"/>
      <c r="DCL120" s="216"/>
      <c r="DCM120" s="216"/>
      <c r="DCN120" s="216"/>
      <c r="DCO120" s="216"/>
      <c r="DCP120" s="216"/>
      <c r="DCQ120" s="216"/>
      <c r="DCR120" s="216"/>
      <c r="DCS120" s="216"/>
      <c r="DCT120" s="216"/>
      <c r="DCU120" s="216"/>
      <c r="DCV120" s="214"/>
      <c r="DCW120" s="214"/>
      <c r="DCX120" s="214"/>
      <c r="DCY120" s="214"/>
      <c r="DCZ120" s="214"/>
      <c r="DDA120" s="212"/>
      <c r="DDB120" s="213"/>
      <c r="DDC120" s="213"/>
      <c r="DDD120" s="214"/>
      <c r="DDE120" s="214"/>
      <c r="DDF120" s="216"/>
      <c r="DDG120" s="216"/>
      <c r="DDH120" s="216"/>
      <c r="DDI120" s="216"/>
      <c r="DDJ120" s="216"/>
      <c r="DDK120" s="216"/>
      <c r="DDL120" s="216"/>
      <c r="DDM120" s="216"/>
      <c r="DDN120" s="216"/>
      <c r="DDO120" s="216"/>
      <c r="DDP120" s="216"/>
      <c r="DDQ120" s="216"/>
      <c r="DDR120" s="216"/>
      <c r="DDS120" s="214"/>
      <c r="DDT120" s="214"/>
      <c r="DDU120" s="214"/>
      <c r="DDV120" s="214"/>
      <c r="DDW120" s="214"/>
      <c r="DDX120" s="212"/>
      <c r="DDY120" s="213"/>
      <c r="DDZ120" s="213"/>
      <c r="DEA120" s="214"/>
      <c r="DEB120" s="214"/>
      <c r="DEC120" s="216"/>
      <c r="DED120" s="216"/>
      <c r="DEE120" s="216"/>
      <c r="DEF120" s="216"/>
      <c r="DEG120" s="216"/>
      <c r="DEH120" s="216"/>
      <c r="DEI120" s="216"/>
      <c r="DEJ120" s="216"/>
      <c r="DEK120" s="216"/>
      <c r="DEL120" s="216"/>
      <c r="DEM120" s="216"/>
      <c r="DEN120" s="216"/>
      <c r="DEO120" s="216"/>
      <c r="DEP120" s="214"/>
      <c r="DEQ120" s="214"/>
      <c r="DER120" s="214"/>
      <c r="DES120" s="214"/>
      <c r="DET120" s="214"/>
      <c r="DEU120" s="212"/>
      <c r="DEV120" s="213"/>
      <c r="DEW120" s="213"/>
      <c r="DEX120" s="214"/>
      <c r="DEY120" s="214"/>
      <c r="DEZ120" s="216"/>
      <c r="DFA120" s="216"/>
      <c r="DFB120" s="216"/>
      <c r="DFC120" s="216"/>
      <c r="DFD120" s="216"/>
      <c r="DFE120" s="216"/>
      <c r="DFF120" s="216"/>
      <c r="DFG120" s="216"/>
      <c r="DFH120" s="216"/>
      <c r="DFI120" s="216"/>
      <c r="DFJ120" s="216"/>
      <c r="DFK120" s="216"/>
      <c r="DFL120" s="216"/>
      <c r="DFM120" s="214"/>
      <c r="DFN120" s="214"/>
      <c r="DFO120" s="214"/>
      <c r="DFP120" s="214"/>
      <c r="DFQ120" s="214"/>
      <c r="DFR120" s="212"/>
      <c r="DFS120" s="213"/>
      <c r="DFT120" s="213"/>
      <c r="DFU120" s="214"/>
      <c r="DFV120" s="214"/>
      <c r="DFW120" s="216"/>
      <c r="DFX120" s="216"/>
      <c r="DFY120" s="216"/>
      <c r="DFZ120" s="216"/>
      <c r="DGA120" s="216"/>
      <c r="DGB120" s="216"/>
      <c r="DGC120" s="216"/>
      <c r="DGD120" s="216"/>
      <c r="DGE120" s="216"/>
      <c r="DGF120" s="216"/>
      <c r="DGG120" s="216"/>
      <c r="DGH120" s="216"/>
      <c r="DGI120" s="216"/>
      <c r="DGJ120" s="214"/>
      <c r="DGK120" s="214"/>
      <c r="DGL120" s="214"/>
      <c r="DGM120" s="214"/>
      <c r="DGN120" s="214"/>
      <c r="DGO120" s="212"/>
      <c r="DGP120" s="213"/>
      <c r="DGQ120" s="213"/>
      <c r="DGR120" s="214"/>
      <c r="DGS120" s="214"/>
      <c r="DGT120" s="216"/>
      <c r="DGU120" s="216"/>
      <c r="DGV120" s="216"/>
      <c r="DGW120" s="216"/>
      <c r="DGX120" s="216"/>
      <c r="DGY120" s="216"/>
      <c r="DGZ120" s="216"/>
      <c r="DHA120" s="216"/>
      <c r="DHB120" s="216"/>
      <c r="DHC120" s="216"/>
      <c r="DHD120" s="216"/>
      <c r="DHE120" s="216"/>
      <c r="DHF120" s="216"/>
      <c r="DHG120" s="214"/>
      <c r="DHH120" s="214"/>
      <c r="DHI120" s="214"/>
      <c r="DHJ120" s="214"/>
      <c r="DHK120" s="214"/>
      <c r="DHL120" s="212"/>
      <c r="DHM120" s="213"/>
      <c r="DHN120" s="213"/>
      <c r="DHO120" s="214"/>
      <c r="DHP120" s="214"/>
      <c r="DHQ120" s="216"/>
      <c r="DHR120" s="216"/>
      <c r="DHS120" s="216"/>
      <c r="DHT120" s="216"/>
      <c r="DHU120" s="216"/>
      <c r="DHV120" s="216"/>
      <c r="DHW120" s="216"/>
      <c r="DHX120" s="216"/>
      <c r="DHY120" s="216"/>
      <c r="DHZ120" s="216"/>
      <c r="DIA120" s="216"/>
      <c r="DIB120" s="216"/>
      <c r="DIC120" s="216"/>
      <c r="DID120" s="214"/>
      <c r="DIE120" s="214"/>
      <c r="DIF120" s="214"/>
      <c r="DIG120" s="214"/>
      <c r="DIH120" s="214"/>
      <c r="DII120" s="212"/>
      <c r="DIJ120" s="213"/>
      <c r="DIK120" s="213"/>
      <c r="DIL120" s="214"/>
      <c r="DIM120" s="214"/>
      <c r="DIN120" s="216"/>
      <c r="DIO120" s="216"/>
      <c r="DIP120" s="216"/>
      <c r="DIQ120" s="216"/>
      <c r="DIR120" s="216"/>
      <c r="DIS120" s="216"/>
      <c r="DIT120" s="216"/>
      <c r="DIU120" s="216"/>
      <c r="DIV120" s="216"/>
      <c r="DIW120" s="216"/>
      <c r="DIX120" s="216"/>
      <c r="DIY120" s="216"/>
      <c r="DIZ120" s="216"/>
      <c r="DJA120" s="214"/>
      <c r="DJB120" s="214"/>
      <c r="DJC120" s="214"/>
      <c r="DJD120" s="214"/>
      <c r="DJE120" s="214"/>
      <c r="DJF120" s="212"/>
      <c r="DJG120" s="213"/>
      <c r="DJH120" s="213"/>
      <c r="DJI120" s="214"/>
      <c r="DJJ120" s="214"/>
      <c r="DJK120" s="216"/>
      <c r="DJL120" s="216"/>
      <c r="DJM120" s="216"/>
      <c r="DJN120" s="216"/>
      <c r="DJO120" s="216"/>
      <c r="DJP120" s="216"/>
      <c r="DJQ120" s="216"/>
      <c r="DJR120" s="216"/>
      <c r="DJS120" s="216"/>
      <c r="DJT120" s="216"/>
      <c r="DJU120" s="216"/>
      <c r="DJV120" s="216"/>
      <c r="DJW120" s="216"/>
      <c r="DJX120" s="214"/>
      <c r="DJY120" s="214"/>
      <c r="DJZ120" s="214"/>
      <c r="DKA120" s="214"/>
      <c r="DKB120" s="214"/>
      <c r="DKC120" s="212"/>
      <c r="DKD120" s="213"/>
      <c r="DKE120" s="213"/>
      <c r="DKF120" s="214"/>
      <c r="DKG120" s="214"/>
      <c r="DKH120" s="216"/>
      <c r="DKI120" s="216"/>
      <c r="DKJ120" s="216"/>
      <c r="DKK120" s="216"/>
      <c r="DKL120" s="216"/>
      <c r="DKM120" s="216"/>
      <c r="DKN120" s="216"/>
      <c r="DKO120" s="216"/>
      <c r="DKP120" s="216"/>
      <c r="DKQ120" s="216"/>
      <c r="DKR120" s="216"/>
      <c r="DKS120" s="216"/>
      <c r="DKT120" s="216"/>
      <c r="DKU120" s="214"/>
      <c r="DKV120" s="214"/>
      <c r="DKW120" s="214"/>
      <c r="DKX120" s="214"/>
      <c r="DKY120" s="214"/>
      <c r="DKZ120" s="212"/>
      <c r="DLA120" s="213"/>
      <c r="DLB120" s="213"/>
      <c r="DLC120" s="214"/>
      <c r="DLD120" s="214"/>
      <c r="DLE120" s="216"/>
      <c r="DLF120" s="216"/>
      <c r="DLG120" s="216"/>
      <c r="DLH120" s="216"/>
      <c r="DLI120" s="216"/>
      <c r="DLJ120" s="216"/>
      <c r="DLK120" s="216"/>
      <c r="DLL120" s="216"/>
      <c r="DLM120" s="216"/>
      <c r="DLN120" s="216"/>
      <c r="DLO120" s="216"/>
      <c r="DLP120" s="216"/>
      <c r="DLQ120" s="216"/>
      <c r="DLR120" s="214"/>
      <c r="DLS120" s="214"/>
      <c r="DLT120" s="214"/>
      <c r="DLU120" s="214"/>
      <c r="DLV120" s="214"/>
      <c r="DLW120" s="212"/>
      <c r="DLX120" s="213"/>
      <c r="DLY120" s="213"/>
      <c r="DLZ120" s="214"/>
      <c r="DMA120" s="214"/>
      <c r="DMB120" s="216"/>
      <c r="DMC120" s="216"/>
      <c r="DMD120" s="216"/>
      <c r="DME120" s="216"/>
      <c r="DMF120" s="216"/>
      <c r="DMG120" s="216"/>
      <c r="DMH120" s="216"/>
      <c r="DMI120" s="216"/>
      <c r="DMJ120" s="216"/>
      <c r="DMK120" s="216"/>
      <c r="DML120" s="216"/>
      <c r="DMM120" s="216"/>
      <c r="DMN120" s="216"/>
      <c r="DMO120" s="214"/>
      <c r="DMP120" s="214"/>
      <c r="DMQ120" s="214"/>
      <c r="DMR120" s="214"/>
      <c r="DMS120" s="214"/>
      <c r="DMT120" s="212"/>
      <c r="DMU120" s="213"/>
      <c r="DMV120" s="213"/>
      <c r="DMW120" s="214"/>
      <c r="DMX120" s="214"/>
      <c r="DMY120" s="216"/>
      <c r="DMZ120" s="216"/>
      <c r="DNA120" s="216"/>
      <c r="DNB120" s="216"/>
      <c r="DNC120" s="216"/>
      <c r="DND120" s="216"/>
      <c r="DNE120" s="216"/>
      <c r="DNF120" s="216"/>
      <c r="DNG120" s="216"/>
      <c r="DNH120" s="216"/>
      <c r="DNI120" s="216"/>
      <c r="DNJ120" s="216"/>
      <c r="DNK120" s="216"/>
      <c r="DNL120" s="214"/>
      <c r="DNM120" s="214"/>
      <c r="DNN120" s="214"/>
      <c r="DNO120" s="214"/>
      <c r="DNP120" s="214"/>
      <c r="DNQ120" s="212"/>
      <c r="DNR120" s="213"/>
      <c r="DNS120" s="213"/>
      <c r="DNT120" s="214"/>
      <c r="DNU120" s="214"/>
      <c r="DNV120" s="216"/>
      <c r="DNW120" s="216"/>
      <c r="DNX120" s="216"/>
      <c r="DNY120" s="216"/>
      <c r="DNZ120" s="216"/>
      <c r="DOA120" s="216"/>
      <c r="DOB120" s="216"/>
      <c r="DOC120" s="216"/>
      <c r="DOD120" s="216"/>
      <c r="DOE120" s="216"/>
      <c r="DOF120" s="216"/>
      <c r="DOG120" s="216"/>
      <c r="DOH120" s="216"/>
      <c r="DOI120" s="214"/>
      <c r="DOJ120" s="214"/>
      <c r="DOK120" s="214"/>
      <c r="DOL120" s="214"/>
      <c r="DOM120" s="214"/>
      <c r="DON120" s="212"/>
      <c r="DOO120" s="213"/>
      <c r="DOP120" s="213"/>
      <c r="DOQ120" s="214"/>
      <c r="DOR120" s="214"/>
      <c r="DOS120" s="216"/>
      <c r="DOT120" s="216"/>
      <c r="DOU120" s="216"/>
      <c r="DOV120" s="216"/>
      <c r="DOW120" s="216"/>
      <c r="DOX120" s="216"/>
      <c r="DOY120" s="216"/>
      <c r="DOZ120" s="216"/>
      <c r="DPA120" s="216"/>
      <c r="DPB120" s="216"/>
      <c r="DPC120" s="216"/>
      <c r="DPD120" s="216"/>
      <c r="DPE120" s="216"/>
      <c r="DPF120" s="214"/>
      <c r="DPG120" s="214"/>
      <c r="DPH120" s="214"/>
      <c r="DPI120" s="214"/>
      <c r="DPJ120" s="214"/>
      <c r="DPK120" s="212"/>
      <c r="DPL120" s="213"/>
      <c r="DPM120" s="213"/>
      <c r="DPN120" s="214"/>
      <c r="DPO120" s="214"/>
      <c r="DPP120" s="216"/>
      <c r="DPQ120" s="216"/>
      <c r="DPR120" s="216"/>
      <c r="DPS120" s="216"/>
      <c r="DPT120" s="216"/>
      <c r="DPU120" s="216"/>
      <c r="DPV120" s="216"/>
      <c r="DPW120" s="216"/>
      <c r="DPX120" s="216"/>
      <c r="DPY120" s="216"/>
      <c r="DPZ120" s="216"/>
      <c r="DQA120" s="216"/>
      <c r="DQB120" s="216"/>
      <c r="DQC120" s="214"/>
      <c r="DQD120" s="214"/>
      <c r="DQE120" s="214"/>
      <c r="DQF120" s="214"/>
      <c r="DQG120" s="214"/>
      <c r="DQH120" s="212"/>
      <c r="DQI120" s="213"/>
      <c r="DQJ120" s="213"/>
      <c r="DQK120" s="214"/>
      <c r="DQL120" s="214"/>
      <c r="DQM120" s="216"/>
      <c r="DQN120" s="216"/>
      <c r="DQO120" s="216"/>
      <c r="DQP120" s="216"/>
      <c r="DQQ120" s="216"/>
      <c r="DQR120" s="216"/>
      <c r="DQS120" s="216"/>
      <c r="DQT120" s="216"/>
      <c r="DQU120" s="216"/>
      <c r="DQV120" s="216"/>
      <c r="DQW120" s="216"/>
      <c r="DQX120" s="216"/>
      <c r="DQY120" s="216"/>
      <c r="DQZ120" s="214"/>
      <c r="DRA120" s="214"/>
      <c r="DRB120" s="214"/>
      <c r="DRC120" s="214"/>
      <c r="DRD120" s="214"/>
      <c r="DRE120" s="212"/>
      <c r="DRF120" s="213"/>
      <c r="DRG120" s="213"/>
      <c r="DRH120" s="214"/>
      <c r="DRI120" s="214"/>
      <c r="DRJ120" s="216"/>
      <c r="DRK120" s="216"/>
      <c r="DRL120" s="216"/>
      <c r="DRM120" s="216"/>
      <c r="DRN120" s="216"/>
      <c r="DRO120" s="216"/>
      <c r="DRP120" s="216"/>
      <c r="DRQ120" s="216"/>
      <c r="DRR120" s="216"/>
      <c r="DRS120" s="216"/>
      <c r="DRT120" s="216"/>
      <c r="DRU120" s="216"/>
      <c r="DRV120" s="216"/>
      <c r="DRW120" s="214"/>
      <c r="DRX120" s="214"/>
      <c r="DRY120" s="214"/>
      <c r="DRZ120" s="214"/>
      <c r="DSA120" s="214"/>
      <c r="DSB120" s="212"/>
      <c r="DSC120" s="213"/>
      <c r="DSD120" s="213"/>
      <c r="DSE120" s="214"/>
      <c r="DSF120" s="214"/>
      <c r="DSG120" s="216"/>
      <c r="DSH120" s="216"/>
      <c r="DSI120" s="216"/>
      <c r="DSJ120" s="216"/>
      <c r="DSK120" s="216"/>
      <c r="DSL120" s="216"/>
      <c r="DSM120" s="216"/>
      <c r="DSN120" s="216"/>
      <c r="DSO120" s="216"/>
      <c r="DSP120" s="216"/>
      <c r="DSQ120" s="216"/>
      <c r="DSR120" s="216"/>
      <c r="DSS120" s="216"/>
      <c r="DST120" s="214"/>
      <c r="DSU120" s="214"/>
      <c r="DSV120" s="214"/>
      <c r="DSW120" s="214"/>
      <c r="DSX120" s="214"/>
      <c r="DSY120" s="212"/>
      <c r="DSZ120" s="213"/>
      <c r="DTA120" s="213"/>
      <c r="DTB120" s="214"/>
      <c r="DTC120" s="214"/>
      <c r="DTD120" s="216"/>
      <c r="DTE120" s="216"/>
      <c r="DTF120" s="216"/>
      <c r="DTG120" s="216"/>
      <c r="DTH120" s="216"/>
      <c r="DTI120" s="216"/>
      <c r="DTJ120" s="216"/>
      <c r="DTK120" s="216"/>
      <c r="DTL120" s="216"/>
      <c r="DTM120" s="216"/>
      <c r="DTN120" s="216"/>
      <c r="DTO120" s="216"/>
      <c r="DTP120" s="216"/>
      <c r="DTQ120" s="214"/>
      <c r="DTR120" s="214"/>
      <c r="DTS120" s="214"/>
      <c r="DTT120" s="214"/>
      <c r="DTU120" s="214"/>
      <c r="DTV120" s="212"/>
      <c r="DTW120" s="213"/>
      <c r="DTX120" s="213"/>
      <c r="DTY120" s="214"/>
      <c r="DTZ120" s="214"/>
      <c r="DUA120" s="216"/>
      <c r="DUB120" s="216"/>
      <c r="DUC120" s="216"/>
      <c r="DUD120" s="216"/>
      <c r="DUE120" s="216"/>
      <c r="DUF120" s="216"/>
      <c r="DUG120" s="216"/>
      <c r="DUH120" s="216"/>
      <c r="DUI120" s="216"/>
      <c r="DUJ120" s="216"/>
      <c r="DUK120" s="216"/>
      <c r="DUL120" s="216"/>
      <c r="DUM120" s="216"/>
      <c r="DUN120" s="214"/>
      <c r="DUO120" s="214"/>
      <c r="DUP120" s="214"/>
      <c r="DUQ120" s="214"/>
      <c r="DUR120" s="214"/>
      <c r="DUS120" s="212"/>
      <c r="DUT120" s="213"/>
      <c r="DUU120" s="213"/>
      <c r="DUV120" s="214"/>
      <c r="DUW120" s="214"/>
      <c r="DUX120" s="216"/>
      <c r="DUY120" s="216"/>
      <c r="DUZ120" s="216"/>
      <c r="DVA120" s="216"/>
      <c r="DVB120" s="216"/>
      <c r="DVC120" s="216"/>
      <c r="DVD120" s="216"/>
      <c r="DVE120" s="216"/>
      <c r="DVF120" s="216"/>
      <c r="DVG120" s="216"/>
      <c r="DVH120" s="216"/>
      <c r="DVI120" s="216"/>
      <c r="DVJ120" s="216"/>
      <c r="DVK120" s="214"/>
      <c r="DVL120" s="214"/>
      <c r="DVM120" s="214"/>
      <c r="DVN120" s="214"/>
      <c r="DVO120" s="214"/>
      <c r="DVP120" s="212"/>
      <c r="DVQ120" s="213"/>
      <c r="DVR120" s="213"/>
      <c r="DVS120" s="214"/>
      <c r="DVT120" s="214"/>
      <c r="DVU120" s="216"/>
      <c r="DVV120" s="216"/>
      <c r="DVW120" s="216"/>
      <c r="DVX120" s="216"/>
      <c r="DVY120" s="216"/>
      <c r="DVZ120" s="216"/>
      <c r="DWA120" s="216"/>
      <c r="DWB120" s="216"/>
      <c r="DWC120" s="216"/>
      <c r="DWD120" s="216"/>
      <c r="DWE120" s="216"/>
      <c r="DWF120" s="216"/>
      <c r="DWG120" s="216"/>
      <c r="DWH120" s="214"/>
      <c r="DWI120" s="214"/>
      <c r="DWJ120" s="214"/>
      <c r="DWK120" s="214"/>
      <c r="DWL120" s="214"/>
      <c r="DWM120" s="212"/>
      <c r="DWN120" s="213"/>
      <c r="DWO120" s="213"/>
      <c r="DWP120" s="214"/>
      <c r="DWQ120" s="214"/>
      <c r="DWR120" s="216"/>
      <c r="DWS120" s="216"/>
      <c r="DWT120" s="216"/>
      <c r="DWU120" s="216"/>
      <c r="DWV120" s="216"/>
      <c r="DWW120" s="216"/>
      <c r="DWX120" s="216"/>
      <c r="DWY120" s="216"/>
      <c r="DWZ120" s="216"/>
      <c r="DXA120" s="216"/>
      <c r="DXB120" s="216"/>
      <c r="DXC120" s="216"/>
      <c r="DXD120" s="216"/>
      <c r="DXE120" s="214"/>
      <c r="DXF120" s="214"/>
      <c r="DXG120" s="214"/>
      <c r="DXH120" s="214"/>
      <c r="DXI120" s="214"/>
      <c r="DXJ120" s="212"/>
      <c r="DXK120" s="213"/>
      <c r="DXL120" s="213"/>
      <c r="DXM120" s="214"/>
      <c r="DXN120" s="214"/>
      <c r="DXO120" s="216"/>
      <c r="DXP120" s="216"/>
      <c r="DXQ120" s="216"/>
      <c r="DXR120" s="216"/>
      <c r="DXS120" s="216"/>
      <c r="DXT120" s="216"/>
      <c r="DXU120" s="216"/>
      <c r="DXV120" s="216"/>
      <c r="DXW120" s="216"/>
      <c r="DXX120" s="216"/>
      <c r="DXY120" s="216"/>
      <c r="DXZ120" s="216"/>
      <c r="DYA120" s="216"/>
      <c r="DYB120" s="214"/>
      <c r="DYC120" s="214"/>
      <c r="DYD120" s="214"/>
      <c r="DYE120" s="214"/>
      <c r="DYF120" s="214"/>
      <c r="DYG120" s="212"/>
      <c r="DYH120" s="213"/>
      <c r="DYI120" s="213"/>
      <c r="DYJ120" s="214"/>
      <c r="DYK120" s="214"/>
      <c r="DYL120" s="216"/>
      <c r="DYM120" s="216"/>
      <c r="DYN120" s="216"/>
      <c r="DYO120" s="216"/>
      <c r="DYP120" s="216"/>
      <c r="DYQ120" s="216"/>
      <c r="DYR120" s="216"/>
      <c r="DYS120" s="216"/>
      <c r="DYT120" s="216"/>
      <c r="DYU120" s="216"/>
      <c r="DYV120" s="216"/>
      <c r="DYW120" s="216"/>
      <c r="DYX120" s="216"/>
      <c r="DYY120" s="214"/>
      <c r="DYZ120" s="214"/>
      <c r="DZA120" s="214"/>
      <c r="DZB120" s="214"/>
      <c r="DZC120" s="214"/>
      <c r="DZD120" s="212"/>
      <c r="DZE120" s="213"/>
      <c r="DZF120" s="213"/>
      <c r="DZG120" s="214"/>
      <c r="DZH120" s="214"/>
      <c r="DZI120" s="216"/>
      <c r="DZJ120" s="216"/>
      <c r="DZK120" s="216"/>
      <c r="DZL120" s="216"/>
      <c r="DZM120" s="216"/>
      <c r="DZN120" s="216"/>
      <c r="DZO120" s="216"/>
      <c r="DZP120" s="216"/>
      <c r="DZQ120" s="216"/>
      <c r="DZR120" s="216"/>
      <c r="DZS120" s="216"/>
      <c r="DZT120" s="216"/>
      <c r="DZU120" s="216"/>
      <c r="DZV120" s="214"/>
      <c r="DZW120" s="214"/>
      <c r="DZX120" s="214"/>
      <c r="DZY120" s="214"/>
      <c r="DZZ120" s="214"/>
      <c r="EAA120" s="212"/>
      <c r="EAB120" s="213"/>
      <c r="EAC120" s="213"/>
      <c r="EAD120" s="214"/>
      <c r="EAE120" s="214"/>
      <c r="EAF120" s="216"/>
      <c r="EAG120" s="216"/>
      <c r="EAH120" s="216"/>
      <c r="EAI120" s="216"/>
      <c r="EAJ120" s="216"/>
      <c r="EAK120" s="216"/>
      <c r="EAL120" s="216"/>
      <c r="EAM120" s="216"/>
      <c r="EAN120" s="216"/>
      <c r="EAO120" s="216"/>
      <c r="EAP120" s="216"/>
      <c r="EAQ120" s="216"/>
      <c r="EAR120" s="216"/>
      <c r="EAS120" s="214"/>
      <c r="EAT120" s="214"/>
      <c r="EAU120" s="214"/>
      <c r="EAV120" s="214"/>
      <c r="EAW120" s="214"/>
      <c r="EAX120" s="212"/>
      <c r="EAY120" s="213"/>
      <c r="EAZ120" s="213"/>
      <c r="EBA120" s="214"/>
      <c r="EBB120" s="214"/>
      <c r="EBC120" s="216"/>
      <c r="EBD120" s="216"/>
      <c r="EBE120" s="216"/>
      <c r="EBF120" s="216"/>
      <c r="EBG120" s="216"/>
      <c r="EBH120" s="216"/>
      <c r="EBI120" s="216"/>
      <c r="EBJ120" s="216"/>
      <c r="EBK120" s="216"/>
      <c r="EBL120" s="216"/>
      <c r="EBM120" s="216"/>
      <c r="EBN120" s="216"/>
      <c r="EBO120" s="216"/>
      <c r="EBP120" s="214"/>
      <c r="EBQ120" s="214"/>
      <c r="EBR120" s="214"/>
      <c r="EBS120" s="214"/>
      <c r="EBT120" s="214"/>
      <c r="EBU120" s="212"/>
      <c r="EBV120" s="213"/>
      <c r="EBW120" s="213"/>
      <c r="EBX120" s="214"/>
      <c r="EBY120" s="214"/>
      <c r="EBZ120" s="216"/>
      <c r="ECA120" s="216"/>
      <c r="ECB120" s="216"/>
      <c r="ECC120" s="216"/>
      <c r="ECD120" s="216"/>
      <c r="ECE120" s="216"/>
      <c r="ECF120" s="216"/>
      <c r="ECG120" s="216"/>
      <c r="ECH120" s="216"/>
      <c r="ECI120" s="216"/>
      <c r="ECJ120" s="216"/>
      <c r="ECK120" s="216"/>
      <c r="ECL120" s="216"/>
      <c r="ECM120" s="214"/>
      <c r="ECN120" s="214"/>
      <c r="ECO120" s="214"/>
      <c r="ECP120" s="214"/>
      <c r="ECQ120" s="214"/>
      <c r="ECR120" s="212"/>
      <c r="ECS120" s="213"/>
      <c r="ECT120" s="213"/>
      <c r="ECU120" s="214"/>
      <c r="ECV120" s="214"/>
      <c r="ECW120" s="216"/>
      <c r="ECX120" s="216"/>
      <c r="ECY120" s="216"/>
      <c r="ECZ120" s="216"/>
      <c r="EDA120" s="216"/>
      <c r="EDB120" s="216"/>
      <c r="EDC120" s="216"/>
      <c r="EDD120" s="216"/>
      <c r="EDE120" s="216"/>
      <c r="EDF120" s="216"/>
      <c r="EDG120" s="216"/>
      <c r="EDH120" s="216"/>
      <c r="EDI120" s="216"/>
      <c r="EDJ120" s="214"/>
      <c r="EDK120" s="214"/>
      <c r="EDL120" s="214"/>
      <c r="EDM120" s="214"/>
      <c r="EDN120" s="214"/>
      <c r="EDO120" s="212"/>
      <c r="EDP120" s="213"/>
      <c r="EDQ120" s="213"/>
      <c r="EDR120" s="214"/>
      <c r="EDS120" s="214"/>
      <c r="EDT120" s="216"/>
      <c r="EDU120" s="216"/>
      <c r="EDV120" s="216"/>
      <c r="EDW120" s="216"/>
      <c r="EDX120" s="216"/>
      <c r="EDY120" s="216"/>
      <c r="EDZ120" s="216"/>
      <c r="EEA120" s="216"/>
      <c r="EEB120" s="216"/>
      <c r="EEC120" s="216"/>
      <c r="EED120" s="216"/>
      <c r="EEE120" s="216"/>
      <c r="EEF120" s="216"/>
      <c r="EEG120" s="214"/>
      <c r="EEH120" s="214"/>
      <c r="EEI120" s="214"/>
      <c r="EEJ120" s="214"/>
      <c r="EEK120" s="214"/>
      <c r="EEL120" s="212"/>
      <c r="EEM120" s="213"/>
      <c r="EEN120" s="213"/>
      <c r="EEO120" s="214"/>
      <c r="EEP120" s="214"/>
      <c r="EEQ120" s="216"/>
      <c r="EER120" s="216"/>
      <c r="EES120" s="216"/>
      <c r="EET120" s="216"/>
      <c r="EEU120" s="216"/>
      <c r="EEV120" s="216"/>
      <c r="EEW120" s="216"/>
      <c r="EEX120" s="216"/>
      <c r="EEY120" s="216"/>
      <c r="EEZ120" s="216"/>
      <c r="EFA120" s="216"/>
      <c r="EFB120" s="216"/>
      <c r="EFC120" s="216"/>
      <c r="EFD120" s="214"/>
      <c r="EFE120" s="214"/>
      <c r="EFF120" s="214"/>
      <c r="EFG120" s="214"/>
      <c r="EFH120" s="214"/>
      <c r="EFI120" s="212"/>
      <c r="EFJ120" s="213"/>
      <c r="EFK120" s="213"/>
      <c r="EFL120" s="214"/>
      <c r="EFM120" s="214"/>
      <c r="EFN120" s="216"/>
      <c r="EFO120" s="216"/>
      <c r="EFP120" s="216"/>
      <c r="EFQ120" s="216"/>
      <c r="EFR120" s="216"/>
      <c r="EFS120" s="216"/>
      <c r="EFT120" s="216"/>
      <c r="EFU120" s="216"/>
      <c r="EFV120" s="216"/>
      <c r="EFW120" s="216"/>
      <c r="EFX120" s="216"/>
      <c r="EFY120" s="216"/>
      <c r="EFZ120" s="216"/>
      <c r="EGA120" s="214"/>
      <c r="EGB120" s="214"/>
      <c r="EGC120" s="214"/>
      <c r="EGD120" s="214"/>
      <c r="EGE120" s="214"/>
      <c r="EGF120" s="212"/>
      <c r="EGG120" s="213"/>
      <c r="EGH120" s="213"/>
      <c r="EGI120" s="214"/>
      <c r="EGJ120" s="214"/>
      <c r="EGK120" s="216"/>
      <c r="EGL120" s="216"/>
      <c r="EGM120" s="216"/>
      <c r="EGN120" s="216"/>
      <c r="EGO120" s="216"/>
      <c r="EGP120" s="216"/>
      <c r="EGQ120" s="216"/>
      <c r="EGR120" s="216"/>
      <c r="EGS120" s="216"/>
      <c r="EGT120" s="216"/>
      <c r="EGU120" s="216"/>
      <c r="EGV120" s="216"/>
      <c r="EGW120" s="216"/>
      <c r="EGX120" s="214"/>
      <c r="EGY120" s="214"/>
      <c r="EGZ120" s="214"/>
      <c r="EHA120" s="214"/>
      <c r="EHB120" s="214"/>
      <c r="EHC120" s="212"/>
      <c r="EHD120" s="213"/>
      <c r="EHE120" s="213"/>
      <c r="EHF120" s="214"/>
      <c r="EHG120" s="214"/>
      <c r="EHH120" s="216"/>
      <c r="EHI120" s="216"/>
      <c r="EHJ120" s="216"/>
      <c r="EHK120" s="216"/>
      <c r="EHL120" s="216"/>
      <c r="EHM120" s="216"/>
      <c r="EHN120" s="216"/>
      <c r="EHO120" s="216"/>
      <c r="EHP120" s="216"/>
      <c r="EHQ120" s="216"/>
      <c r="EHR120" s="216"/>
      <c r="EHS120" s="216"/>
      <c r="EHT120" s="216"/>
      <c r="EHU120" s="214"/>
      <c r="EHV120" s="214"/>
      <c r="EHW120" s="214"/>
      <c r="EHX120" s="214"/>
      <c r="EHY120" s="214"/>
      <c r="EHZ120" s="212"/>
      <c r="EIA120" s="213"/>
      <c r="EIB120" s="213"/>
      <c r="EIC120" s="214"/>
      <c r="EID120" s="214"/>
      <c r="EIE120" s="216"/>
      <c r="EIF120" s="216"/>
      <c r="EIG120" s="216"/>
      <c r="EIH120" s="216"/>
      <c r="EII120" s="216"/>
      <c r="EIJ120" s="216"/>
      <c r="EIK120" s="216"/>
      <c r="EIL120" s="216"/>
      <c r="EIM120" s="216"/>
      <c r="EIN120" s="216"/>
      <c r="EIO120" s="216"/>
      <c r="EIP120" s="216"/>
      <c r="EIQ120" s="216"/>
      <c r="EIR120" s="214"/>
      <c r="EIS120" s="214"/>
      <c r="EIT120" s="214"/>
      <c r="EIU120" s="214"/>
      <c r="EIV120" s="214"/>
      <c r="EIW120" s="212"/>
      <c r="EIX120" s="213"/>
      <c r="EIY120" s="213"/>
      <c r="EIZ120" s="214"/>
      <c r="EJA120" s="214"/>
      <c r="EJB120" s="216"/>
      <c r="EJC120" s="216"/>
      <c r="EJD120" s="216"/>
      <c r="EJE120" s="216"/>
      <c r="EJF120" s="216"/>
      <c r="EJG120" s="216"/>
      <c r="EJH120" s="216"/>
      <c r="EJI120" s="216"/>
      <c r="EJJ120" s="216"/>
      <c r="EJK120" s="216"/>
      <c r="EJL120" s="216"/>
      <c r="EJM120" s="216"/>
      <c r="EJN120" s="216"/>
      <c r="EJO120" s="214"/>
      <c r="EJP120" s="214"/>
      <c r="EJQ120" s="214"/>
      <c r="EJR120" s="214"/>
      <c r="EJS120" s="214"/>
      <c r="EJT120" s="212"/>
      <c r="EJU120" s="213"/>
      <c r="EJV120" s="213"/>
      <c r="EJW120" s="214"/>
      <c r="EJX120" s="214"/>
      <c r="EJY120" s="216"/>
      <c r="EJZ120" s="216"/>
      <c r="EKA120" s="216"/>
      <c r="EKB120" s="216"/>
      <c r="EKC120" s="216"/>
      <c r="EKD120" s="216"/>
      <c r="EKE120" s="216"/>
      <c r="EKF120" s="216"/>
      <c r="EKG120" s="216"/>
      <c r="EKH120" s="216"/>
      <c r="EKI120" s="216"/>
      <c r="EKJ120" s="216"/>
      <c r="EKK120" s="216"/>
      <c r="EKL120" s="214"/>
      <c r="EKM120" s="214"/>
      <c r="EKN120" s="214"/>
      <c r="EKO120" s="214"/>
      <c r="EKP120" s="214"/>
      <c r="EKQ120" s="212"/>
      <c r="EKR120" s="213"/>
      <c r="EKS120" s="213"/>
      <c r="EKT120" s="214"/>
      <c r="EKU120" s="214"/>
      <c r="EKV120" s="216"/>
      <c r="EKW120" s="216"/>
      <c r="EKX120" s="216"/>
      <c r="EKY120" s="216"/>
      <c r="EKZ120" s="216"/>
      <c r="ELA120" s="216"/>
      <c r="ELB120" s="216"/>
      <c r="ELC120" s="216"/>
      <c r="ELD120" s="216"/>
      <c r="ELE120" s="216"/>
      <c r="ELF120" s="216"/>
      <c r="ELG120" s="216"/>
      <c r="ELH120" s="216"/>
      <c r="ELI120" s="214"/>
      <c r="ELJ120" s="214"/>
      <c r="ELK120" s="214"/>
      <c r="ELL120" s="214"/>
      <c r="ELM120" s="214"/>
      <c r="ELN120" s="212"/>
      <c r="ELO120" s="213"/>
      <c r="ELP120" s="213"/>
      <c r="ELQ120" s="214"/>
      <c r="ELR120" s="214"/>
      <c r="ELS120" s="216"/>
      <c r="ELT120" s="216"/>
      <c r="ELU120" s="216"/>
      <c r="ELV120" s="216"/>
      <c r="ELW120" s="216"/>
      <c r="ELX120" s="216"/>
      <c r="ELY120" s="216"/>
      <c r="ELZ120" s="216"/>
      <c r="EMA120" s="216"/>
      <c r="EMB120" s="216"/>
      <c r="EMC120" s="216"/>
      <c r="EMD120" s="216"/>
      <c r="EME120" s="216"/>
      <c r="EMF120" s="214"/>
      <c r="EMG120" s="214"/>
      <c r="EMH120" s="214"/>
      <c r="EMI120" s="214"/>
      <c r="EMJ120" s="214"/>
      <c r="EMK120" s="212"/>
      <c r="EML120" s="213"/>
      <c r="EMM120" s="213"/>
      <c r="EMN120" s="214"/>
      <c r="EMO120" s="214"/>
      <c r="EMP120" s="216"/>
      <c r="EMQ120" s="216"/>
      <c r="EMR120" s="216"/>
      <c r="EMS120" s="216"/>
      <c r="EMT120" s="216"/>
      <c r="EMU120" s="216"/>
      <c r="EMV120" s="216"/>
      <c r="EMW120" s="216"/>
      <c r="EMX120" s="216"/>
      <c r="EMY120" s="216"/>
      <c r="EMZ120" s="216"/>
      <c r="ENA120" s="216"/>
      <c r="ENB120" s="216"/>
      <c r="ENC120" s="214"/>
      <c r="END120" s="214"/>
      <c r="ENE120" s="214"/>
      <c r="ENF120" s="214"/>
      <c r="ENG120" s="214"/>
      <c r="ENH120" s="212"/>
      <c r="ENI120" s="213"/>
      <c r="ENJ120" s="213"/>
      <c r="ENK120" s="214"/>
      <c r="ENL120" s="214"/>
      <c r="ENM120" s="216"/>
      <c r="ENN120" s="216"/>
      <c r="ENO120" s="216"/>
      <c r="ENP120" s="216"/>
      <c r="ENQ120" s="216"/>
      <c r="ENR120" s="216"/>
      <c r="ENS120" s="216"/>
      <c r="ENT120" s="216"/>
      <c r="ENU120" s="216"/>
      <c r="ENV120" s="216"/>
      <c r="ENW120" s="216"/>
      <c r="ENX120" s="216"/>
      <c r="ENY120" s="216"/>
      <c r="ENZ120" s="214"/>
      <c r="EOA120" s="214"/>
      <c r="EOB120" s="214"/>
      <c r="EOC120" s="214"/>
      <c r="EOD120" s="214"/>
      <c r="EOE120" s="212"/>
      <c r="EOF120" s="213"/>
      <c r="EOG120" s="213"/>
      <c r="EOH120" s="214"/>
      <c r="EOI120" s="214"/>
      <c r="EOJ120" s="216"/>
      <c r="EOK120" s="216"/>
      <c r="EOL120" s="216"/>
      <c r="EOM120" s="216"/>
      <c r="EON120" s="216"/>
      <c r="EOO120" s="216"/>
      <c r="EOP120" s="216"/>
      <c r="EOQ120" s="216"/>
      <c r="EOR120" s="216"/>
      <c r="EOS120" s="216"/>
      <c r="EOT120" s="216"/>
      <c r="EOU120" s="216"/>
      <c r="EOV120" s="216"/>
      <c r="EOW120" s="214"/>
      <c r="EOX120" s="214"/>
      <c r="EOY120" s="214"/>
      <c r="EOZ120" s="214"/>
      <c r="EPA120" s="214"/>
      <c r="EPB120" s="212"/>
      <c r="EPC120" s="213"/>
      <c r="EPD120" s="213"/>
      <c r="EPE120" s="214"/>
      <c r="EPF120" s="214"/>
      <c r="EPG120" s="216"/>
      <c r="EPH120" s="216"/>
      <c r="EPI120" s="216"/>
      <c r="EPJ120" s="216"/>
      <c r="EPK120" s="216"/>
      <c r="EPL120" s="216"/>
      <c r="EPM120" s="216"/>
      <c r="EPN120" s="216"/>
      <c r="EPO120" s="216"/>
      <c r="EPP120" s="216"/>
      <c r="EPQ120" s="216"/>
      <c r="EPR120" s="216"/>
      <c r="EPS120" s="216"/>
      <c r="EPT120" s="214"/>
      <c r="EPU120" s="214"/>
      <c r="EPV120" s="214"/>
      <c r="EPW120" s="214"/>
      <c r="EPX120" s="214"/>
      <c r="EPY120" s="212"/>
      <c r="EPZ120" s="213"/>
      <c r="EQA120" s="213"/>
      <c r="EQB120" s="214"/>
      <c r="EQC120" s="214"/>
      <c r="EQD120" s="216"/>
      <c r="EQE120" s="216"/>
      <c r="EQF120" s="216"/>
      <c r="EQG120" s="216"/>
      <c r="EQH120" s="216"/>
      <c r="EQI120" s="216"/>
      <c r="EQJ120" s="216"/>
      <c r="EQK120" s="216"/>
      <c r="EQL120" s="216"/>
      <c r="EQM120" s="216"/>
      <c r="EQN120" s="216"/>
      <c r="EQO120" s="216"/>
      <c r="EQP120" s="216"/>
      <c r="EQQ120" s="214"/>
      <c r="EQR120" s="214"/>
      <c r="EQS120" s="214"/>
      <c r="EQT120" s="214"/>
      <c r="EQU120" s="214"/>
      <c r="EQV120" s="212"/>
      <c r="EQW120" s="213"/>
      <c r="EQX120" s="213"/>
      <c r="EQY120" s="214"/>
      <c r="EQZ120" s="214"/>
      <c r="ERA120" s="216"/>
      <c r="ERB120" s="216"/>
      <c r="ERC120" s="216"/>
      <c r="ERD120" s="216"/>
      <c r="ERE120" s="216"/>
      <c r="ERF120" s="216"/>
      <c r="ERG120" s="216"/>
      <c r="ERH120" s="216"/>
      <c r="ERI120" s="216"/>
      <c r="ERJ120" s="216"/>
      <c r="ERK120" s="216"/>
      <c r="ERL120" s="216"/>
      <c r="ERM120" s="216"/>
      <c r="ERN120" s="214"/>
      <c r="ERO120" s="214"/>
      <c r="ERP120" s="214"/>
      <c r="ERQ120" s="214"/>
      <c r="ERR120" s="214"/>
      <c r="ERS120" s="212"/>
      <c r="ERT120" s="213"/>
      <c r="ERU120" s="213"/>
      <c r="ERV120" s="214"/>
      <c r="ERW120" s="214"/>
      <c r="ERX120" s="216"/>
      <c r="ERY120" s="216"/>
      <c r="ERZ120" s="216"/>
      <c r="ESA120" s="216"/>
      <c r="ESB120" s="216"/>
      <c r="ESC120" s="216"/>
      <c r="ESD120" s="216"/>
      <c r="ESE120" s="216"/>
      <c r="ESF120" s="216"/>
      <c r="ESG120" s="216"/>
      <c r="ESH120" s="216"/>
      <c r="ESI120" s="216"/>
      <c r="ESJ120" s="216"/>
      <c r="ESK120" s="214"/>
      <c r="ESL120" s="214"/>
      <c r="ESM120" s="214"/>
      <c r="ESN120" s="214"/>
      <c r="ESO120" s="214"/>
      <c r="ESP120" s="212"/>
      <c r="ESQ120" s="213"/>
      <c r="ESR120" s="213"/>
      <c r="ESS120" s="214"/>
      <c r="EST120" s="214"/>
      <c r="ESU120" s="216"/>
      <c r="ESV120" s="216"/>
      <c r="ESW120" s="216"/>
      <c r="ESX120" s="216"/>
      <c r="ESY120" s="216"/>
      <c r="ESZ120" s="216"/>
      <c r="ETA120" s="216"/>
      <c r="ETB120" s="216"/>
      <c r="ETC120" s="216"/>
      <c r="ETD120" s="216"/>
      <c r="ETE120" s="216"/>
      <c r="ETF120" s="216"/>
      <c r="ETG120" s="216"/>
      <c r="ETH120" s="214"/>
      <c r="ETI120" s="214"/>
      <c r="ETJ120" s="214"/>
      <c r="ETK120" s="214"/>
      <c r="ETL120" s="214"/>
      <c r="ETM120" s="212"/>
      <c r="ETN120" s="213"/>
      <c r="ETO120" s="213"/>
      <c r="ETP120" s="214"/>
      <c r="ETQ120" s="214"/>
      <c r="ETR120" s="216"/>
      <c r="ETS120" s="216"/>
      <c r="ETT120" s="216"/>
      <c r="ETU120" s="216"/>
      <c r="ETV120" s="216"/>
      <c r="ETW120" s="216"/>
      <c r="ETX120" s="216"/>
      <c r="ETY120" s="216"/>
      <c r="ETZ120" s="216"/>
      <c r="EUA120" s="216"/>
      <c r="EUB120" s="216"/>
      <c r="EUC120" s="216"/>
      <c r="EUD120" s="216"/>
      <c r="EUE120" s="214"/>
      <c r="EUF120" s="214"/>
      <c r="EUG120" s="214"/>
      <c r="EUH120" s="214"/>
      <c r="EUI120" s="214"/>
      <c r="EUJ120" s="212"/>
      <c r="EUK120" s="213"/>
      <c r="EUL120" s="213"/>
      <c r="EUM120" s="214"/>
      <c r="EUN120" s="214"/>
      <c r="EUO120" s="216"/>
      <c r="EUP120" s="216"/>
      <c r="EUQ120" s="216"/>
      <c r="EUR120" s="216"/>
      <c r="EUS120" s="216"/>
      <c r="EUT120" s="216"/>
      <c r="EUU120" s="216"/>
      <c r="EUV120" s="216"/>
      <c r="EUW120" s="216"/>
      <c r="EUX120" s="216"/>
      <c r="EUY120" s="216"/>
      <c r="EUZ120" s="216"/>
      <c r="EVA120" s="216"/>
      <c r="EVB120" s="214"/>
      <c r="EVC120" s="214"/>
      <c r="EVD120" s="214"/>
      <c r="EVE120" s="214"/>
      <c r="EVF120" s="214"/>
      <c r="EVG120" s="212"/>
      <c r="EVH120" s="213"/>
      <c r="EVI120" s="213"/>
      <c r="EVJ120" s="214"/>
      <c r="EVK120" s="214"/>
      <c r="EVL120" s="216"/>
      <c r="EVM120" s="216"/>
      <c r="EVN120" s="216"/>
      <c r="EVO120" s="216"/>
      <c r="EVP120" s="216"/>
      <c r="EVQ120" s="216"/>
      <c r="EVR120" s="216"/>
      <c r="EVS120" s="216"/>
      <c r="EVT120" s="216"/>
      <c r="EVU120" s="216"/>
      <c r="EVV120" s="216"/>
      <c r="EVW120" s="216"/>
      <c r="EVX120" s="216"/>
      <c r="EVY120" s="214"/>
      <c r="EVZ120" s="214"/>
      <c r="EWA120" s="214"/>
      <c r="EWB120" s="214"/>
      <c r="EWC120" s="214"/>
      <c r="EWD120" s="212"/>
      <c r="EWE120" s="213"/>
      <c r="EWF120" s="213"/>
      <c r="EWG120" s="214"/>
      <c r="EWH120" s="214"/>
      <c r="EWI120" s="216"/>
      <c r="EWJ120" s="216"/>
      <c r="EWK120" s="216"/>
      <c r="EWL120" s="216"/>
      <c r="EWM120" s="216"/>
      <c r="EWN120" s="216"/>
      <c r="EWO120" s="216"/>
      <c r="EWP120" s="216"/>
      <c r="EWQ120" s="216"/>
      <c r="EWR120" s="216"/>
      <c r="EWS120" s="216"/>
      <c r="EWT120" s="216"/>
      <c r="EWU120" s="216"/>
      <c r="EWV120" s="214"/>
      <c r="EWW120" s="214"/>
      <c r="EWX120" s="214"/>
      <c r="EWY120" s="214"/>
      <c r="EWZ120" s="214"/>
      <c r="EXA120" s="212"/>
      <c r="EXB120" s="213"/>
      <c r="EXC120" s="213"/>
      <c r="EXD120" s="214"/>
      <c r="EXE120" s="214"/>
      <c r="EXF120" s="216"/>
      <c r="EXG120" s="216"/>
      <c r="EXH120" s="216"/>
      <c r="EXI120" s="216"/>
      <c r="EXJ120" s="216"/>
      <c r="EXK120" s="216"/>
      <c r="EXL120" s="216"/>
      <c r="EXM120" s="216"/>
      <c r="EXN120" s="216"/>
      <c r="EXO120" s="216"/>
      <c r="EXP120" s="216"/>
      <c r="EXQ120" s="216"/>
      <c r="EXR120" s="216"/>
      <c r="EXS120" s="214"/>
      <c r="EXT120" s="214"/>
      <c r="EXU120" s="214"/>
      <c r="EXV120" s="214"/>
      <c r="EXW120" s="214"/>
      <c r="EXX120" s="212"/>
      <c r="EXY120" s="213"/>
      <c r="EXZ120" s="213"/>
      <c r="EYA120" s="214"/>
      <c r="EYB120" s="214"/>
      <c r="EYC120" s="216"/>
      <c r="EYD120" s="216"/>
      <c r="EYE120" s="216"/>
      <c r="EYF120" s="216"/>
      <c r="EYG120" s="216"/>
      <c r="EYH120" s="216"/>
      <c r="EYI120" s="216"/>
      <c r="EYJ120" s="216"/>
      <c r="EYK120" s="216"/>
      <c r="EYL120" s="216"/>
      <c r="EYM120" s="216"/>
      <c r="EYN120" s="216"/>
      <c r="EYO120" s="216"/>
      <c r="EYP120" s="214"/>
      <c r="EYQ120" s="214"/>
      <c r="EYR120" s="214"/>
      <c r="EYS120" s="214"/>
      <c r="EYT120" s="214"/>
      <c r="EYU120" s="212"/>
      <c r="EYV120" s="213"/>
      <c r="EYW120" s="213"/>
      <c r="EYX120" s="214"/>
      <c r="EYY120" s="214"/>
      <c r="EYZ120" s="216"/>
      <c r="EZA120" s="216"/>
      <c r="EZB120" s="216"/>
      <c r="EZC120" s="216"/>
      <c r="EZD120" s="216"/>
      <c r="EZE120" s="216"/>
      <c r="EZF120" s="216"/>
      <c r="EZG120" s="216"/>
      <c r="EZH120" s="216"/>
      <c r="EZI120" s="216"/>
      <c r="EZJ120" s="216"/>
      <c r="EZK120" s="216"/>
      <c r="EZL120" s="216"/>
      <c r="EZM120" s="214"/>
      <c r="EZN120" s="214"/>
      <c r="EZO120" s="214"/>
      <c r="EZP120" s="214"/>
      <c r="EZQ120" s="214"/>
      <c r="EZR120" s="212"/>
      <c r="EZS120" s="213"/>
      <c r="EZT120" s="213"/>
      <c r="EZU120" s="214"/>
      <c r="EZV120" s="214"/>
      <c r="EZW120" s="216"/>
      <c r="EZX120" s="216"/>
      <c r="EZY120" s="216"/>
      <c r="EZZ120" s="216"/>
      <c r="FAA120" s="216"/>
      <c r="FAB120" s="216"/>
      <c r="FAC120" s="216"/>
      <c r="FAD120" s="216"/>
      <c r="FAE120" s="216"/>
      <c r="FAF120" s="216"/>
      <c r="FAG120" s="216"/>
      <c r="FAH120" s="216"/>
      <c r="FAI120" s="216"/>
      <c r="FAJ120" s="214"/>
      <c r="FAK120" s="214"/>
      <c r="FAL120" s="214"/>
      <c r="FAM120" s="214"/>
      <c r="FAN120" s="214"/>
      <c r="FAO120" s="212"/>
      <c r="FAP120" s="213"/>
      <c r="FAQ120" s="213"/>
      <c r="FAR120" s="214"/>
      <c r="FAS120" s="214"/>
      <c r="FAT120" s="216"/>
      <c r="FAU120" s="216"/>
      <c r="FAV120" s="216"/>
      <c r="FAW120" s="216"/>
      <c r="FAX120" s="216"/>
      <c r="FAY120" s="216"/>
      <c r="FAZ120" s="216"/>
      <c r="FBA120" s="216"/>
      <c r="FBB120" s="216"/>
      <c r="FBC120" s="216"/>
      <c r="FBD120" s="216"/>
      <c r="FBE120" s="216"/>
      <c r="FBF120" s="216"/>
      <c r="FBG120" s="214"/>
      <c r="FBH120" s="214"/>
      <c r="FBI120" s="214"/>
      <c r="FBJ120" s="214"/>
      <c r="FBK120" s="214"/>
      <c r="FBL120" s="212"/>
      <c r="FBM120" s="213"/>
      <c r="FBN120" s="213"/>
      <c r="FBO120" s="214"/>
      <c r="FBP120" s="214"/>
      <c r="FBQ120" s="216"/>
      <c r="FBR120" s="216"/>
      <c r="FBS120" s="216"/>
      <c r="FBT120" s="216"/>
      <c r="FBU120" s="216"/>
      <c r="FBV120" s="216"/>
      <c r="FBW120" s="216"/>
      <c r="FBX120" s="216"/>
      <c r="FBY120" s="216"/>
      <c r="FBZ120" s="216"/>
      <c r="FCA120" s="216"/>
      <c r="FCB120" s="216"/>
      <c r="FCC120" s="216"/>
      <c r="FCD120" s="214"/>
      <c r="FCE120" s="214"/>
      <c r="FCF120" s="214"/>
      <c r="FCG120" s="214"/>
      <c r="FCH120" s="214"/>
      <c r="FCI120" s="212"/>
      <c r="FCJ120" s="213"/>
      <c r="FCK120" s="213"/>
      <c r="FCL120" s="214"/>
      <c r="FCM120" s="214"/>
      <c r="FCN120" s="216"/>
      <c r="FCO120" s="216"/>
      <c r="FCP120" s="216"/>
      <c r="FCQ120" s="216"/>
      <c r="FCR120" s="216"/>
      <c r="FCS120" s="216"/>
      <c r="FCT120" s="216"/>
      <c r="FCU120" s="216"/>
      <c r="FCV120" s="216"/>
      <c r="FCW120" s="216"/>
      <c r="FCX120" s="216"/>
      <c r="FCY120" s="216"/>
      <c r="FCZ120" s="216"/>
      <c r="FDA120" s="214"/>
      <c r="FDB120" s="214"/>
      <c r="FDC120" s="214"/>
      <c r="FDD120" s="214"/>
      <c r="FDE120" s="214"/>
      <c r="FDF120" s="212"/>
      <c r="FDG120" s="213"/>
      <c r="FDH120" s="213"/>
      <c r="FDI120" s="214"/>
      <c r="FDJ120" s="214"/>
      <c r="FDK120" s="216"/>
      <c r="FDL120" s="216"/>
      <c r="FDM120" s="216"/>
      <c r="FDN120" s="216"/>
      <c r="FDO120" s="216"/>
      <c r="FDP120" s="216"/>
      <c r="FDQ120" s="216"/>
      <c r="FDR120" s="216"/>
      <c r="FDS120" s="216"/>
      <c r="FDT120" s="216"/>
      <c r="FDU120" s="216"/>
      <c r="FDV120" s="216"/>
      <c r="FDW120" s="216"/>
      <c r="FDX120" s="214"/>
      <c r="FDY120" s="214"/>
      <c r="FDZ120" s="214"/>
      <c r="FEA120" s="214"/>
      <c r="FEB120" s="214"/>
      <c r="FEC120" s="212"/>
      <c r="FED120" s="213"/>
      <c r="FEE120" s="213"/>
      <c r="FEF120" s="214"/>
      <c r="FEG120" s="214"/>
      <c r="FEH120" s="216"/>
      <c r="FEI120" s="216"/>
      <c r="FEJ120" s="216"/>
      <c r="FEK120" s="216"/>
      <c r="FEL120" s="216"/>
      <c r="FEM120" s="216"/>
      <c r="FEN120" s="216"/>
      <c r="FEO120" s="216"/>
      <c r="FEP120" s="216"/>
      <c r="FEQ120" s="216"/>
      <c r="FER120" s="216"/>
      <c r="FES120" s="216"/>
      <c r="FET120" s="216"/>
      <c r="FEU120" s="214"/>
      <c r="FEV120" s="214"/>
      <c r="FEW120" s="214"/>
      <c r="FEX120" s="214"/>
      <c r="FEY120" s="214"/>
      <c r="FEZ120" s="212"/>
      <c r="FFA120" s="213"/>
      <c r="FFB120" s="213"/>
      <c r="FFC120" s="214"/>
      <c r="FFD120" s="214"/>
      <c r="FFE120" s="216"/>
      <c r="FFF120" s="216"/>
      <c r="FFG120" s="216"/>
      <c r="FFH120" s="216"/>
      <c r="FFI120" s="216"/>
      <c r="FFJ120" s="216"/>
      <c r="FFK120" s="216"/>
      <c r="FFL120" s="216"/>
      <c r="FFM120" s="216"/>
      <c r="FFN120" s="216"/>
      <c r="FFO120" s="216"/>
      <c r="FFP120" s="216"/>
      <c r="FFQ120" s="216"/>
      <c r="FFR120" s="214"/>
      <c r="FFS120" s="214"/>
      <c r="FFT120" s="214"/>
      <c r="FFU120" s="214"/>
      <c r="FFV120" s="214"/>
      <c r="FFW120" s="212"/>
      <c r="FFX120" s="213"/>
      <c r="FFY120" s="213"/>
      <c r="FFZ120" s="214"/>
      <c r="FGA120" s="214"/>
      <c r="FGB120" s="216"/>
      <c r="FGC120" s="216"/>
      <c r="FGD120" s="216"/>
      <c r="FGE120" s="216"/>
      <c r="FGF120" s="216"/>
      <c r="FGG120" s="216"/>
      <c r="FGH120" s="216"/>
      <c r="FGI120" s="216"/>
      <c r="FGJ120" s="216"/>
      <c r="FGK120" s="216"/>
      <c r="FGL120" s="216"/>
      <c r="FGM120" s="216"/>
      <c r="FGN120" s="216"/>
      <c r="FGO120" s="214"/>
      <c r="FGP120" s="214"/>
      <c r="FGQ120" s="214"/>
      <c r="FGR120" s="214"/>
      <c r="FGS120" s="214"/>
      <c r="FGT120" s="212"/>
      <c r="FGU120" s="213"/>
      <c r="FGV120" s="213"/>
      <c r="FGW120" s="214"/>
      <c r="FGX120" s="214"/>
      <c r="FGY120" s="216"/>
      <c r="FGZ120" s="216"/>
      <c r="FHA120" s="216"/>
      <c r="FHB120" s="216"/>
      <c r="FHC120" s="216"/>
      <c r="FHD120" s="216"/>
      <c r="FHE120" s="216"/>
      <c r="FHF120" s="216"/>
      <c r="FHG120" s="216"/>
      <c r="FHH120" s="216"/>
      <c r="FHI120" s="216"/>
      <c r="FHJ120" s="216"/>
      <c r="FHK120" s="216"/>
      <c r="FHL120" s="214"/>
      <c r="FHM120" s="214"/>
      <c r="FHN120" s="214"/>
      <c r="FHO120" s="214"/>
      <c r="FHP120" s="214"/>
      <c r="FHQ120" s="212"/>
      <c r="FHR120" s="213"/>
      <c r="FHS120" s="213"/>
      <c r="FHT120" s="214"/>
      <c r="FHU120" s="214"/>
      <c r="FHV120" s="216"/>
      <c r="FHW120" s="216"/>
      <c r="FHX120" s="216"/>
      <c r="FHY120" s="216"/>
      <c r="FHZ120" s="216"/>
      <c r="FIA120" s="216"/>
      <c r="FIB120" s="216"/>
      <c r="FIC120" s="216"/>
      <c r="FID120" s="216"/>
      <c r="FIE120" s="216"/>
      <c r="FIF120" s="216"/>
      <c r="FIG120" s="216"/>
      <c r="FIH120" s="216"/>
      <c r="FII120" s="214"/>
      <c r="FIJ120" s="214"/>
      <c r="FIK120" s="214"/>
      <c r="FIL120" s="214"/>
      <c r="FIM120" s="214"/>
      <c r="FIN120" s="212"/>
      <c r="FIO120" s="213"/>
      <c r="FIP120" s="213"/>
      <c r="FIQ120" s="214"/>
      <c r="FIR120" s="214"/>
      <c r="FIS120" s="216"/>
      <c r="FIT120" s="216"/>
      <c r="FIU120" s="216"/>
      <c r="FIV120" s="216"/>
      <c r="FIW120" s="216"/>
      <c r="FIX120" s="216"/>
      <c r="FIY120" s="216"/>
      <c r="FIZ120" s="216"/>
      <c r="FJA120" s="216"/>
      <c r="FJB120" s="216"/>
      <c r="FJC120" s="216"/>
      <c r="FJD120" s="216"/>
      <c r="FJE120" s="216"/>
      <c r="FJF120" s="214"/>
      <c r="FJG120" s="214"/>
      <c r="FJH120" s="214"/>
      <c r="FJI120" s="214"/>
      <c r="FJJ120" s="214"/>
      <c r="FJK120" s="212"/>
      <c r="FJL120" s="213"/>
      <c r="FJM120" s="213"/>
      <c r="FJN120" s="214"/>
      <c r="FJO120" s="214"/>
      <c r="FJP120" s="216"/>
      <c r="FJQ120" s="216"/>
      <c r="FJR120" s="216"/>
      <c r="FJS120" s="216"/>
      <c r="FJT120" s="216"/>
      <c r="FJU120" s="216"/>
      <c r="FJV120" s="216"/>
      <c r="FJW120" s="216"/>
      <c r="FJX120" s="216"/>
      <c r="FJY120" s="216"/>
      <c r="FJZ120" s="216"/>
      <c r="FKA120" s="216"/>
      <c r="FKB120" s="216"/>
      <c r="FKC120" s="214"/>
      <c r="FKD120" s="214"/>
      <c r="FKE120" s="214"/>
      <c r="FKF120" s="214"/>
      <c r="FKG120" s="214"/>
      <c r="FKH120" s="212"/>
      <c r="FKI120" s="213"/>
      <c r="FKJ120" s="213"/>
      <c r="FKK120" s="214"/>
      <c r="FKL120" s="214"/>
      <c r="FKM120" s="216"/>
      <c r="FKN120" s="216"/>
      <c r="FKO120" s="216"/>
      <c r="FKP120" s="216"/>
      <c r="FKQ120" s="216"/>
      <c r="FKR120" s="216"/>
      <c r="FKS120" s="216"/>
      <c r="FKT120" s="216"/>
      <c r="FKU120" s="216"/>
      <c r="FKV120" s="216"/>
      <c r="FKW120" s="216"/>
      <c r="FKX120" s="216"/>
      <c r="FKY120" s="216"/>
      <c r="FKZ120" s="214"/>
      <c r="FLA120" s="214"/>
      <c r="FLB120" s="214"/>
      <c r="FLC120" s="214"/>
      <c r="FLD120" s="214"/>
      <c r="FLE120" s="212"/>
      <c r="FLF120" s="213"/>
      <c r="FLG120" s="213"/>
      <c r="FLH120" s="214"/>
      <c r="FLI120" s="214"/>
      <c r="FLJ120" s="216"/>
      <c r="FLK120" s="216"/>
      <c r="FLL120" s="216"/>
      <c r="FLM120" s="216"/>
      <c r="FLN120" s="216"/>
      <c r="FLO120" s="216"/>
      <c r="FLP120" s="216"/>
      <c r="FLQ120" s="216"/>
      <c r="FLR120" s="216"/>
      <c r="FLS120" s="216"/>
      <c r="FLT120" s="216"/>
      <c r="FLU120" s="216"/>
      <c r="FLV120" s="216"/>
      <c r="FLW120" s="214"/>
      <c r="FLX120" s="214"/>
      <c r="FLY120" s="214"/>
      <c r="FLZ120" s="214"/>
      <c r="FMA120" s="214"/>
      <c r="FMB120" s="212"/>
      <c r="FMC120" s="213"/>
      <c r="FMD120" s="213"/>
      <c r="FME120" s="214"/>
      <c r="FMF120" s="214"/>
      <c r="FMG120" s="216"/>
      <c r="FMH120" s="216"/>
      <c r="FMI120" s="216"/>
      <c r="FMJ120" s="216"/>
      <c r="FMK120" s="216"/>
      <c r="FML120" s="216"/>
      <c r="FMM120" s="216"/>
      <c r="FMN120" s="216"/>
      <c r="FMO120" s="216"/>
      <c r="FMP120" s="216"/>
      <c r="FMQ120" s="216"/>
      <c r="FMR120" s="216"/>
      <c r="FMS120" s="216"/>
      <c r="FMT120" s="214"/>
      <c r="FMU120" s="214"/>
      <c r="FMV120" s="214"/>
      <c r="FMW120" s="214"/>
      <c r="FMX120" s="214"/>
      <c r="FMY120" s="212"/>
      <c r="FMZ120" s="213"/>
      <c r="FNA120" s="213"/>
      <c r="FNB120" s="214"/>
      <c r="FNC120" s="214"/>
      <c r="FND120" s="216"/>
      <c r="FNE120" s="216"/>
      <c r="FNF120" s="216"/>
      <c r="FNG120" s="216"/>
      <c r="FNH120" s="216"/>
      <c r="FNI120" s="216"/>
      <c r="FNJ120" s="216"/>
      <c r="FNK120" s="216"/>
      <c r="FNL120" s="216"/>
      <c r="FNM120" s="216"/>
      <c r="FNN120" s="216"/>
      <c r="FNO120" s="216"/>
      <c r="FNP120" s="216"/>
      <c r="FNQ120" s="214"/>
      <c r="FNR120" s="214"/>
      <c r="FNS120" s="214"/>
      <c r="FNT120" s="214"/>
      <c r="FNU120" s="214"/>
      <c r="FNV120" s="212"/>
      <c r="FNW120" s="213"/>
      <c r="FNX120" s="213"/>
      <c r="FNY120" s="214"/>
      <c r="FNZ120" s="214"/>
      <c r="FOA120" s="216"/>
      <c r="FOB120" s="216"/>
      <c r="FOC120" s="216"/>
      <c r="FOD120" s="216"/>
      <c r="FOE120" s="216"/>
      <c r="FOF120" s="216"/>
      <c r="FOG120" s="216"/>
      <c r="FOH120" s="216"/>
      <c r="FOI120" s="216"/>
      <c r="FOJ120" s="216"/>
      <c r="FOK120" s="216"/>
      <c r="FOL120" s="216"/>
      <c r="FOM120" s="216"/>
      <c r="FON120" s="214"/>
      <c r="FOO120" s="214"/>
      <c r="FOP120" s="214"/>
      <c r="FOQ120" s="214"/>
      <c r="FOR120" s="214"/>
      <c r="FOS120" s="212"/>
      <c r="FOT120" s="213"/>
      <c r="FOU120" s="213"/>
      <c r="FOV120" s="214"/>
      <c r="FOW120" s="214"/>
      <c r="FOX120" s="216"/>
      <c r="FOY120" s="216"/>
      <c r="FOZ120" s="216"/>
      <c r="FPA120" s="216"/>
      <c r="FPB120" s="216"/>
      <c r="FPC120" s="216"/>
      <c r="FPD120" s="216"/>
      <c r="FPE120" s="216"/>
      <c r="FPF120" s="216"/>
      <c r="FPG120" s="216"/>
      <c r="FPH120" s="216"/>
      <c r="FPI120" s="216"/>
      <c r="FPJ120" s="216"/>
      <c r="FPK120" s="214"/>
      <c r="FPL120" s="214"/>
      <c r="FPM120" s="214"/>
      <c r="FPN120" s="214"/>
      <c r="FPO120" s="214"/>
      <c r="FPP120" s="212"/>
      <c r="FPQ120" s="213"/>
      <c r="FPR120" s="213"/>
      <c r="FPS120" s="214"/>
      <c r="FPT120" s="214"/>
      <c r="FPU120" s="216"/>
      <c r="FPV120" s="216"/>
      <c r="FPW120" s="216"/>
      <c r="FPX120" s="216"/>
      <c r="FPY120" s="216"/>
      <c r="FPZ120" s="216"/>
      <c r="FQA120" s="216"/>
      <c r="FQB120" s="216"/>
      <c r="FQC120" s="216"/>
      <c r="FQD120" s="216"/>
      <c r="FQE120" s="216"/>
      <c r="FQF120" s="216"/>
      <c r="FQG120" s="216"/>
      <c r="FQH120" s="214"/>
      <c r="FQI120" s="214"/>
      <c r="FQJ120" s="214"/>
      <c r="FQK120" s="214"/>
      <c r="FQL120" s="214"/>
      <c r="FQM120" s="212"/>
      <c r="FQN120" s="213"/>
      <c r="FQO120" s="213"/>
      <c r="FQP120" s="214"/>
      <c r="FQQ120" s="214"/>
      <c r="FQR120" s="216"/>
      <c r="FQS120" s="216"/>
      <c r="FQT120" s="216"/>
      <c r="FQU120" s="216"/>
      <c r="FQV120" s="216"/>
      <c r="FQW120" s="216"/>
      <c r="FQX120" s="216"/>
      <c r="FQY120" s="216"/>
      <c r="FQZ120" s="216"/>
      <c r="FRA120" s="216"/>
      <c r="FRB120" s="216"/>
      <c r="FRC120" s="216"/>
      <c r="FRD120" s="216"/>
      <c r="FRE120" s="214"/>
      <c r="FRF120" s="214"/>
      <c r="FRG120" s="214"/>
      <c r="FRH120" s="214"/>
      <c r="FRI120" s="214"/>
      <c r="FRJ120" s="212"/>
      <c r="FRK120" s="213"/>
      <c r="FRL120" s="213"/>
      <c r="FRM120" s="214"/>
      <c r="FRN120" s="214"/>
      <c r="FRO120" s="216"/>
      <c r="FRP120" s="216"/>
      <c r="FRQ120" s="216"/>
      <c r="FRR120" s="216"/>
      <c r="FRS120" s="216"/>
      <c r="FRT120" s="216"/>
      <c r="FRU120" s="216"/>
      <c r="FRV120" s="216"/>
      <c r="FRW120" s="216"/>
      <c r="FRX120" s="216"/>
      <c r="FRY120" s="216"/>
      <c r="FRZ120" s="216"/>
      <c r="FSA120" s="216"/>
      <c r="FSB120" s="214"/>
      <c r="FSC120" s="214"/>
      <c r="FSD120" s="214"/>
      <c r="FSE120" s="214"/>
      <c r="FSF120" s="214"/>
      <c r="FSG120" s="212"/>
      <c r="FSH120" s="213"/>
      <c r="FSI120" s="213"/>
      <c r="FSJ120" s="214"/>
      <c r="FSK120" s="214"/>
      <c r="FSL120" s="216"/>
      <c r="FSM120" s="216"/>
      <c r="FSN120" s="216"/>
      <c r="FSO120" s="216"/>
      <c r="FSP120" s="216"/>
      <c r="FSQ120" s="216"/>
      <c r="FSR120" s="216"/>
      <c r="FSS120" s="216"/>
      <c r="FST120" s="216"/>
      <c r="FSU120" s="216"/>
      <c r="FSV120" s="216"/>
      <c r="FSW120" s="216"/>
      <c r="FSX120" s="216"/>
      <c r="FSY120" s="214"/>
      <c r="FSZ120" s="214"/>
      <c r="FTA120" s="214"/>
      <c r="FTB120" s="214"/>
      <c r="FTC120" s="214"/>
      <c r="FTD120" s="212"/>
      <c r="FTE120" s="213"/>
      <c r="FTF120" s="213"/>
      <c r="FTG120" s="214"/>
      <c r="FTH120" s="214"/>
      <c r="FTI120" s="216"/>
      <c r="FTJ120" s="216"/>
      <c r="FTK120" s="216"/>
      <c r="FTL120" s="216"/>
      <c r="FTM120" s="216"/>
      <c r="FTN120" s="216"/>
      <c r="FTO120" s="216"/>
      <c r="FTP120" s="216"/>
      <c r="FTQ120" s="216"/>
      <c r="FTR120" s="216"/>
      <c r="FTS120" s="216"/>
      <c r="FTT120" s="216"/>
      <c r="FTU120" s="216"/>
      <c r="FTV120" s="214"/>
      <c r="FTW120" s="214"/>
      <c r="FTX120" s="214"/>
      <c r="FTY120" s="214"/>
      <c r="FTZ120" s="214"/>
      <c r="FUA120" s="212"/>
      <c r="FUB120" s="213"/>
      <c r="FUC120" s="213"/>
      <c r="FUD120" s="214"/>
      <c r="FUE120" s="214"/>
      <c r="FUF120" s="216"/>
      <c r="FUG120" s="216"/>
      <c r="FUH120" s="216"/>
      <c r="FUI120" s="216"/>
      <c r="FUJ120" s="216"/>
      <c r="FUK120" s="216"/>
      <c r="FUL120" s="216"/>
      <c r="FUM120" s="216"/>
      <c r="FUN120" s="216"/>
      <c r="FUO120" s="216"/>
      <c r="FUP120" s="216"/>
      <c r="FUQ120" s="216"/>
      <c r="FUR120" s="216"/>
      <c r="FUS120" s="214"/>
      <c r="FUT120" s="214"/>
      <c r="FUU120" s="214"/>
      <c r="FUV120" s="214"/>
      <c r="FUW120" s="214"/>
      <c r="FUX120" s="212"/>
      <c r="FUY120" s="213"/>
      <c r="FUZ120" s="213"/>
      <c r="FVA120" s="214"/>
      <c r="FVB120" s="214"/>
      <c r="FVC120" s="216"/>
      <c r="FVD120" s="216"/>
      <c r="FVE120" s="216"/>
      <c r="FVF120" s="216"/>
      <c r="FVG120" s="216"/>
      <c r="FVH120" s="216"/>
      <c r="FVI120" s="216"/>
      <c r="FVJ120" s="216"/>
      <c r="FVK120" s="216"/>
      <c r="FVL120" s="216"/>
      <c r="FVM120" s="216"/>
      <c r="FVN120" s="216"/>
      <c r="FVO120" s="216"/>
      <c r="FVP120" s="214"/>
      <c r="FVQ120" s="214"/>
      <c r="FVR120" s="214"/>
      <c r="FVS120" s="214"/>
      <c r="FVT120" s="214"/>
      <c r="FVU120" s="212"/>
      <c r="FVV120" s="213"/>
      <c r="FVW120" s="213"/>
      <c r="FVX120" s="214"/>
      <c r="FVY120" s="214"/>
      <c r="FVZ120" s="216"/>
      <c r="FWA120" s="216"/>
      <c r="FWB120" s="216"/>
      <c r="FWC120" s="216"/>
      <c r="FWD120" s="216"/>
      <c r="FWE120" s="216"/>
      <c r="FWF120" s="216"/>
      <c r="FWG120" s="216"/>
      <c r="FWH120" s="216"/>
      <c r="FWI120" s="216"/>
      <c r="FWJ120" s="216"/>
      <c r="FWK120" s="216"/>
      <c r="FWL120" s="216"/>
      <c r="FWM120" s="214"/>
      <c r="FWN120" s="214"/>
      <c r="FWO120" s="214"/>
      <c r="FWP120" s="214"/>
      <c r="FWQ120" s="214"/>
      <c r="FWR120" s="212"/>
      <c r="FWS120" s="213"/>
      <c r="FWT120" s="213"/>
      <c r="FWU120" s="214"/>
      <c r="FWV120" s="214"/>
      <c r="FWW120" s="216"/>
      <c r="FWX120" s="216"/>
      <c r="FWY120" s="216"/>
      <c r="FWZ120" s="216"/>
      <c r="FXA120" s="216"/>
      <c r="FXB120" s="216"/>
      <c r="FXC120" s="216"/>
      <c r="FXD120" s="216"/>
      <c r="FXE120" s="216"/>
      <c r="FXF120" s="216"/>
      <c r="FXG120" s="216"/>
      <c r="FXH120" s="216"/>
      <c r="FXI120" s="216"/>
      <c r="FXJ120" s="214"/>
      <c r="FXK120" s="214"/>
      <c r="FXL120" s="214"/>
      <c r="FXM120" s="214"/>
      <c r="FXN120" s="214"/>
      <c r="FXO120" s="212"/>
      <c r="FXP120" s="213"/>
      <c r="FXQ120" s="213"/>
      <c r="FXR120" s="214"/>
      <c r="FXS120" s="214"/>
      <c r="FXT120" s="216"/>
      <c r="FXU120" s="216"/>
      <c r="FXV120" s="216"/>
      <c r="FXW120" s="216"/>
      <c r="FXX120" s="216"/>
      <c r="FXY120" s="216"/>
      <c r="FXZ120" s="216"/>
      <c r="FYA120" s="216"/>
      <c r="FYB120" s="216"/>
      <c r="FYC120" s="216"/>
      <c r="FYD120" s="216"/>
      <c r="FYE120" s="216"/>
      <c r="FYF120" s="216"/>
      <c r="FYG120" s="214"/>
      <c r="FYH120" s="214"/>
      <c r="FYI120" s="214"/>
      <c r="FYJ120" s="214"/>
      <c r="FYK120" s="214"/>
      <c r="FYL120" s="212"/>
      <c r="FYM120" s="213"/>
      <c r="FYN120" s="213"/>
      <c r="FYO120" s="214"/>
      <c r="FYP120" s="214"/>
      <c r="FYQ120" s="216"/>
      <c r="FYR120" s="216"/>
      <c r="FYS120" s="216"/>
      <c r="FYT120" s="216"/>
      <c r="FYU120" s="216"/>
      <c r="FYV120" s="216"/>
      <c r="FYW120" s="216"/>
      <c r="FYX120" s="216"/>
      <c r="FYY120" s="216"/>
      <c r="FYZ120" s="216"/>
      <c r="FZA120" s="216"/>
      <c r="FZB120" s="216"/>
      <c r="FZC120" s="216"/>
      <c r="FZD120" s="214"/>
      <c r="FZE120" s="214"/>
      <c r="FZF120" s="214"/>
      <c r="FZG120" s="214"/>
      <c r="FZH120" s="214"/>
      <c r="FZI120" s="212"/>
      <c r="FZJ120" s="213"/>
      <c r="FZK120" s="213"/>
      <c r="FZL120" s="214"/>
      <c r="FZM120" s="214"/>
      <c r="FZN120" s="216"/>
      <c r="FZO120" s="216"/>
      <c r="FZP120" s="216"/>
      <c r="FZQ120" s="216"/>
      <c r="FZR120" s="216"/>
      <c r="FZS120" s="216"/>
      <c r="FZT120" s="216"/>
      <c r="FZU120" s="216"/>
      <c r="FZV120" s="216"/>
      <c r="FZW120" s="216"/>
      <c r="FZX120" s="216"/>
      <c r="FZY120" s="216"/>
      <c r="FZZ120" s="216"/>
      <c r="GAA120" s="214"/>
      <c r="GAB120" s="214"/>
      <c r="GAC120" s="214"/>
      <c r="GAD120" s="214"/>
      <c r="GAE120" s="214"/>
      <c r="GAF120" s="212"/>
      <c r="GAG120" s="213"/>
      <c r="GAH120" s="213"/>
      <c r="GAI120" s="214"/>
      <c r="GAJ120" s="214"/>
      <c r="GAK120" s="216"/>
      <c r="GAL120" s="216"/>
      <c r="GAM120" s="216"/>
      <c r="GAN120" s="216"/>
      <c r="GAO120" s="216"/>
      <c r="GAP120" s="216"/>
      <c r="GAQ120" s="216"/>
      <c r="GAR120" s="216"/>
      <c r="GAS120" s="216"/>
      <c r="GAT120" s="216"/>
      <c r="GAU120" s="216"/>
      <c r="GAV120" s="216"/>
      <c r="GAW120" s="216"/>
      <c r="GAX120" s="214"/>
      <c r="GAY120" s="214"/>
      <c r="GAZ120" s="214"/>
      <c r="GBA120" s="214"/>
      <c r="GBB120" s="214"/>
      <c r="GBC120" s="212"/>
      <c r="GBD120" s="213"/>
      <c r="GBE120" s="213"/>
      <c r="GBF120" s="214"/>
      <c r="GBG120" s="214"/>
      <c r="GBH120" s="216"/>
      <c r="GBI120" s="216"/>
      <c r="GBJ120" s="216"/>
      <c r="GBK120" s="216"/>
      <c r="GBL120" s="216"/>
      <c r="GBM120" s="216"/>
      <c r="GBN120" s="216"/>
      <c r="GBO120" s="216"/>
      <c r="GBP120" s="216"/>
      <c r="GBQ120" s="216"/>
      <c r="GBR120" s="216"/>
      <c r="GBS120" s="216"/>
      <c r="GBT120" s="216"/>
      <c r="GBU120" s="214"/>
      <c r="GBV120" s="214"/>
      <c r="GBW120" s="214"/>
      <c r="GBX120" s="214"/>
      <c r="GBY120" s="214"/>
      <c r="GBZ120" s="212"/>
      <c r="GCA120" s="213"/>
      <c r="GCB120" s="213"/>
      <c r="GCC120" s="214"/>
      <c r="GCD120" s="214"/>
      <c r="GCE120" s="216"/>
      <c r="GCF120" s="216"/>
      <c r="GCG120" s="216"/>
      <c r="GCH120" s="216"/>
      <c r="GCI120" s="216"/>
      <c r="GCJ120" s="216"/>
      <c r="GCK120" s="216"/>
      <c r="GCL120" s="216"/>
      <c r="GCM120" s="216"/>
      <c r="GCN120" s="216"/>
      <c r="GCO120" s="216"/>
      <c r="GCP120" s="216"/>
      <c r="GCQ120" s="216"/>
      <c r="GCR120" s="214"/>
      <c r="GCS120" s="214"/>
      <c r="GCT120" s="214"/>
      <c r="GCU120" s="214"/>
      <c r="GCV120" s="214"/>
      <c r="GCW120" s="212"/>
      <c r="GCX120" s="213"/>
      <c r="GCY120" s="213"/>
      <c r="GCZ120" s="214"/>
      <c r="GDA120" s="214"/>
      <c r="GDB120" s="216"/>
      <c r="GDC120" s="216"/>
      <c r="GDD120" s="216"/>
      <c r="GDE120" s="216"/>
      <c r="GDF120" s="216"/>
      <c r="GDG120" s="216"/>
      <c r="GDH120" s="216"/>
      <c r="GDI120" s="216"/>
      <c r="GDJ120" s="216"/>
      <c r="GDK120" s="216"/>
      <c r="GDL120" s="216"/>
      <c r="GDM120" s="216"/>
      <c r="GDN120" s="216"/>
      <c r="GDO120" s="214"/>
      <c r="GDP120" s="214"/>
      <c r="GDQ120" s="214"/>
      <c r="GDR120" s="214"/>
      <c r="GDS120" s="214"/>
      <c r="GDT120" s="212"/>
      <c r="GDU120" s="213"/>
      <c r="GDV120" s="213"/>
      <c r="GDW120" s="214"/>
      <c r="GDX120" s="214"/>
      <c r="GDY120" s="216"/>
      <c r="GDZ120" s="216"/>
      <c r="GEA120" s="216"/>
      <c r="GEB120" s="216"/>
      <c r="GEC120" s="216"/>
      <c r="GED120" s="216"/>
      <c r="GEE120" s="216"/>
      <c r="GEF120" s="216"/>
      <c r="GEG120" s="216"/>
      <c r="GEH120" s="216"/>
      <c r="GEI120" s="216"/>
      <c r="GEJ120" s="216"/>
      <c r="GEK120" s="216"/>
      <c r="GEL120" s="214"/>
      <c r="GEM120" s="214"/>
      <c r="GEN120" s="214"/>
      <c r="GEO120" s="214"/>
      <c r="GEP120" s="214"/>
      <c r="GEQ120" s="212"/>
      <c r="GER120" s="213"/>
      <c r="GES120" s="213"/>
      <c r="GET120" s="214"/>
      <c r="GEU120" s="214"/>
      <c r="GEV120" s="216"/>
      <c r="GEW120" s="216"/>
      <c r="GEX120" s="216"/>
      <c r="GEY120" s="216"/>
      <c r="GEZ120" s="216"/>
      <c r="GFA120" s="216"/>
      <c r="GFB120" s="216"/>
      <c r="GFC120" s="216"/>
      <c r="GFD120" s="216"/>
      <c r="GFE120" s="216"/>
      <c r="GFF120" s="216"/>
      <c r="GFG120" s="216"/>
      <c r="GFH120" s="216"/>
      <c r="GFI120" s="214"/>
      <c r="GFJ120" s="214"/>
      <c r="GFK120" s="214"/>
      <c r="GFL120" s="214"/>
      <c r="GFM120" s="214"/>
      <c r="GFN120" s="212"/>
      <c r="GFO120" s="213"/>
      <c r="GFP120" s="213"/>
      <c r="GFQ120" s="214"/>
      <c r="GFR120" s="214"/>
      <c r="GFS120" s="216"/>
      <c r="GFT120" s="216"/>
      <c r="GFU120" s="216"/>
      <c r="GFV120" s="216"/>
      <c r="GFW120" s="216"/>
      <c r="GFX120" s="216"/>
      <c r="GFY120" s="216"/>
      <c r="GFZ120" s="216"/>
      <c r="GGA120" s="216"/>
      <c r="GGB120" s="216"/>
      <c r="GGC120" s="216"/>
      <c r="GGD120" s="216"/>
      <c r="GGE120" s="216"/>
      <c r="GGF120" s="214"/>
      <c r="GGG120" s="214"/>
      <c r="GGH120" s="214"/>
      <c r="GGI120" s="214"/>
      <c r="GGJ120" s="214"/>
      <c r="GGK120" s="212"/>
      <c r="GGL120" s="213"/>
      <c r="GGM120" s="213"/>
      <c r="GGN120" s="214"/>
      <c r="GGO120" s="214"/>
      <c r="GGP120" s="216"/>
      <c r="GGQ120" s="216"/>
      <c r="GGR120" s="216"/>
      <c r="GGS120" s="216"/>
      <c r="GGT120" s="216"/>
      <c r="GGU120" s="216"/>
      <c r="GGV120" s="216"/>
      <c r="GGW120" s="216"/>
      <c r="GGX120" s="216"/>
      <c r="GGY120" s="216"/>
      <c r="GGZ120" s="216"/>
      <c r="GHA120" s="216"/>
      <c r="GHB120" s="216"/>
      <c r="GHC120" s="214"/>
      <c r="GHD120" s="214"/>
      <c r="GHE120" s="214"/>
      <c r="GHF120" s="214"/>
      <c r="GHG120" s="214"/>
      <c r="GHH120" s="212"/>
      <c r="GHI120" s="213"/>
      <c r="GHJ120" s="213"/>
      <c r="GHK120" s="214"/>
      <c r="GHL120" s="214"/>
      <c r="GHM120" s="216"/>
      <c r="GHN120" s="216"/>
      <c r="GHO120" s="216"/>
      <c r="GHP120" s="216"/>
      <c r="GHQ120" s="216"/>
      <c r="GHR120" s="216"/>
      <c r="GHS120" s="216"/>
      <c r="GHT120" s="216"/>
      <c r="GHU120" s="216"/>
      <c r="GHV120" s="216"/>
      <c r="GHW120" s="216"/>
      <c r="GHX120" s="216"/>
      <c r="GHY120" s="216"/>
      <c r="GHZ120" s="214"/>
      <c r="GIA120" s="214"/>
      <c r="GIB120" s="214"/>
      <c r="GIC120" s="214"/>
      <c r="GID120" s="214"/>
      <c r="GIE120" s="212"/>
      <c r="GIF120" s="213"/>
      <c r="GIG120" s="213"/>
      <c r="GIH120" s="214"/>
      <c r="GII120" s="214"/>
      <c r="GIJ120" s="216"/>
      <c r="GIK120" s="216"/>
      <c r="GIL120" s="216"/>
      <c r="GIM120" s="216"/>
      <c r="GIN120" s="216"/>
      <c r="GIO120" s="216"/>
      <c r="GIP120" s="216"/>
      <c r="GIQ120" s="216"/>
      <c r="GIR120" s="216"/>
      <c r="GIS120" s="216"/>
      <c r="GIT120" s="216"/>
      <c r="GIU120" s="216"/>
      <c r="GIV120" s="216"/>
      <c r="GIW120" s="214"/>
      <c r="GIX120" s="214"/>
      <c r="GIY120" s="214"/>
      <c r="GIZ120" s="214"/>
      <c r="GJA120" s="214"/>
      <c r="GJB120" s="212"/>
      <c r="GJC120" s="213"/>
      <c r="GJD120" s="213"/>
      <c r="GJE120" s="214"/>
      <c r="GJF120" s="214"/>
      <c r="GJG120" s="216"/>
      <c r="GJH120" s="216"/>
      <c r="GJI120" s="216"/>
      <c r="GJJ120" s="216"/>
      <c r="GJK120" s="216"/>
      <c r="GJL120" s="216"/>
      <c r="GJM120" s="216"/>
      <c r="GJN120" s="216"/>
      <c r="GJO120" s="216"/>
      <c r="GJP120" s="216"/>
      <c r="GJQ120" s="216"/>
      <c r="GJR120" s="216"/>
      <c r="GJS120" s="216"/>
      <c r="GJT120" s="214"/>
      <c r="GJU120" s="214"/>
      <c r="GJV120" s="214"/>
      <c r="GJW120" s="214"/>
      <c r="GJX120" s="214"/>
      <c r="GJY120" s="212"/>
      <c r="GJZ120" s="213"/>
      <c r="GKA120" s="213"/>
      <c r="GKB120" s="214"/>
      <c r="GKC120" s="214"/>
      <c r="GKD120" s="216"/>
      <c r="GKE120" s="216"/>
      <c r="GKF120" s="216"/>
      <c r="GKG120" s="216"/>
      <c r="GKH120" s="216"/>
      <c r="GKI120" s="216"/>
      <c r="GKJ120" s="216"/>
      <c r="GKK120" s="216"/>
      <c r="GKL120" s="216"/>
      <c r="GKM120" s="216"/>
      <c r="GKN120" s="216"/>
      <c r="GKO120" s="216"/>
      <c r="GKP120" s="216"/>
      <c r="GKQ120" s="214"/>
      <c r="GKR120" s="214"/>
      <c r="GKS120" s="214"/>
      <c r="GKT120" s="214"/>
      <c r="GKU120" s="214"/>
      <c r="GKV120" s="212"/>
      <c r="GKW120" s="213"/>
      <c r="GKX120" s="213"/>
      <c r="GKY120" s="214"/>
      <c r="GKZ120" s="214"/>
      <c r="GLA120" s="216"/>
      <c r="GLB120" s="216"/>
      <c r="GLC120" s="216"/>
      <c r="GLD120" s="216"/>
      <c r="GLE120" s="216"/>
      <c r="GLF120" s="216"/>
      <c r="GLG120" s="216"/>
      <c r="GLH120" s="216"/>
      <c r="GLI120" s="216"/>
      <c r="GLJ120" s="216"/>
      <c r="GLK120" s="216"/>
      <c r="GLL120" s="216"/>
      <c r="GLM120" s="216"/>
      <c r="GLN120" s="214"/>
      <c r="GLO120" s="214"/>
      <c r="GLP120" s="214"/>
      <c r="GLQ120" s="214"/>
      <c r="GLR120" s="214"/>
      <c r="GLS120" s="212"/>
      <c r="GLT120" s="213"/>
      <c r="GLU120" s="213"/>
      <c r="GLV120" s="214"/>
      <c r="GLW120" s="214"/>
      <c r="GLX120" s="216"/>
      <c r="GLY120" s="216"/>
      <c r="GLZ120" s="216"/>
      <c r="GMA120" s="216"/>
      <c r="GMB120" s="216"/>
      <c r="GMC120" s="216"/>
      <c r="GMD120" s="216"/>
      <c r="GME120" s="216"/>
      <c r="GMF120" s="216"/>
      <c r="GMG120" s="216"/>
      <c r="GMH120" s="216"/>
      <c r="GMI120" s="216"/>
      <c r="GMJ120" s="216"/>
      <c r="GMK120" s="214"/>
      <c r="GML120" s="214"/>
      <c r="GMM120" s="214"/>
      <c r="GMN120" s="214"/>
      <c r="GMO120" s="214"/>
      <c r="GMP120" s="212"/>
      <c r="GMQ120" s="213"/>
      <c r="GMR120" s="213"/>
      <c r="GMS120" s="214"/>
      <c r="GMT120" s="214"/>
      <c r="GMU120" s="216"/>
      <c r="GMV120" s="216"/>
      <c r="GMW120" s="216"/>
      <c r="GMX120" s="216"/>
      <c r="GMY120" s="216"/>
      <c r="GMZ120" s="216"/>
      <c r="GNA120" s="216"/>
      <c r="GNB120" s="216"/>
      <c r="GNC120" s="216"/>
      <c r="GND120" s="216"/>
      <c r="GNE120" s="216"/>
      <c r="GNF120" s="216"/>
      <c r="GNG120" s="216"/>
      <c r="GNH120" s="214"/>
      <c r="GNI120" s="214"/>
      <c r="GNJ120" s="214"/>
      <c r="GNK120" s="214"/>
      <c r="GNL120" s="214"/>
      <c r="GNM120" s="212"/>
      <c r="GNN120" s="213"/>
      <c r="GNO120" s="213"/>
      <c r="GNP120" s="214"/>
      <c r="GNQ120" s="214"/>
      <c r="GNR120" s="216"/>
      <c r="GNS120" s="216"/>
      <c r="GNT120" s="216"/>
      <c r="GNU120" s="216"/>
      <c r="GNV120" s="216"/>
      <c r="GNW120" s="216"/>
      <c r="GNX120" s="216"/>
      <c r="GNY120" s="216"/>
      <c r="GNZ120" s="216"/>
      <c r="GOA120" s="216"/>
      <c r="GOB120" s="216"/>
      <c r="GOC120" s="216"/>
      <c r="GOD120" s="216"/>
      <c r="GOE120" s="214"/>
      <c r="GOF120" s="214"/>
      <c r="GOG120" s="214"/>
      <c r="GOH120" s="214"/>
      <c r="GOI120" s="214"/>
      <c r="GOJ120" s="212"/>
      <c r="GOK120" s="213"/>
      <c r="GOL120" s="213"/>
      <c r="GOM120" s="214"/>
      <c r="GON120" s="214"/>
      <c r="GOO120" s="216"/>
      <c r="GOP120" s="216"/>
      <c r="GOQ120" s="216"/>
      <c r="GOR120" s="216"/>
      <c r="GOS120" s="216"/>
      <c r="GOT120" s="216"/>
      <c r="GOU120" s="216"/>
      <c r="GOV120" s="216"/>
      <c r="GOW120" s="216"/>
      <c r="GOX120" s="216"/>
      <c r="GOY120" s="216"/>
      <c r="GOZ120" s="216"/>
      <c r="GPA120" s="216"/>
      <c r="GPB120" s="214"/>
      <c r="GPC120" s="214"/>
      <c r="GPD120" s="214"/>
      <c r="GPE120" s="214"/>
      <c r="GPF120" s="214"/>
      <c r="GPG120" s="212"/>
      <c r="GPH120" s="213"/>
      <c r="GPI120" s="213"/>
      <c r="GPJ120" s="214"/>
      <c r="GPK120" s="214"/>
      <c r="GPL120" s="216"/>
      <c r="GPM120" s="216"/>
      <c r="GPN120" s="216"/>
      <c r="GPO120" s="216"/>
      <c r="GPP120" s="216"/>
      <c r="GPQ120" s="216"/>
      <c r="GPR120" s="216"/>
      <c r="GPS120" s="216"/>
      <c r="GPT120" s="216"/>
      <c r="GPU120" s="216"/>
      <c r="GPV120" s="216"/>
      <c r="GPW120" s="216"/>
      <c r="GPX120" s="216"/>
      <c r="GPY120" s="214"/>
      <c r="GPZ120" s="214"/>
      <c r="GQA120" s="214"/>
      <c r="GQB120" s="214"/>
      <c r="GQC120" s="214"/>
      <c r="GQD120" s="212"/>
      <c r="GQE120" s="213"/>
      <c r="GQF120" s="213"/>
      <c r="GQG120" s="214"/>
      <c r="GQH120" s="214"/>
      <c r="GQI120" s="216"/>
      <c r="GQJ120" s="216"/>
      <c r="GQK120" s="216"/>
      <c r="GQL120" s="216"/>
      <c r="GQM120" s="216"/>
      <c r="GQN120" s="216"/>
      <c r="GQO120" s="216"/>
      <c r="GQP120" s="216"/>
      <c r="GQQ120" s="216"/>
      <c r="GQR120" s="216"/>
      <c r="GQS120" s="216"/>
      <c r="GQT120" s="216"/>
      <c r="GQU120" s="216"/>
      <c r="GQV120" s="214"/>
      <c r="GQW120" s="214"/>
      <c r="GQX120" s="214"/>
      <c r="GQY120" s="214"/>
      <c r="GQZ120" s="214"/>
      <c r="GRA120" s="212"/>
      <c r="GRB120" s="213"/>
      <c r="GRC120" s="213"/>
      <c r="GRD120" s="214"/>
      <c r="GRE120" s="214"/>
      <c r="GRF120" s="216"/>
      <c r="GRG120" s="216"/>
      <c r="GRH120" s="216"/>
      <c r="GRI120" s="216"/>
      <c r="GRJ120" s="216"/>
      <c r="GRK120" s="216"/>
      <c r="GRL120" s="216"/>
      <c r="GRM120" s="216"/>
      <c r="GRN120" s="216"/>
      <c r="GRO120" s="216"/>
      <c r="GRP120" s="216"/>
      <c r="GRQ120" s="216"/>
      <c r="GRR120" s="216"/>
      <c r="GRS120" s="214"/>
      <c r="GRT120" s="214"/>
      <c r="GRU120" s="214"/>
      <c r="GRV120" s="214"/>
      <c r="GRW120" s="214"/>
      <c r="GRX120" s="212"/>
      <c r="GRY120" s="213"/>
      <c r="GRZ120" s="213"/>
      <c r="GSA120" s="214"/>
      <c r="GSB120" s="214"/>
      <c r="GSC120" s="216"/>
      <c r="GSD120" s="216"/>
      <c r="GSE120" s="216"/>
      <c r="GSF120" s="216"/>
      <c r="GSG120" s="216"/>
      <c r="GSH120" s="216"/>
      <c r="GSI120" s="216"/>
      <c r="GSJ120" s="216"/>
      <c r="GSK120" s="216"/>
      <c r="GSL120" s="216"/>
      <c r="GSM120" s="216"/>
      <c r="GSN120" s="216"/>
      <c r="GSO120" s="216"/>
      <c r="GSP120" s="214"/>
      <c r="GSQ120" s="214"/>
      <c r="GSR120" s="214"/>
      <c r="GSS120" s="214"/>
      <c r="GST120" s="214"/>
      <c r="GSU120" s="212"/>
      <c r="GSV120" s="213"/>
      <c r="GSW120" s="213"/>
      <c r="GSX120" s="214"/>
      <c r="GSY120" s="214"/>
      <c r="GSZ120" s="216"/>
      <c r="GTA120" s="216"/>
      <c r="GTB120" s="216"/>
      <c r="GTC120" s="216"/>
      <c r="GTD120" s="216"/>
      <c r="GTE120" s="216"/>
      <c r="GTF120" s="216"/>
      <c r="GTG120" s="216"/>
      <c r="GTH120" s="216"/>
      <c r="GTI120" s="216"/>
      <c r="GTJ120" s="216"/>
      <c r="GTK120" s="216"/>
      <c r="GTL120" s="216"/>
      <c r="GTM120" s="214"/>
      <c r="GTN120" s="214"/>
      <c r="GTO120" s="214"/>
      <c r="GTP120" s="214"/>
      <c r="GTQ120" s="214"/>
      <c r="GTR120" s="212"/>
      <c r="GTS120" s="213"/>
      <c r="GTT120" s="213"/>
      <c r="GTU120" s="214"/>
      <c r="GTV120" s="214"/>
      <c r="GTW120" s="216"/>
      <c r="GTX120" s="216"/>
      <c r="GTY120" s="216"/>
      <c r="GTZ120" s="216"/>
      <c r="GUA120" s="216"/>
      <c r="GUB120" s="216"/>
      <c r="GUC120" s="216"/>
      <c r="GUD120" s="216"/>
      <c r="GUE120" s="216"/>
      <c r="GUF120" s="216"/>
      <c r="GUG120" s="216"/>
      <c r="GUH120" s="216"/>
      <c r="GUI120" s="216"/>
      <c r="GUJ120" s="214"/>
      <c r="GUK120" s="214"/>
      <c r="GUL120" s="214"/>
      <c r="GUM120" s="214"/>
      <c r="GUN120" s="214"/>
      <c r="GUO120" s="212"/>
      <c r="GUP120" s="213"/>
      <c r="GUQ120" s="213"/>
      <c r="GUR120" s="214"/>
      <c r="GUS120" s="214"/>
      <c r="GUT120" s="216"/>
      <c r="GUU120" s="216"/>
      <c r="GUV120" s="216"/>
      <c r="GUW120" s="216"/>
      <c r="GUX120" s="216"/>
      <c r="GUY120" s="216"/>
      <c r="GUZ120" s="216"/>
      <c r="GVA120" s="216"/>
      <c r="GVB120" s="216"/>
      <c r="GVC120" s="216"/>
      <c r="GVD120" s="216"/>
      <c r="GVE120" s="216"/>
      <c r="GVF120" s="216"/>
      <c r="GVG120" s="214"/>
      <c r="GVH120" s="214"/>
      <c r="GVI120" s="214"/>
      <c r="GVJ120" s="214"/>
      <c r="GVK120" s="214"/>
      <c r="GVL120" s="212"/>
      <c r="GVM120" s="213"/>
      <c r="GVN120" s="213"/>
      <c r="GVO120" s="214"/>
      <c r="GVP120" s="214"/>
      <c r="GVQ120" s="216"/>
      <c r="GVR120" s="216"/>
      <c r="GVS120" s="216"/>
      <c r="GVT120" s="216"/>
      <c r="GVU120" s="216"/>
      <c r="GVV120" s="216"/>
      <c r="GVW120" s="216"/>
      <c r="GVX120" s="216"/>
      <c r="GVY120" s="216"/>
      <c r="GVZ120" s="216"/>
      <c r="GWA120" s="216"/>
      <c r="GWB120" s="216"/>
      <c r="GWC120" s="216"/>
      <c r="GWD120" s="214"/>
      <c r="GWE120" s="214"/>
      <c r="GWF120" s="214"/>
      <c r="GWG120" s="214"/>
      <c r="GWH120" s="214"/>
      <c r="GWI120" s="212"/>
      <c r="GWJ120" s="213"/>
      <c r="GWK120" s="213"/>
      <c r="GWL120" s="214"/>
      <c r="GWM120" s="214"/>
      <c r="GWN120" s="216"/>
      <c r="GWO120" s="216"/>
      <c r="GWP120" s="216"/>
      <c r="GWQ120" s="216"/>
      <c r="GWR120" s="216"/>
      <c r="GWS120" s="216"/>
      <c r="GWT120" s="216"/>
      <c r="GWU120" s="216"/>
      <c r="GWV120" s="216"/>
      <c r="GWW120" s="216"/>
      <c r="GWX120" s="216"/>
      <c r="GWY120" s="216"/>
      <c r="GWZ120" s="216"/>
      <c r="GXA120" s="214"/>
      <c r="GXB120" s="214"/>
      <c r="GXC120" s="214"/>
      <c r="GXD120" s="214"/>
      <c r="GXE120" s="214"/>
      <c r="GXF120" s="212"/>
      <c r="GXG120" s="213"/>
      <c r="GXH120" s="213"/>
      <c r="GXI120" s="214"/>
      <c r="GXJ120" s="214"/>
      <c r="GXK120" s="216"/>
      <c r="GXL120" s="216"/>
      <c r="GXM120" s="216"/>
      <c r="GXN120" s="216"/>
      <c r="GXO120" s="216"/>
      <c r="GXP120" s="216"/>
      <c r="GXQ120" s="216"/>
      <c r="GXR120" s="216"/>
      <c r="GXS120" s="216"/>
      <c r="GXT120" s="216"/>
      <c r="GXU120" s="216"/>
      <c r="GXV120" s="216"/>
      <c r="GXW120" s="216"/>
      <c r="GXX120" s="214"/>
      <c r="GXY120" s="214"/>
      <c r="GXZ120" s="214"/>
      <c r="GYA120" s="214"/>
      <c r="GYB120" s="214"/>
      <c r="GYC120" s="212"/>
      <c r="GYD120" s="213"/>
      <c r="GYE120" s="213"/>
      <c r="GYF120" s="214"/>
      <c r="GYG120" s="214"/>
      <c r="GYH120" s="216"/>
      <c r="GYI120" s="216"/>
      <c r="GYJ120" s="216"/>
      <c r="GYK120" s="216"/>
      <c r="GYL120" s="216"/>
      <c r="GYM120" s="216"/>
      <c r="GYN120" s="216"/>
      <c r="GYO120" s="216"/>
      <c r="GYP120" s="216"/>
      <c r="GYQ120" s="216"/>
      <c r="GYR120" s="216"/>
      <c r="GYS120" s="216"/>
      <c r="GYT120" s="216"/>
      <c r="GYU120" s="214"/>
      <c r="GYV120" s="214"/>
      <c r="GYW120" s="214"/>
      <c r="GYX120" s="214"/>
      <c r="GYY120" s="214"/>
      <c r="GYZ120" s="212"/>
      <c r="GZA120" s="213"/>
      <c r="GZB120" s="213"/>
      <c r="GZC120" s="214"/>
      <c r="GZD120" s="214"/>
      <c r="GZE120" s="216"/>
      <c r="GZF120" s="216"/>
      <c r="GZG120" s="216"/>
      <c r="GZH120" s="216"/>
      <c r="GZI120" s="216"/>
      <c r="GZJ120" s="216"/>
      <c r="GZK120" s="216"/>
      <c r="GZL120" s="216"/>
      <c r="GZM120" s="216"/>
      <c r="GZN120" s="216"/>
      <c r="GZO120" s="216"/>
      <c r="GZP120" s="216"/>
      <c r="GZQ120" s="216"/>
      <c r="GZR120" s="214"/>
      <c r="GZS120" s="214"/>
      <c r="GZT120" s="214"/>
      <c r="GZU120" s="214"/>
      <c r="GZV120" s="214"/>
      <c r="GZW120" s="212"/>
      <c r="GZX120" s="213"/>
      <c r="GZY120" s="213"/>
      <c r="GZZ120" s="214"/>
      <c r="HAA120" s="214"/>
      <c r="HAB120" s="216"/>
      <c r="HAC120" s="216"/>
      <c r="HAD120" s="216"/>
      <c r="HAE120" s="216"/>
      <c r="HAF120" s="216"/>
      <c r="HAG120" s="216"/>
      <c r="HAH120" s="216"/>
      <c r="HAI120" s="216"/>
      <c r="HAJ120" s="216"/>
      <c r="HAK120" s="216"/>
      <c r="HAL120" s="216"/>
      <c r="HAM120" s="216"/>
      <c r="HAN120" s="216"/>
      <c r="HAO120" s="214"/>
      <c r="HAP120" s="214"/>
      <c r="HAQ120" s="214"/>
      <c r="HAR120" s="214"/>
      <c r="HAS120" s="214"/>
      <c r="HAT120" s="212"/>
      <c r="HAU120" s="213"/>
      <c r="HAV120" s="213"/>
      <c r="HAW120" s="214"/>
      <c r="HAX120" s="214"/>
      <c r="HAY120" s="216"/>
      <c r="HAZ120" s="216"/>
      <c r="HBA120" s="216"/>
      <c r="HBB120" s="216"/>
      <c r="HBC120" s="216"/>
      <c r="HBD120" s="216"/>
      <c r="HBE120" s="216"/>
      <c r="HBF120" s="216"/>
      <c r="HBG120" s="216"/>
      <c r="HBH120" s="216"/>
      <c r="HBI120" s="216"/>
      <c r="HBJ120" s="216"/>
      <c r="HBK120" s="216"/>
      <c r="HBL120" s="214"/>
      <c r="HBM120" s="214"/>
      <c r="HBN120" s="214"/>
      <c r="HBO120" s="214"/>
      <c r="HBP120" s="214"/>
      <c r="HBQ120" s="212"/>
      <c r="HBR120" s="213"/>
      <c r="HBS120" s="213"/>
      <c r="HBT120" s="214"/>
      <c r="HBU120" s="214"/>
      <c r="HBV120" s="216"/>
      <c r="HBW120" s="216"/>
      <c r="HBX120" s="216"/>
      <c r="HBY120" s="216"/>
      <c r="HBZ120" s="216"/>
      <c r="HCA120" s="216"/>
      <c r="HCB120" s="216"/>
      <c r="HCC120" s="216"/>
      <c r="HCD120" s="216"/>
      <c r="HCE120" s="216"/>
      <c r="HCF120" s="216"/>
      <c r="HCG120" s="216"/>
      <c r="HCH120" s="216"/>
      <c r="HCI120" s="214"/>
      <c r="HCJ120" s="214"/>
      <c r="HCK120" s="214"/>
      <c r="HCL120" s="214"/>
      <c r="HCM120" s="214"/>
      <c r="HCN120" s="212"/>
      <c r="HCO120" s="213"/>
      <c r="HCP120" s="213"/>
      <c r="HCQ120" s="214"/>
      <c r="HCR120" s="214"/>
      <c r="HCS120" s="216"/>
      <c r="HCT120" s="216"/>
      <c r="HCU120" s="216"/>
      <c r="HCV120" s="216"/>
      <c r="HCW120" s="216"/>
      <c r="HCX120" s="216"/>
      <c r="HCY120" s="216"/>
      <c r="HCZ120" s="216"/>
      <c r="HDA120" s="216"/>
      <c r="HDB120" s="216"/>
      <c r="HDC120" s="216"/>
      <c r="HDD120" s="216"/>
      <c r="HDE120" s="216"/>
      <c r="HDF120" s="214"/>
      <c r="HDG120" s="214"/>
      <c r="HDH120" s="214"/>
      <c r="HDI120" s="214"/>
      <c r="HDJ120" s="214"/>
      <c r="HDK120" s="212"/>
      <c r="HDL120" s="213"/>
      <c r="HDM120" s="213"/>
      <c r="HDN120" s="214"/>
      <c r="HDO120" s="214"/>
      <c r="HDP120" s="216"/>
      <c r="HDQ120" s="216"/>
      <c r="HDR120" s="216"/>
      <c r="HDS120" s="216"/>
      <c r="HDT120" s="216"/>
      <c r="HDU120" s="216"/>
      <c r="HDV120" s="216"/>
      <c r="HDW120" s="216"/>
      <c r="HDX120" s="216"/>
      <c r="HDY120" s="216"/>
      <c r="HDZ120" s="216"/>
      <c r="HEA120" s="216"/>
      <c r="HEB120" s="216"/>
      <c r="HEC120" s="214"/>
      <c r="HED120" s="214"/>
      <c r="HEE120" s="214"/>
      <c r="HEF120" s="214"/>
      <c r="HEG120" s="214"/>
      <c r="HEH120" s="212"/>
      <c r="HEI120" s="213"/>
      <c r="HEJ120" s="213"/>
      <c r="HEK120" s="214"/>
      <c r="HEL120" s="214"/>
      <c r="HEM120" s="216"/>
      <c r="HEN120" s="216"/>
      <c r="HEO120" s="216"/>
      <c r="HEP120" s="216"/>
      <c r="HEQ120" s="216"/>
      <c r="HER120" s="216"/>
      <c r="HES120" s="216"/>
      <c r="HET120" s="216"/>
      <c r="HEU120" s="216"/>
      <c r="HEV120" s="216"/>
      <c r="HEW120" s="216"/>
      <c r="HEX120" s="216"/>
      <c r="HEY120" s="216"/>
      <c r="HEZ120" s="214"/>
      <c r="HFA120" s="214"/>
      <c r="HFB120" s="214"/>
      <c r="HFC120" s="214"/>
      <c r="HFD120" s="214"/>
      <c r="HFE120" s="212"/>
      <c r="HFF120" s="213"/>
      <c r="HFG120" s="213"/>
      <c r="HFH120" s="214"/>
      <c r="HFI120" s="214"/>
      <c r="HFJ120" s="216"/>
      <c r="HFK120" s="216"/>
      <c r="HFL120" s="216"/>
      <c r="HFM120" s="216"/>
      <c r="HFN120" s="216"/>
      <c r="HFO120" s="216"/>
      <c r="HFP120" s="216"/>
      <c r="HFQ120" s="216"/>
      <c r="HFR120" s="216"/>
      <c r="HFS120" s="216"/>
      <c r="HFT120" s="216"/>
      <c r="HFU120" s="216"/>
      <c r="HFV120" s="216"/>
      <c r="HFW120" s="214"/>
      <c r="HFX120" s="214"/>
      <c r="HFY120" s="214"/>
      <c r="HFZ120" s="214"/>
      <c r="HGA120" s="214"/>
      <c r="HGB120" s="212"/>
      <c r="HGC120" s="213"/>
      <c r="HGD120" s="213"/>
      <c r="HGE120" s="214"/>
      <c r="HGF120" s="214"/>
      <c r="HGG120" s="216"/>
      <c r="HGH120" s="216"/>
      <c r="HGI120" s="216"/>
      <c r="HGJ120" s="216"/>
      <c r="HGK120" s="216"/>
      <c r="HGL120" s="216"/>
      <c r="HGM120" s="216"/>
      <c r="HGN120" s="216"/>
      <c r="HGO120" s="216"/>
      <c r="HGP120" s="216"/>
      <c r="HGQ120" s="216"/>
      <c r="HGR120" s="216"/>
      <c r="HGS120" s="216"/>
      <c r="HGT120" s="214"/>
      <c r="HGU120" s="214"/>
      <c r="HGV120" s="214"/>
      <c r="HGW120" s="214"/>
      <c r="HGX120" s="214"/>
      <c r="HGY120" s="212"/>
      <c r="HGZ120" s="213"/>
      <c r="HHA120" s="213"/>
      <c r="HHB120" s="214"/>
      <c r="HHC120" s="214"/>
      <c r="HHD120" s="216"/>
      <c r="HHE120" s="216"/>
      <c r="HHF120" s="216"/>
      <c r="HHG120" s="216"/>
      <c r="HHH120" s="216"/>
      <c r="HHI120" s="216"/>
      <c r="HHJ120" s="216"/>
      <c r="HHK120" s="216"/>
      <c r="HHL120" s="216"/>
      <c r="HHM120" s="216"/>
      <c r="HHN120" s="216"/>
      <c r="HHO120" s="216"/>
      <c r="HHP120" s="216"/>
      <c r="HHQ120" s="214"/>
      <c r="HHR120" s="214"/>
      <c r="HHS120" s="214"/>
      <c r="HHT120" s="214"/>
      <c r="HHU120" s="214"/>
      <c r="HHV120" s="212"/>
      <c r="HHW120" s="213"/>
      <c r="HHX120" s="213"/>
      <c r="HHY120" s="214"/>
      <c r="HHZ120" s="214"/>
      <c r="HIA120" s="216"/>
      <c r="HIB120" s="216"/>
      <c r="HIC120" s="216"/>
      <c r="HID120" s="216"/>
      <c r="HIE120" s="216"/>
      <c r="HIF120" s="216"/>
      <c r="HIG120" s="216"/>
      <c r="HIH120" s="216"/>
      <c r="HII120" s="216"/>
      <c r="HIJ120" s="216"/>
      <c r="HIK120" s="216"/>
      <c r="HIL120" s="216"/>
      <c r="HIM120" s="216"/>
      <c r="HIN120" s="214"/>
      <c r="HIO120" s="214"/>
      <c r="HIP120" s="214"/>
      <c r="HIQ120" s="214"/>
      <c r="HIR120" s="214"/>
      <c r="HIS120" s="212"/>
      <c r="HIT120" s="213"/>
      <c r="HIU120" s="213"/>
      <c r="HIV120" s="214"/>
      <c r="HIW120" s="214"/>
      <c r="HIX120" s="216"/>
      <c r="HIY120" s="216"/>
      <c r="HIZ120" s="216"/>
      <c r="HJA120" s="216"/>
      <c r="HJB120" s="216"/>
      <c r="HJC120" s="216"/>
      <c r="HJD120" s="216"/>
      <c r="HJE120" s="216"/>
      <c r="HJF120" s="216"/>
      <c r="HJG120" s="216"/>
      <c r="HJH120" s="216"/>
      <c r="HJI120" s="216"/>
      <c r="HJJ120" s="216"/>
      <c r="HJK120" s="214"/>
      <c r="HJL120" s="214"/>
      <c r="HJM120" s="214"/>
      <c r="HJN120" s="214"/>
      <c r="HJO120" s="214"/>
      <c r="HJP120" s="212"/>
      <c r="HJQ120" s="213"/>
      <c r="HJR120" s="213"/>
      <c r="HJS120" s="214"/>
      <c r="HJT120" s="214"/>
      <c r="HJU120" s="216"/>
      <c r="HJV120" s="216"/>
      <c r="HJW120" s="216"/>
      <c r="HJX120" s="216"/>
      <c r="HJY120" s="216"/>
      <c r="HJZ120" s="216"/>
      <c r="HKA120" s="216"/>
      <c r="HKB120" s="216"/>
      <c r="HKC120" s="216"/>
      <c r="HKD120" s="216"/>
      <c r="HKE120" s="216"/>
      <c r="HKF120" s="216"/>
      <c r="HKG120" s="216"/>
      <c r="HKH120" s="214"/>
      <c r="HKI120" s="214"/>
      <c r="HKJ120" s="214"/>
      <c r="HKK120" s="214"/>
      <c r="HKL120" s="214"/>
      <c r="HKM120" s="212"/>
      <c r="HKN120" s="213"/>
      <c r="HKO120" s="213"/>
      <c r="HKP120" s="214"/>
      <c r="HKQ120" s="214"/>
      <c r="HKR120" s="216"/>
      <c r="HKS120" s="216"/>
      <c r="HKT120" s="216"/>
      <c r="HKU120" s="216"/>
      <c r="HKV120" s="216"/>
      <c r="HKW120" s="216"/>
      <c r="HKX120" s="216"/>
      <c r="HKY120" s="216"/>
      <c r="HKZ120" s="216"/>
      <c r="HLA120" s="216"/>
      <c r="HLB120" s="216"/>
      <c r="HLC120" s="216"/>
      <c r="HLD120" s="216"/>
      <c r="HLE120" s="214"/>
      <c r="HLF120" s="214"/>
      <c r="HLG120" s="214"/>
      <c r="HLH120" s="214"/>
      <c r="HLI120" s="214"/>
      <c r="HLJ120" s="212"/>
      <c r="HLK120" s="213"/>
      <c r="HLL120" s="213"/>
      <c r="HLM120" s="214"/>
      <c r="HLN120" s="214"/>
      <c r="HLO120" s="216"/>
      <c r="HLP120" s="216"/>
      <c r="HLQ120" s="216"/>
      <c r="HLR120" s="216"/>
      <c r="HLS120" s="216"/>
      <c r="HLT120" s="216"/>
      <c r="HLU120" s="216"/>
      <c r="HLV120" s="216"/>
      <c r="HLW120" s="216"/>
      <c r="HLX120" s="216"/>
      <c r="HLY120" s="216"/>
      <c r="HLZ120" s="216"/>
      <c r="HMA120" s="216"/>
      <c r="HMB120" s="214"/>
      <c r="HMC120" s="214"/>
      <c r="HMD120" s="214"/>
      <c r="HME120" s="214"/>
      <c r="HMF120" s="214"/>
      <c r="HMG120" s="212"/>
      <c r="HMH120" s="213"/>
      <c r="HMI120" s="213"/>
      <c r="HMJ120" s="214"/>
      <c r="HMK120" s="214"/>
      <c r="HML120" s="216"/>
      <c r="HMM120" s="216"/>
      <c r="HMN120" s="216"/>
      <c r="HMO120" s="216"/>
      <c r="HMP120" s="216"/>
      <c r="HMQ120" s="216"/>
      <c r="HMR120" s="216"/>
      <c r="HMS120" s="216"/>
      <c r="HMT120" s="216"/>
      <c r="HMU120" s="216"/>
      <c r="HMV120" s="216"/>
      <c r="HMW120" s="216"/>
      <c r="HMX120" s="216"/>
      <c r="HMY120" s="214"/>
      <c r="HMZ120" s="214"/>
      <c r="HNA120" s="214"/>
      <c r="HNB120" s="214"/>
      <c r="HNC120" s="214"/>
      <c r="HND120" s="212"/>
      <c r="HNE120" s="213"/>
      <c r="HNF120" s="213"/>
      <c r="HNG120" s="214"/>
      <c r="HNH120" s="214"/>
      <c r="HNI120" s="216"/>
      <c r="HNJ120" s="216"/>
      <c r="HNK120" s="216"/>
      <c r="HNL120" s="216"/>
      <c r="HNM120" s="216"/>
      <c r="HNN120" s="216"/>
      <c r="HNO120" s="216"/>
      <c r="HNP120" s="216"/>
      <c r="HNQ120" s="216"/>
      <c r="HNR120" s="216"/>
      <c r="HNS120" s="216"/>
      <c r="HNT120" s="216"/>
      <c r="HNU120" s="216"/>
      <c r="HNV120" s="214"/>
      <c r="HNW120" s="214"/>
      <c r="HNX120" s="214"/>
      <c r="HNY120" s="214"/>
      <c r="HNZ120" s="214"/>
      <c r="HOA120" s="212"/>
      <c r="HOB120" s="213"/>
      <c r="HOC120" s="213"/>
      <c r="HOD120" s="214"/>
      <c r="HOE120" s="214"/>
      <c r="HOF120" s="216"/>
      <c r="HOG120" s="216"/>
      <c r="HOH120" s="216"/>
      <c r="HOI120" s="216"/>
      <c r="HOJ120" s="216"/>
      <c r="HOK120" s="216"/>
      <c r="HOL120" s="216"/>
      <c r="HOM120" s="216"/>
      <c r="HON120" s="216"/>
      <c r="HOO120" s="216"/>
      <c r="HOP120" s="216"/>
      <c r="HOQ120" s="216"/>
      <c r="HOR120" s="216"/>
      <c r="HOS120" s="214"/>
      <c r="HOT120" s="214"/>
      <c r="HOU120" s="214"/>
      <c r="HOV120" s="214"/>
      <c r="HOW120" s="214"/>
      <c r="HOX120" s="212"/>
      <c r="HOY120" s="213"/>
      <c r="HOZ120" s="213"/>
      <c r="HPA120" s="214"/>
      <c r="HPB120" s="214"/>
      <c r="HPC120" s="216"/>
      <c r="HPD120" s="216"/>
      <c r="HPE120" s="216"/>
      <c r="HPF120" s="216"/>
      <c r="HPG120" s="216"/>
      <c r="HPH120" s="216"/>
      <c r="HPI120" s="216"/>
      <c r="HPJ120" s="216"/>
      <c r="HPK120" s="216"/>
      <c r="HPL120" s="216"/>
      <c r="HPM120" s="216"/>
      <c r="HPN120" s="216"/>
      <c r="HPO120" s="216"/>
      <c r="HPP120" s="214"/>
      <c r="HPQ120" s="214"/>
      <c r="HPR120" s="214"/>
      <c r="HPS120" s="214"/>
      <c r="HPT120" s="214"/>
      <c r="HPU120" s="212"/>
      <c r="HPV120" s="213"/>
      <c r="HPW120" s="213"/>
      <c r="HPX120" s="214"/>
      <c r="HPY120" s="214"/>
      <c r="HPZ120" s="216"/>
      <c r="HQA120" s="216"/>
      <c r="HQB120" s="216"/>
      <c r="HQC120" s="216"/>
      <c r="HQD120" s="216"/>
      <c r="HQE120" s="216"/>
      <c r="HQF120" s="216"/>
      <c r="HQG120" s="216"/>
      <c r="HQH120" s="216"/>
      <c r="HQI120" s="216"/>
      <c r="HQJ120" s="216"/>
      <c r="HQK120" s="216"/>
      <c r="HQL120" s="216"/>
      <c r="HQM120" s="214"/>
      <c r="HQN120" s="214"/>
      <c r="HQO120" s="214"/>
      <c r="HQP120" s="214"/>
      <c r="HQQ120" s="214"/>
      <c r="HQR120" s="212"/>
      <c r="HQS120" s="213"/>
      <c r="HQT120" s="213"/>
      <c r="HQU120" s="214"/>
      <c r="HQV120" s="214"/>
      <c r="HQW120" s="216"/>
      <c r="HQX120" s="216"/>
      <c r="HQY120" s="216"/>
      <c r="HQZ120" s="216"/>
      <c r="HRA120" s="216"/>
      <c r="HRB120" s="216"/>
      <c r="HRC120" s="216"/>
      <c r="HRD120" s="216"/>
      <c r="HRE120" s="216"/>
      <c r="HRF120" s="216"/>
      <c r="HRG120" s="216"/>
      <c r="HRH120" s="216"/>
      <c r="HRI120" s="216"/>
      <c r="HRJ120" s="214"/>
      <c r="HRK120" s="214"/>
      <c r="HRL120" s="214"/>
      <c r="HRM120" s="214"/>
      <c r="HRN120" s="214"/>
      <c r="HRO120" s="212"/>
      <c r="HRP120" s="213"/>
      <c r="HRQ120" s="213"/>
      <c r="HRR120" s="214"/>
      <c r="HRS120" s="214"/>
      <c r="HRT120" s="216"/>
      <c r="HRU120" s="216"/>
      <c r="HRV120" s="216"/>
      <c r="HRW120" s="216"/>
      <c r="HRX120" s="216"/>
      <c r="HRY120" s="216"/>
      <c r="HRZ120" s="216"/>
      <c r="HSA120" s="216"/>
      <c r="HSB120" s="216"/>
      <c r="HSC120" s="216"/>
      <c r="HSD120" s="216"/>
      <c r="HSE120" s="216"/>
      <c r="HSF120" s="216"/>
      <c r="HSG120" s="214"/>
      <c r="HSH120" s="214"/>
      <c r="HSI120" s="214"/>
      <c r="HSJ120" s="214"/>
      <c r="HSK120" s="214"/>
      <c r="HSL120" s="212"/>
      <c r="HSM120" s="213"/>
      <c r="HSN120" s="213"/>
      <c r="HSO120" s="214"/>
      <c r="HSP120" s="214"/>
      <c r="HSQ120" s="216"/>
      <c r="HSR120" s="216"/>
      <c r="HSS120" s="216"/>
      <c r="HST120" s="216"/>
      <c r="HSU120" s="216"/>
      <c r="HSV120" s="216"/>
      <c r="HSW120" s="216"/>
      <c r="HSX120" s="216"/>
      <c r="HSY120" s="216"/>
      <c r="HSZ120" s="216"/>
      <c r="HTA120" s="216"/>
      <c r="HTB120" s="216"/>
      <c r="HTC120" s="216"/>
      <c r="HTD120" s="214"/>
      <c r="HTE120" s="214"/>
      <c r="HTF120" s="214"/>
      <c r="HTG120" s="214"/>
      <c r="HTH120" s="214"/>
      <c r="HTI120" s="212"/>
      <c r="HTJ120" s="213"/>
      <c r="HTK120" s="213"/>
      <c r="HTL120" s="214"/>
      <c r="HTM120" s="214"/>
      <c r="HTN120" s="216"/>
      <c r="HTO120" s="216"/>
      <c r="HTP120" s="216"/>
      <c r="HTQ120" s="216"/>
      <c r="HTR120" s="216"/>
      <c r="HTS120" s="216"/>
      <c r="HTT120" s="216"/>
      <c r="HTU120" s="216"/>
      <c r="HTV120" s="216"/>
      <c r="HTW120" s="216"/>
      <c r="HTX120" s="216"/>
      <c r="HTY120" s="216"/>
      <c r="HTZ120" s="216"/>
      <c r="HUA120" s="214"/>
      <c r="HUB120" s="214"/>
      <c r="HUC120" s="214"/>
      <c r="HUD120" s="214"/>
      <c r="HUE120" s="214"/>
      <c r="HUF120" s="212"/>
      <c r="HUG120" s="213"/>
      <c r="HUH120" s="213"/>
      <c r="HUI120" s="214"/>
      <c r="HUJ120" s="214"/>
      <c r="HUK120" s="216"/>
      <c r="HUL120" s="216"/>
      <c r="HUM120" s="216"/>
      <c r="HUN120" s="216"/>
      <c r="HUO120" s="216"/>
      <c r="HUP120" s="216"/>
      <c r="HUQ120" s="216"/>
      <c r="HUR120" s="216"/>
      <c r="HUS120" s="216"/>
      <c r="HUT120" s="216"/>
      <c r="HUU120" s="216"/>
      <c r="HUV120" s="216"/>
      <c r="HUW120" s="216"/>
      <c r="HUX120" s="214"/>
      <c r="HUY120" s="214"/>
      <c r="HUZ120" s="214"/>
      <c r="HVA120" s="214"/>
      <c r="HVB120" s="214"/>
      <c r="HVC120" s="212"/>
      <c r="HVD120" s="213"/>
      <c r="HVE120" s="213"/>
      <c r="HVF120" s="214"/>
      <c r="HVG120" s="214"/>
      <c r="HVH120" s="216"/>
      <c r="HVI120" s="216"/>
      <c r="HVJ120" s="216"/>
      <c r="HVK120" s="216"/>
      <c r="HVL120" s="216"/>
      <c r="HVM120" s="216"/>
      <c r="HVN120" s="216"/>
      <c r="HVO120" s="216"/>
      <c r="HVP120" s="216"/>
      <c r="HVQ120" s="216"/>
      <c r="HVR120" s="216"/>
      <c r="HVS120" s="216"/>
      <c r="HVT120" s="216"/>
      <c r="HVU120" s="214"/>
      <c r="HVV120" s="214"/>
      <c r="HVW120" s="214"/>
      <c r="HVX120" s="214"/>
      <c r="HVY120" s="214"/>
      <c r="HVZ120" s="212"/>
      <c r="HWA120" s="213"/>
      <c r="HWB120" s="213"/>
      <c r="HWC120" s="214"/>
      <c r="HWD120" s="214"/>
      <c r="HWE120" s="216"/>
      <c r="HWF120" s="216"/>
      <c r="HWG120" s="216"/>
      <c r="HWH120" s="216"/>
      <c r="HWI120" s="216"/>
      <c r="HWJ120" s="216"/>
      <c r="HWK120" s="216"/>
      <c r="HWL120" s="216"/>
      <c r="HWM120" s="216"/>
      <c r="HWN120" s="216"/>
      <c r="HWO120" s="216"/>
      <c r="HWP120" s="216"/>
      <c r="HWQ120" s="216"/>
      <c r="HWR120" s="214"/>
      <c r="HWS120" s="214"/>
      <c r="HWT120" s="214"/>
      <c r="HWU120" s="214"/>
      <c r="HWV120" s="214"/>
      <c r="HWW120" s="212"/>
      <c r="HWX120" s="213"/>
      <c r="HWY120" s="213"/>
      <c r="HWZ120" s="214"/>
      <c r="HXA120" s="214"/>
      <c r="HXB120" s="216"/>
      <c r="HXC120" s="216"/>
      <c r="HXD120" s="216"/>
      <c r="HXE120" s="216"/>
      <c r="HXF120" s="216"/>
      <c r="HXG120" s="216"/>
      <c r="HXH120" s="216"/>
      <c r="HXI120" s="216"/>
      <c r="HXJ120" s="216"/>
      <c r="HXK120" s="216"/>
      <c r="HXL120" s="216"/>
      <c r="HXM120" s="216"/>
      <c r="HXN120" s="216"/>
      <c r="HXO120" s="214"/>
      <c r="HXP120" s="214"/>
      <c r="HXQ120" s="214"/>
      <c r="HXR120" s="214"/>
      <c r="HXS120" s="214"/>
      <c r="HXT120" s="212"/>
      <c r="HXU120" s="213"/>
      <c r="HXV120" s="213"/>
      <c r="HXW120" s="214"/>
      <c r="HXX120" s="214"/>
      <c r="HXY120" s="216"/>
      <c r="HXZ120" s="216"/>
      <c r="HYA120" s="216"/>
      <c r="HYB120" s="216"/>
      <c r="HYC120" s="216"/>
      <c r="HYD120" s="216"/>
      <c r="HYE120" s="216"/>
      <c r="HYF120" s="216"/>
      <c r="HYG120" s="216"/>
      <c r="HYH120" s="216"/>
      <c r="HYI120" s="216"/>
      <c r="HYJ120" s="216"/>
      <c r="HYK120" s="216"/>
      <c r="HYL120" s="214"/>
      <c r="HYM120" s="214"/>
      <c r="HYN120" s="214"/>
      <c r="HYO120" s="214"/>
      <c r="HYP120" s="214"/>
      <c r="HYQ120" s="212"/>
      <c r="HYR120" s="213"/>
      <c r="HYS120" s="213"/>
      <c r="HYT120" s="214"/>
      <c r="HYU120" s="214"/>
      <c r="HYV120" s="216"/>
      <c r="HYW120" s="216"/>
      <c r="HYX120" s="216"/>
      <c r="HYY120" s="216"/>
      <c r="HYZ120" s="216"/>
      <c r="HZA120" s="216"/>
      <c r="HZB120" s="216"/>
      <c r="HZC120" s="216"/>
      <c r="HZD120" s="216"/>
      <c r="HZE120" s="216"/>
      <c r="HZF120" s="216"/>
      <c r="HZG120" s="216"/>
      <c r="HZH120" s="216"/>
      <c r="HZI120" s="214"/>
      <c r="HZJ120" s="214"/>
      <c r="HZK120" s="214"/>
      <c r="HZL120" s="214"/>
      <c r="HZM120" s="214"/>
      <c r="HZN120" s="212"/>
      <c r="HZO120" s="213"/>
      <c r="HZP120" s="213"/>
      <c r="HZQ120" s="214"/>
      <c r="HZR120" s="214"/>
      <c r="HZS120" s="216"/>
      <c r="HZT120" s="216"/>
      <c r="HZU120" s="216"/>
      <c r="HZV120" s="216"/>
      <c r="HZW120" s="216"/>
      <c r="HZX120" s="216"/>
      <c r="HZY120" s="216"/>
      <c r="HZZ120" s="216"/>
      <c r="IAA120" s="216"/>
      <c r="IAB120" s="216"/>
      <c r="IAC120" s="216"/>
      <c r="IAD120" s="216"/>
      <c r="IAE120" s="216"/>
      <c r="IAF120" s="214"/>
      <c r="IAG120" s="214"/>
      <c r="IAH120" s="214"/>
      <c r="IAI120" s="214"/>
      <c r="IAJ120" s="214"/>
      <c r="IAK120" s="212"/>
      <c r="IAL120" s="213"/>
      <c r="IAM120" s="213"/>
      <c r="IAN120" s="214"/>
      <c r="IAO120" s="214"/>
      <c r="IAP120" s="216"/>
      <c r="IAQ120" s="216"/>
      <c r="IAR120" s="216"/>
      <c r="IAS120" s="216"/>
      <c r="IAT120" s="216"/>
      <c r="IAU120" s="216"/>
      <c r="IAV120" s="216"/>
      <c r="IAW120" s="216"/>
      <c r="IAX120" s="216"/>
      <c r="IAY120" s="216"/>
      <c r="IAZ120" s="216"/>
      <c r="IBA120" s="216"/>
      <c r="IBB120" s="216"/>
      <c r="IBC120" s="214"/>
      <c r="IBD120" s="214"/>
      <c r="IBE120" s="214"/>
      <c r="IBF120" s="214"/>
      <c r="IBG120" s="214"/>
      <c r="IBH120" s="212"/>
      <c r="IBI120" s="213"/>
      <c r="IBJ120" s="213"/>
      <c r="IBK120" s="214"/>
      <c r="IBL120" s="214"/>
      <c r="IBM120" s="216"/>
      <c r="IBN120" s="216"/>
      <c r="IBO120" s="216"/>
      <c r="IBP120" s="216"/>
      <c r="IBQ120" s="216"/>
      <c r="IBR120" s="216"/>
      <c r="IBS120" s="216"/>
      <c r="IBT120" s="216"/>
      <c r="IBU120" s="216"/>
      <c r="IBV120" s="216"/>
      <c r="IBW120" s="216"/>
      <c r="IBX120" s="216"/>
      <c r="IBY120" s="216"/>
      <c r="IBZ120" s="214"/>
      <c r="ICA120" s="214"/>
      <c r="ICB120" s="214"/>
      <c r="ICC120" s="214"/>
      <c r="ICD120" s="214"/>
      <c r="ICE120" s="212"/>
      <c r="ICF120" s="213"/>
      <c r="ICG120" s="213"/>
      <c r="ICH120" s="214"/>
      <c r="ICI120" s="214"/>
      <c r="ICJ120" s="216"/>
      <c r="ICK120" s="216"/>
      <c r="ICL120" s="216"/>
      <c r="ICM120" s="216"/>
      <c r="ICN120" s="216"/>
      <c r="ICO120" s="216"/>
      <c r="ICP120" s="216"/>
      <c r="ICQ120" s="216"/>
      <c r="ICR120" s="216"/>
      <c r="ICS120" s="216"/>
      <c r="ICT120" s="216"/>
      <c r="ICU120" s="216"/>
      <c r="ICV120" s="216"/>
      <c r="ICW120" s="214"/>
      <c r="ICX120" s="214"/>
      <c r="ICY120" s="214"/>
      <c r="ICZ120" s="214"/>
      <c r="IDA120" s="214"/>
      <c r="IDB120" s="212"/>
      <c r="IDC120" s="213"/>
      <c r="IDD120" s="213"/>
      <c r="IDE120" s="214"/>
      <c r="IDF120" s="214"/>
      <c r="IDG120" s="216"/>
      <c r="IDH120" s="216"/>
      <c r="IDI120" s="216"/>
      <c r="IDJ120" s="216"/>
      <c r="IDK120" s="216"/>
      <c r="IDL120" s="216"/>
      <c r="IDM120" s="216"/>
      <c r="IDN120" s="216"/>
      <c r="IDO120" s="216"/>
      <c r="IDP120" s="216"/>
      <c r="IDQ120" s="216"/>
      <c r="IDR120" s="216"/>
      <c r="IDS120" s="216"/>
      <c r="IDT120" s="214"/>
      <c r="IDU120" s="214"/>
      <c r="IDV120" s="214"/>
      <c r="IDW120" s="214"/>
      <c r="IDX120" s="214"/>
      <c r="IDY120" s="212"/>
      <c r="IDZ120" s="213"/>
      <c r="IEA120" s="213"/>
      <c r="IEB120" s="214"/>
      <c r="IEC120" s="214"/>
      <c r="IED120" s="216"/>
      <c r="IEE120" s="216"/>
      <c r="IEF120" s="216"/>
      <c r="IEG120" s="216"/>
      <c r="IEH120" s="216"/>
      <c r="IEI120" s="216"/>
      <c r="IEJ120" s="216"/>
      <c r="IEK120" s="216"/>
      <c r="IEL120" s="216"/>
      <c r="IEM120" s="216"/>
      <c r="IEN120" s="216"/>
      <c r="IEO120" s="216"/>
      <c r="IEP120" s="216"/>
      <c r="IEQ120" s="214"/>
      <c r="IER120" s="214"/>
      <c r="IES120" s="214"/>
      <c r="IET120" s="214"/>
      <c r="IEU120" s="214"/>
      <c r="IEV120" s="212"/>
      <c r="IEW120" s="213"/>
      <c r="IEX120" s="213"/>
      <c r="IEY120" s="214"/>
      <c r="IEZ120" s="214"/>
      <c r="IFA120" s="216"/>
      <c r="IFB120" s="216"/>
      <c r="IFC120" s="216"/>
      <c r="IFD120" s="216"/>
      <c r="IFE120" s="216"/>
      <c r="IFF120" s="216"/>
      <c r="IFG120" s="216"/>
      <c r="IFH120" s="216"/>
      <c r="IFI120" s="216"/>
      <c r="IFJ120" s="216"/>
      <c r="IFK120" s="216"/>
      <c r="IFL120" s="216"/>
      <c r="IFM120" s="216"/>
      <c r="IFN120" s="214"/>
      <c r="IFO120" s="214"/>
      <c r="IFP120" s="214"/>
      <c r="IFQ120" s="214"/>
      <c r="IFR120" s="214"/>
      <c r="IFS120" s="212"/>
      <c r="IFT120" s="213"/>
      <c r="IFU120" s="213"/>
      <c r="IFV120" s="214"/>
      <c r="IFW120" s="214"/>
      <c r="IFX120" s="216"/>
      <c r="IFY120" s="216"/>
      <c r="IFZ120" s="216"/>
      <c r="IGA120" s="216"/>
      <c r="IGB120" s="216"/>
      <c r="IGC120" s="216"/>
      <c r="IGD120" s="216"/>
      <c r="IGE120" s="216"/>
      <c r="IGF120" s="216"/>
      <c r="IGG120" s="216"/>
      <c r="IGH120" s="216"/>
      <c r="IGI120" s="216"/>
      <c r="IGJ120" s="216"/>
      <c r="IGK120" s="214"/>
      <c r="IGL120" s="214"/>
      <c r="IGM120" s="214"/>
      <c r="IGN120" s="214"/>
      <c r="IGO120" s="214"/>
      <c r="IGP120" s="212"/>
      <c r="IGQ120" s="213"/>
      <c r="IGR120" s="213"/>
      <c r="IGS120" s="214"/>
      <c r="IGT120" s="214"/>
      <c r="IGU120" s="216"/>
      <c r="IGV120" s="216"/>
      <c r="IGW120" s="216"/>
      <c r="IGX120" s="216"/>
      <c r="IGY120" s="216"/>
      <c r="IGZ120" s="216"/>
      <c r="IHA120" s="216"/>
      <c r="IHB120" s="216"/>
      <c r="IHC120" s="216"/>
      <c r="IHD120" s="216"/>
      <c r="IHE120" s="216"/>
      <c r="IHF120" s="216"/>
      <c r="IHG120" s="216"/>
      <c r="IHH120" s="214"/>
      <c r="IHI120" s="214"/>
      <c r="IHJ120" s="214"/>
      <c r="IHK120" s="214"/>
      <c r="IHL120" s="214"/>
      <c r="IHM120" s="212"/>
      <c r="IHN120" s="213"/>
      <c r="IHO120" s="213"/>
      <c r="IHP120" s="214"/>
      <c r="IHQ120" s="214"/>
      <c r="IHR120" s="216"/>
      <c r="IHS120" s="216"/>
      <c r="IHT120" s="216"/>
      <c r="IHU120" s="216"/>
      <c r="IHV120" s="216"/>
      <c r="IHW120" s="216"/>
      <c r="IHX120" s="216"/>
      <c r="IHY120" s="216"/>
      <c r="IHZ120" s="216"/>
      <c r="IIA120" s="216"/>
      <c r="IIB120" s="216"/>
      <c r="IIC120" s="216"/>
      <c r="IID120" s="216"/>
      <c r="IIE120" s="214"/>
      <c r="IIF120" s="214"/>
      <c r="IIG120" s="214"/>
      <c r="IIH120" s="214"/>
      <c r="III120" s="214"/>
      <c r="IIJ120" s="212"/>
      <c r="IIK120" s="213"/>
      <c r="IIL120" s="213"/>
      <c r="IIM120" s="214"/>
      <c r="IIN120" s="214"/>
      <c r="IIO120" s="216"/>
      <c r="IIP120" s="216"/>
      <c r="IIQ120" s="216"/>
      <c r="IIR120" s="216"/>
      <c r="IIS120" s="216"/>
      <c r="IIT120" s="216"/>
      <c r="IIU120" s="216"/>
      <c r="IIV120" s="216"/>
      <c r="IIW120" s="216"/>
      <c r="IIX120" s="216"/>
      <c r="IIY120" s="216"/>
      <c r="IIZ120" s="216"/>
      <c r="IJA120" s="216"/>
      <c r="IJB120" s="214"/>
      <c r="IJC120" s="214"/>
      <c r="IJD120" s="214"/>
      <c r="IJE120" s="214"/>
      <c r="IJF120" s="214"/>
      <c r="IJG120" s="212"/>
      <c r="IJH120" s="213"/>
      <c r="IJI120" s="213"/>
      <c r="IJJ120" s="214"/>
      <c r="IJK120" s="214"/>
      <c r="IJL120" s="216"/>
      <c r="IJM120" s="216"/>
      <c r="IJN120" s="216"/>
      <c r="IJO120" s="216"/>
      <c r="IJP120" s="216"/>
      <c r="IJQ120" s="216"/>
      <c r="IJR120" s="216"/>
      <c r="IJS120" s="216"/>
      <c r="IJT120" s="216"/>
      <c r="IJU120" s="216"/>
      <c r="IJV120" s="216"/>
      <c r="IJW120" s="216"/>
      <c r="IJX120" s="216"/>
      <c r="IJY120" s="214"/>
      <c r="IJZ120" s="214"/>
      <c r="IKA120" s="214"/>
      <c r="IKB120" s="214"/>
      <c r="IKC120" s="214"/>
      <c r="IKD120" s="212"/>
      <c r="IKE120" s="213"/>
      <c r="IKF120" s="213"/>
      <c r="IKG120" s="214"/>
      <c r="IKH120" s="214"/>
      <c r="IKI120" s="216"/>
      <c r="IKJ120" s="216"/>
      <c r="IKK120" s="216"/>
      <c r="IKL120" s="216"/>
      <c r="IKM120" s="216"/>
      <c r="IKN120" s="216"/>
      <c r="IKO120" s="216"/>
      <c r="IKP120" s="216"/>
      <c r="IKQ120" s="216"/>
      <c r="IKR120" s="216"/>
      <c r="IKS120" s="216"/>
      <c r="IKT120" s="216"/>
      <c r="IKU120" s="216"/>
      <c r="IKV120" s="214"/>
      <c r="IKW120" s="214"/>
      <c r="IKX120" s="214"/>
      <c r="IKY120" s="214"/>
      <c r="IKZ120" s="214"/>
      <c r="ILA120" s="212"/>
      <c r="ILB120" s="213"/>
      <c r="ILC120" s="213"/>
      <c r="ILD120" s="214"/>
      <c r="ILE120" s="214"/>
      <c r="ILF120" s="216"/>
      <c r="ILG120" s="216"/>
      <c r="ILH120" s="216"/>
      <c r="ILI120" s="216"/>
      <c r="ILJ120" s="216"/>
      <c r="ILK120" s="216"/>
      <c r="ILL120" s="216"/>
      <c r="ILM120" s="216"/>
      <c r="ILN120" s="216"/>
      <c r="ILO120" s="216"/>
      <c r="ILP120" s="216"/>
      <c r="ILQ120" s="216"/>
      <c r="ILR120" s="216"/>
      <c r="ILS120" s="214"/>
      <c r="ILT120" s="214"/>
      <c r="ILU120" s="214"/>
      <c r="ILV120" s="214"/>
      <c r="ILW120" s="214"/>
      <c r="ILX120" s="212"/>
      <c r="ILY120" s="213"/>
      <c r="ILZ120" s="213"/>
      <c r="IMA120" s="214"/>
      <c r="IMB120" s="214"/>
      <c r="IMC120" s="216"/>
      <c r="IMD120" s="216"/>
      <c r="IME120" s="216"/>
      <c r="IMF120" s="216"/>
      <c r="IMG120" s="216"/>
      <c r="IMH120" s="216"/>
      <c r="IMI120" s="216"/>
      <c r="IMJ120" s="216"/>
      <c r="IMK120" s="216"/>
      <c r="IML120" s="216"/>
      <c r="IMM120" s="216"/>
      <c r="IMN120" s="216"/>
      <c r="IMO120" s="216"/>
      <c r="IMP120" s="214"/>
      <c r="IMQ120" s="214"/>
      <c r="IMR120" s="214"/>
      <c r="IMS120" s="214"/>
      <c r="IMT120" s="214"/>
      <c r="IMU120" s="212"/>
      <c r="IMV120" s="213"/>
      <c r="IMW120" s="213"/>
      <c r="IMX120" s="214"/>
      <c r="IMY120" s="214"/>
      <c r="IMZ120" s="216"/>
      <c r="INA120" s="216"/>
      <c r="INB120" s="216"/>
      <c r="INC120" s="216"/>
      <c r="IND120" s="216"/>
      <c r="INE120" s="216"/>
      <c r="INF120" s="216"/>
      <c r="ING120" s="216"/>
      <c r="INH120" s="216"/>
      <c r="INI120" s="216"/>
      <c r="INJ120" s="216"/>
      <c r="INK120" s="216"/>
      <c r="INL120" s="216"/>
      <c r="INM120" s="214"/>
      <c r="INN120" s="214"/>
      <c r="INO120" s="214"/>
      <c r="INP120" s="214"/>
      <c r="INQ120" s="214"/>
      <c r="INR120" s="212"/>
      <c r="INS120" s="213"/>
      <c r="INT120" s="213"/>
      <c r="INU120" s="214"/>
      <c r="INV120" s="214"/>
      <c r="INW120" s="216"/>
      <c r="INX120" s="216"/>
      <c r="INY120" s="216"/>
      <c r="INZ120" s="216"/>
      <c r="IOA120" s="216"/>
      <c r="IOB120" s="216"/>
      <c r="IOC120" s="216"/>
      <c r="IOD120" s="216"/>
      <c r="IOE120" s="216"/>
      <c r="IOF120" s="216"/>
      <c r="IOG120" s="216"/>
      <c r="IOH120" s="216"/>
      <c r="IOI120" s="216"/>
      <c r="IOJ120" s="214"/>
      <c r="IOK120" s="214"/>
      <c r="IOL120" s="214"/>
      <c r="IOM120" s="214"/>
      <c r="ION120" s="214"/>
      <c r="IOO120" s="212"/>
      <c r="IOP120" s="213"/>
      <c r="IOQ120" s="213"/>
      <c r="IOR120" s="214"/>
      <c r="IOS120" s="214"/>
      <c r="IOT120" s="216"/>
      <c r="IOU120" s="216"/>
      <c r="IOV120" s="216"/>
      <c r="IOW120" s="216"/>
      <c r="IOX120" s="216"/>
      <c r="IOY120" s="216"/>
      <c r="IOZ120" s="216"/>
      <c r="IPA120" s="216"/>
      <c r="IPB120" s="216"/>
      <c r="IPC120" s="216"/>
      <c r="IPD120" s="216"/>
      <c r="IPE120" s="216"/>
      <c r="IPF120" s="216"/>
      <c r="IPG120" s="214"/>
      <c r="IPH120" s="214"/>
      <c r="IPI120" s="214"/>
      <c r="IPJ120" s="214"/>
      <c r="IPK120" s="214"/>
      <c r="IPL120" s="212"/>
      <c r="IPM120" s="213"/>
      <c r="IPN120" s="213"/>
      <c r="IPO120" s="214"/>
      <c r="IPP120" s="214"/>
      <c r="IPQ120" s="216"/>
      <c r="IPR120" s="216"/>
      <c r="IPS120" s="216"/>
      <c r="IPT120" s="216"/>
      <c r="IPU120" s="216"/>
      <c r="IPV120" s="216"/>
      <c r="IPW120" s="216"/>
      <c r="IPX120" s="216"/>
      <c r="IPY120" s="216"/>
      <c r="IPZ120" s="216"/>
      <c r="IQA120" s="216"/>
      <c r="IQB120" s="216"/>
      <c r="IQC120" s="216"/>
      <c r="IQD120" s="214"/>
      <c r="IQE120" s="214"/>
      <c r="IQF120" s="214"/>
      <c r="IQG120" s="214"/>
      <c r="IQH120" s="214"/>
      <c r="IQI120" s="212"/>
      <c r="IQJ120" s="213"/>
      <c r="IQK120" s="213"/>
      <c r="IQL120" s="214"/>
      <c r="IQM120" s="214"/>
      <c r="IQN120" s="216"/>
      <c r="IQO120" s="216"/>
      <c r="IQP120" s="216"/>
      <c r="IQQ120" s="216"/>
      <c r="IQR120" s="216"/>
      <c r="IQS120" s="216"/>
      <c r="IQT120" s="216"/>
      <c r="IQU120" s="216"/>
      <c r="IQV120" s="216"/>
      <c r="IQW120" s="216"/>
      <c r="IQX120" s="216"/>
      <c r="IQY120" s="216"/>
      <c r="IQZ120" s="216"/>
      <c r="IRA120" s="214"/>
      <c r="IRB120" s="214"/>
      <c r="IRC120" s="214"/>
      <c r="IRD120" s="214"/>
      <c r="IRE120" s="214"/>
      <c r="IRF120" s="212"/>
      <c r="IRG120" s="213"/>
      <c r="IRH120" s="213"/>
      <c r="IRI120" s="214"/>
      <c r="IRJ120" s="214"/>
      <c r="IRK120" s="216"/>
      <c r="IRL120" s="216"/>
      <c r="IRM120" s="216"/>
      <c r="IRN120" s="216"/>
      <c r="IRO120" s="216"/>
      <c r="IRP120" s="216"/>
      <c r="IRQ120" s="216"/>
      <c r="IRR120" s="216"/>
      <c r="IRS120" s="216"/>
      <c r="IRT120" s="216"/>
      <c r="IRU120" s="216"/>
      <c r="IRV120" s="216"/>
      <c r="IRW120" s="216"/>
      <c r="IRX120" s="214"/>
      <c r="IRY120" s="214"/>
      <c r="IRZ120" s="214"/>
      <c r="ISA120" s="214"/>
      <c r="ISB120" s="214"/>
      <c r="ISC120" s="212"/>
      <c r="ISD120" s="213"/>
      <c r="ISE120" s="213"/>
      <c r="ISF120" s="214"/>
      <c r="ISG120" s="214"/>
      <c r="ISH120" s="216"/>
      <c r="ISI120" s="216"/>
      <c r="ISJ120" s="216"/>
      <c r="ISK120" s="216"/>
      <c r="ISL120" s="216"/>
      <c r="ISM120" s="216"/>
      <c r="ISN120" s="216"/>
      <c r="ISO120" s="216"/>
      <c r="ISP120" s="216"/>
      <c r="ISQ120" s="216"/>
      <c r="ISR120" s="216"/>
      <c r="ISS120" s="216"/>
      <c r="IST120" s="216"/>
      <c r="ISU120" s="214"/>
      <c r="ISV120" s="214"/>
      <c r="ISW120" s="214"/>
      <c r="ISX120" s="214"/>
      <c r="ISY120" s="214"/>
      <c r="ISZ120" s="212"/>
      <c r="ITA120" s="213"/>
      <c r="ITB120" s="213"/>
      <c r="ITC120" s="214"/>
      <c r="ITD120" s="214"/>
      <c r="ITE120" s="216"/>
      <c r="ITF120" s="216"/>
      <c r="ITG120" s="216"/>
      <c r="ITH120" s="216"/>
      <c r="ITI120" s="216"/>
      <c r="ITJ120" s="216"/>
      <c r="ITK120" s="216"/>
      <c r="ITL120" s="216"/>
      <c r="ITM120" s="216"/>
      <c r="ITN120" s="216"/>
      <c r="ITO120" s="216"/>
      <c r="ITP120" s="216"/>
      <c r="ITQ120" s="216"/>
      <c r="ITR120" s="214"/>
      <c r="ITS120" s="214"/>
      <c r="ITT120" s="214"/>
      <c r="ITU120" s="214"/>
      <c r="ITV120" s="214"/>
      <c r="ITW120" s="212"/>
      <c r="ITX120" s="213"/>
      <c r="ITY120" s="213"/>
      <c r="ITZ120" s="214"/>
      <c r="IUA120" s="214"/>
      <c r="IUB120" s="216"/>
      <c r="IUC120" s="216"/>
      <c r="IUD120" s="216"/>
      <c r="IUE120" s="216"/>
      <c r="IUF120" s="216"/>
      <c r="IUG120" s="216"/>
      <c r="IUH120" s="216"/>
      <c r="IUI120" s="216"/>
      <c r="IUJ120" s="216"/>
      <c r="IUK120" s="216"/>
      <c r="IUL120" s="216"/>
      <c r="IUM120" s="216"/>
      <c r="IUN120" s="216"/>
      <c r="IUO120" s="214"/>
      <c r="IUP120" s="214"/>
      <c r="IUQ120" s="214"/>
      <c r="IUR120" s="214"/>
      <c r="IUS120" s="214"/>
      <c r="IUT120" s="212"/>
      <c r="IUU120" s="213"/>
      <c r="IUV120" s="213"/>
      <c r="IUW120" s="214"/>
      <c r="IUX120" s="214"/>
      <c r="IUY120" s="216"/>
      <c r="IUZ120" s="216"/>
      <c r="IVA120" s="216"/>
      <c r="IVB120" s="216"/>
      <c r="IVC120" s="216"/>
      <c r="IVD120" s="216"/>
      <c r="IVE120" s="216"/>
      <c r="IVF120" s="216"/>
      <c r="IVG120" s="216"/>
      <c r="IVH120" s="216"/>
      <c r="IVI120" s="216"/>
      <c r="IVJ120" s="216"/>
      <c r="IVK120" s="216"/>
      <c r="IVL120" s="214"/>
      <c r="IVM120" s="214"/>
      <c r="IVN120" s="214"/>
      <c r="IVO120" s="214"/>
      <c r="IVP120" s="214"/>
      <c r="IVQ120" s="212"/>
      <c r="IVR120" s="213"/>
      <c r="IVS120" s="213"/>
      <c r="IVT120" s="214"/>
      <c r="IVU120" s="214"/>
      <c r="IVV120" s="216"/>
      <c r="IVW120" s="216"/>
      <c r="IVX120" s="216"/>
      <c r="IVY120" s="216"/>
      <c r="IVZ120" s="216"/>
      <c r="IWA120" s="216"/>
      <c r="IWB120" s="216"/>
      <c r="IWC120" s="216"/>
      <c r="IWD120" s="216"/>
      <c r="IWE120" s="216"/>
      <c r="IWF120" s="216"/>
      <c r="IWG120" s="216"/>
      <c r="IWH120" s="216"/>
      <c r="IWI120" s="214"/>
      <c r="IWJ120" s="214"/>
      <c r="IWK120" s="214"/>
      <c r="IWL120" s="214"/>
      <c r="IWM120" s="214"/>
      <c r="IWN120" s="212"/>
      <c r="IWO120" s="213"/>
      <c r="IWP120" s="213"/>
      <c r="IWQ120" s="214"/>
      <c r="IWR120" s="214"/>
      <c r="IWS120" s="216"/>
      <c r="IWT120" s="216"/>
      <c r="IWU120" s="216"/>
      <c r="IWV120" s="216"/>
      <c r="IWW120" s="216"/>
      <c r="IWX120" s="216"/>
      <c r="IWY120" s="216"/>
      <c r="IWZ120" s="216"/>
      <c r="IXA120" s="216"/>
      <c r="IXB120" s="216"/>
      <c r="IXC120" s="216"/>
      <c r="IXD120" s="216"/>
      <c r="IXE120" s="216"/>
      <c r="IXF120" s="214"/>
      <c r="IXG120" s="214"/>
      <c r="IXH120" s="214"/>
      <c r="IXI120" s="214"/>
      <c r="IXJ120" s="214"/>
      <c r="IXK120" s="212"/>
      <c r="IXL120" s="213"/>
      <c r="IXM120" s="213"/>
      <c r="IXN120" s="214"/>
      <c r="IXO120" s="214"/>
      <c r="IXP120" s="216"/>
      <c r="IXQ120" s="216"/>
      <c r="IXR120" s="216"/>
      <c r="IXS120" s="216"/>
      <c r="IXT120" s="216"/>
      <c r="IXU120" s="216"/>
      <c r="IXV120" s="216"/>
      <c r="IXW120" s="216"/>
      <c r="IXX120" s="216"/>
      <c r="IXY120" s="216"/>
      <c r="IXZ120" s="216"/>
      <c r="IYA120" s="216"/>
      <c r="IYB120" s="216"/>
      <c r="IYC120" s="214"/>
      <c r="IYD120" s="214"/>
      <c r="IYE120" s="214"/>
      <c r="IYF120" s="214"/>
      <c r="IYG120" s="214"/>
      <c r="IYH120" s="212"/>
      <c r="IYI120" s="213"/>
      <c r="IYJ120" s="213"/>
      <c r="IYK120" s="214"/>
      <c r="IYL120" s="214"/>
      <c r="IYM120" s="216"/>
      <c r="IYN120" s="216"/>
      <c r="IYO120" s="216"/>
      <c r="IYP120" s="216"/>
      <c r="IYQ120" s="216"/>
      <c r="IYR120" s="216"/>
      <c r="IYS120" s="216"/>
      <c r="IYT120" s="216"/>
      <c r="IYU120" s="216"/>
      <c r="IYV120" s="216"/>
      <c r="IYW120" s="216"/>
      <c r="IYX120" s="216"/>
      <c r="IYY120" s="216"/>
      <c r="IYZ120" s="214"/>
      <c r="IZA120" s="214"/>
      <c r="IZB120" s="214"/>
      <c r="IZC120" s="214"/>
      <c r="IZD120" s="214"/>
      <c r="IZE120" s="212"/>
      <c r="IZF120" s="213"/>
      <c r="IZG120" s="213"/>
      <c r="IZH120" s="214"/>
      <c r="IZI120" s="214"/>
      <c r="IZJ120" s="216"/>
      <c r="IZK120" s="216"/>
      <c r="IZL120" s="216"/>
      <c r="IZM120" s="216"/>
      <c r="IZN120" s="216"/>
      <c r="IZO120" s="216"/>
      <c r="IZP120" s="216"/>
      <c r="IZQ120" s="216"/>
      <c r="IZR120" s="216"/>
      <c r="IZS120" s="216"/>
      <c r="IZT120" s="216"/>
      <c r="IZU120" s="216"/>
      <c r="IZV120" s="216"/>
      <c r="IZW120" s="214"/>
      <c r="IZX120" s="214"/>
      <c r="IZY120" s="214"/>
      <c r="IZZ120" s="214"/>
      <c r="JAA120" s="214"/>
      <c r="JAB120" s="212"/>
      <c r="JAC120" s="213"/>
      <c r="JAD120" s="213"/>
      <c r="JAE120" s="214"/>
      <c r="JAF120" s="214"/>
      <c r="JAG120" s="216"/>
      <c r="JAH120" s="216"/>
      <c r="JAI120" s="216"/>
      <c r="JAJ120" s="216"/>
      <c r="JAK120" s="216"/>
      <c r="JAL120" s="216"/>
      <c r="JAM120" s="216"/>
      <c r="JAN120" s="216"/>
      <c r="JAO120" s="216"/>
      <c r="JAP120" s="216"/>
      <c r="JAQ120" s="216"/>
      <c r="JAR120" s="216"/>
      <c r="JAS120" s="216"/>
      <c r="JAT120" s="214"/>
      <c r="JAU120" s="214"/>
      <c r="JAV120" s="214"/>
      <c r="JAW120" s="214"/>
      <c r="JAX120" s="214"/>
      <c r="JAY120" s="212"/>
      <c r="JAZ120" s="213"/>
      <c r="JBA120" s="213"/>
      <c r="JBB120" s="214"/>
      <c r="JBC120" s="214"/>
      <c r="JBD120" s="216"/>
      <c r="JBE120" s="216"/>
      <c r="JBF120" s="216"/>
      <c r="JBG120" s="216"/>
      <c r="JBH120" s="216"/>
      <c r="JBI120" s="216"/>
      <c r="JBJ120" s="216"/>
      <c r="JBK120" s="216"/>
      <c r="JBL120" s="216"/>
      <c r="JBM120" s="216"/>
      <c r="JBN120" s="216"/>
      <c r="JBO120" s="216"/>
      <c r="JBP120" s="216"/>
      <c r="JBQ120" s="214"/>
      <c r="JBR120" s="214"/>
      <c r="JBS120" s="214"/>
      <c r="JBT120" s="214"/>
      <c r="JBU120" s="214"/>
      <c r="JBV120" s="212"/>
      <c r="JBW120" s="213"/>
      <c r="JBX120" s="213"/>
      <c r="JBY120" s="214"/>
      <c r="JBZ120" s="214"/>
      <c r="JCA120" s="216"/>
      <c r="JCB120" s="216"/>
      <c r="JCC120" s="216"/>
      <c r="JCD120" s="216"/>
      <c r="JCE120" s="216"/>
      <c r="JCF120" s="216"/>
      <c r="JCG120" s="216"/>
      <c r="JCH120" s="216"/>
      <c r="JCI120" s="216"/>
      <c r="JCJ120" s="216"/>
      <c r="JCK120" s="216"/>
      <c r="JCL120" s="216"/>
      <c r="JCM120" s="216"/>
      <c r="JCN120" s="214"/>
      <c r="JCO120" s="214"/>
      <c r="JCP120" s="214"/>
      <c r="JCQ120" s="214"/>
      <c r="JCR120" s="214"/>
      <c r="JCS120" s="212"/>
      <c r="JCT120" s="213"/>
      <c r="JCU120" s="213"/>
      <c r="JCV120" s="214"/>
      <c r="JCW120" s="214"/>
      <c r="JCX120" s="216"/>
      <c r="JCY120" s="216"/>
      <c r="JCZ120" s="216"/>
      <c r="JDA120" s="216"/>
      <c r="JDB120" s="216"/>
      <c r="JDC120" s="216"/>
      <c r="JDD120" s="216"/>
      <c r="JDE120" s="216"/>
      <c r="JDF120" s="216"/>
      <c r="JDG120" s="216"/>
      <c r="JDH120" s="216"/>
      <c r="JDI120" s="216"/>
      <c r="JDJ120" s="216"/>
      <c r="JDK120" s="214"/>
      <c r="JDL120" s="214"/>
      <c r="JDM120" s="214"/>
      <c r="JDN120" s="214"/>
      <c r="JDO120" s="214"/>
      <c r="JDP120" s="212"/>
      <c r="JDQ120" s="213"/>
      <c r="JDR120" s="213"/>
      <c r="JDS120" s="214"/>
      <c r="JDT120" s="214"/>
      <c r="JDU120" s="216"/>
      <c r="JDV120" s="216"/>
      <c r="JDW120" s="216"/>
      <c r="JDX120" s="216"/>
      <c r="JDY120" s="216"/>
      <c r="JDZ120" s="216"/>
      <c r="JEA120" s="216"/>
      <c r="JEB120" s="216"/>
      <c r="JEC120" s="216"/>
      <c r="JED120" s="216"/>
      <c r="JEE120" s="216"/>
      <c r="JEF120" s="216"/>
      <c r="JEG120" s="216"/>
      <c r="JEH120" s="214"/>
      <c r="JEI120" s="214"/>
      <c r="JEJ120" s="214"/>
      <c r="JEK120" s="214"/>
      <c r="JEL120" s="214"/>
      <c r="JEM120" s="212"/>
      <c r="JEN120" s="213"/>
      <c r="JEO120" s="213"/>
      <c r="JEP120" s="214"/>
      <c r="JEQ120" s="214"/>
      <c r="JER120" s="216"/>
      <c r="JES120" s="216"/>
      <c r="JET120" s="216"/>
      <c r="JEU120" s="216"/>
      <c r="JEV120" s="216"/>
      <c r="JEW120" s="216"/>
      <c r="JEX120" s="216"/>
      <c r="JEY120" s="216"/>
      <c r="JEZ120" s="216"/>
      <c r="JFA120" s="216"/>
      <c r="JFB120" s="216"/>
      <c r="JFC120" s="216"/>
      <c r="JFD120" s="216"/>
      <c r="JFE120" s="214"/>
      <c r="JFF120" s="214"/>
      <c r="JFG120" s="214"/>
      <c r="JFH120" s="214"/>
      <c r="JFI120" s="214"/>
      <c r="JFJ120" s="212"/>
      <c r="JFK120" s="213"/>
      <c r="JFL120" s="213"/>
      <c r="JFM120" s="214"/>
      <c r="JFN120" s="214"/>
      <c r="JFO120" s="216"/>
      <c r="JFP120" s="216"/>
      <c r="JFQ120" s="216"/>
      <c r="JFR120" s="216"/>
      <c r="JFS120" s="216"/>
      <c r="JFT120" s="216"/>
      <c r="JFU120" s="216"/>
      <c r="JFV120" s="216"/>
      <c r="JFW120" s="216"/>
      <c r="JFX120" s="216"/>
      <c r="JFY120" s="216"/>
      <c r="JFZ120" s="216"/>
      <c r="JGA120" s="216"/>
      <c r="JGB120" s="214"/>
      <c r="JGC120" s="214"/>
      <c r="JGD120" s="214"/>
      <c r="JGE120" s="214"/>
      <c r="JGF120" s="214"/>
      <c r="JGG120" s="212"/>
      <c r="JGH120" s="213"/>
      <c r="JGI120" s="213"/>
      <c r="JGJ120" s="214"/>
      <c r="JGK120" s="214"/>
      <c r="JGL120" s="216"/>
      <c r="JGM120" s="216"/>
      <c r="JGN120" s="216"/>
      <c r="JGO120" s="216"/>
      <c r="JGP120" s="216"/>
      <c r="JGQ120" s="216"/>
      <c r="JGR120" s="216"/>
      <c r="JGS120" s="216"/>
      <c r="JGT120" s="216"/>
      <c r="JGU120" s="216"/>
      <c r="JGV120" s="216"/>
      <c r="JGW120" s="216"/>
      <c r="JGX120" s="216"/>
      <c r="JGY120" s="214"/>
      <c r="JGZ120" s="214"/>
      <c r="JHA120" s="214"/>
      <c r="JHB120" s="214"/>
      <c r="JHC120" s="214"/>
      <c r="JHD120" s="212"/>
      <c r="JHE120" s="213"/>
      <c r="JHF120" s="213"/>
      <c r="JHG120" s="214"/>
      <c r="JHH120" s="214"/>
      <c r="JHI120" s="216"/>
      <c r="JHJ120" s="216"/>
      <c r="JHK120" s="216"/>
      <c r="JHL120" s="216"/>
      <c r="JHM120" s="216"/>
      <c r="JHN120" s="216"/>
      <c r="JHO120" s="216"/>
      <c r="JHP120" s="216"/>
      <c r="JHQ120" s="216"/>
      <c r="JHR120" s="216"/>
      <c r="JHS120" s="216"/>
      <c r="JHT120" s="216"/>
      <c r="JHU120" s="216"/>
      <c r="JHV120" s="214"/>
      <c r="JHW120" s="214"/>
      <c r="JHX120" s="214"/>
      <c r="JHY120" s="214"/>
      <c r="JHZ120" s="214"/>
      <c r="JIA120" s="212"/>
      <c r="JIB120" s="213"/>
      <c r="JIC120" s="213"/>
      <c r="JID120" s="214"/>
      <c r="JIE120" s="214"/>
      <c r="JIF120" s="216"/>
      <c r="JIG120" s="216"/>
      <c r="JIH120" s="216"/>
      <c r="JII120" s="216"/>
      <c r="JIJ120" s="216"/>
      <c r="JIK120" s="216"/>
      <c r="JIL120" s="216"/>
      <c r="JIM120" s="216"/>
      <c r="JIN120" s="216"/>
      <c r="JIO120" s="216"/>
      <c r="JIP120" s="216"/>
      <c r="JIQ120" s="216"/>
      <c r="JIR120" s="216"/>
      <c r="JIS120" s="214"/>
      <c r="JIT120" s="214"/>
      <c r="JIU120" s="214"/>
      <c r="JIV120" s="214"/>
      <c r="JIW120" s="214"/>
      <c r="JIX120" s="212"/>
      <c r="JIY120" s="213"/>
      <c r="JIZ120" s="213"/>
      <c r="JJA120" s="214"/>
      <c r="JJB120" s="214"/>
      <c r="JJC120" s="216"/>
      <c r="JJD120" s="216"/>
      <c r="JJE120" s="216"/>
      <c r="JJF120" s="216"/>
      <c r="JJG120" s="216"/>
      <c r="JJH120" s="216"/>
      <c r="JJI120" s="216"/>
      <c r="JJJ120" s="216"/>
      <c r="JJK120" s="216"/>
      <c r="JJL120" s="216"/>
      <c r="JJM120" s="216"/>
      <c r="JJN120" s="216"/>
      <c r="JJO120" s="216"/>
      <c r="JJP120" s="214"/>
      <c r="JJQ120" s="214"/>
      <c r="JJR120" s="214"/>
      <c r="JJS120" s="214"/>
      <c r="JJT120" s="214"/>
      <c r="JJU120" s="212"/>
      <c r="JJV120" s="213"/>
      <c r="JJW120" s="213"/>
      <c r="JJX120" s="214"/>
      <c r="JJY120" s="214"/>
      <c r="JJZ120" s="216"/>
      <c r="JKA120" s="216"/>
      <c r="JKB120" s="216"/>
      <c r="JKC120" s="216"/>
      <c r="JKD120" s="216"/>
      <c r="JKE120" s="216"/>
      <c r="JKF120" s="216"/>
      <c r="JKG120" s="216"/>
      <c r="JKH120" s="216"/>
      <c r="JKI120" s="216"/>
      <c r="JKJ120" s="216"/>
      <c r="JKK120" s="216"/>
      <c r="JKL120" s="216"/>
      <c r="JKM120" s="214"/>
      <c r="JKN120" s="214"/>
      <c r="JKO120" s="214"/>
      <c r="JKP120" s="214"/>
      <c r="JKQ120" s="214"/>
      <c r="JKR120" s="212"/>
      <c r="JKS120" s="213"/>
      <c r="JKT120" s="213"/>
      <c r="JKU120" s="214"/>
      <c r="JKV120" s="214"/>
      <c r="JKW120" s="216"/>
      <c r="JKX120" s="216"/>
      <c r="JKY120" s="216"/>
      <c r="JKZ120" s="216"/>
      <c r="JLA120" s="216"/>
      <c r="JLB120" s="216"/>
      <c r="JLC120" s="216"/>
      <c r="JLD120" s="216"/>
      <c r="JLE120" s="216"/>
      <c r="JLF120" s="216"/>
      <c r="JLG120" s="216"/>
      <c r="JLH120" s="216"/>
      <c r="JLI120" s="216"/>
      <c r="JLJ120" s="214"/>
      <c r="JLK120" s="214"/>
      <c r="JLL120" s="214"/>
      <c r="JLM120" s="214"/>
      <c r="JLN120" s="214"/>
      <c r="JLO120" s="212"/>
      <c r="JLP120" s="213"/>
      <c r="JLQ120" s="213"/>
      <c r="JLR120" s="214"/>
      <c r="JLS120" s="214"/>
      <c r="JLT120" s="216"/>
      <c r="JLU120" s="216"/>
      <c r="JLV120" s="216"/>
      <c r="JLW120" s="216"/>
      <c r="JLX120" s="216"/>
      <c r="JLY120" s="216"/>
      <c r="JLZ120" s="216"/>
      <c r="JMA120" s="216"/>
      <c r="JMB120" s="216"/>
      <c r="JMC120" s="216"/>
      <c r="JMD120" s="216"/>
      <c r="JME120" s="216"/>
      <c r="JMF120" s="216"/>
      <c r="JMG120" s="214"/>
      <c r="JMH120" s="214"/>
      <c r="JMI120" s="214"/>
      <c r="JMJ120" s="214"/>
      <c r="JMK120" s="214"/>
      <c r="JML120" s="212"/>
      <c r="JMM120" s="213"/>
      <c r="JMN120" s="213"/>
      <c r="JMO120" s="214"/>
      <c r="JMP120" s="214"/>
      <c r="JMQ120" s="216"/>
      <c r="JMR120" s="216"/>
      <c r="JMS120" s="216"/>
      <c r="JMT120" s="216"/>
      <c r="JMU120" s="216"/>
      <c r="JMV120" s="216"/>
      <c r="JMW120" s="216"/>
      <c r="JMX120" s="216"/>
      <c r="JMY120" s="216"/>
      <c r="JMZ120" s="216"/>
      <c r="JNA120" s="216"/>
      <c r="JNB120" s="216"/>
      <c r="JNC120" s="216"/>
      <c r="JND120" s="214"/>
      <c r="JNE120" s="214"/>
      <c r="JNF120" s="214"/>
      <c r="JNG120" s="214"/>
      <c r="JNH120" s="214"/>
      <c r="JNI120" s="212"/>
      <c r="JNJ120" s="213"/>
      <c r="JNK120" s="213"/>
      <c r="JNL120" s="214"/>
      <c r="JNM120" s="214"/>
      <c r="JNN120" s="216"/>
      <c r="JNO120" s="216"/>
      <c r="JNP120" s="216"/>
      <c r="JNQ120" s="216"/>
      <c r="JNR120" s="216"/>
      <c r="JNS120" s="216"/>
      <c r="JNT120" s="216"/>
      <c r="JNU120" s="216"/>
      <c r="JNV120" s="216"/>
      <c r="JNW120" s="216"/>
      <c r="JNX120" s="216"/>
      <c r="JNY120" s="216"/>
      <c r="JNZ120" s="216"/>
      <c r="JOA120" s="214"/>
      <c r="JOB120" s="214"/>
      <c r="JOC120" s="214"/>
      <c r="JOD120" s="214"/>
      <c r="JOE120" s="214"/>
      <c r="JOF120" s="212"/>
      <c r="JOG120" s="213"/>
      <c r="JOH120" s="213"/>
      <c r="JOI120" s="214"/>
      <c r="JOJ120" s="214"/>
      <c r="JOK120" s="216"/>
      <c r="JOL120" s="216"/>
      <c r="JOM120" s="216"/>
      <c r="JON120" s="216"/>
      <c r="JOO120" s="216"/>
      <c r="JOP120" s="216"/>
      <c r="JOQ120" s="216"/>
      <c r="JOR120" s="216"/>
      <c r="JOS120" s="216"/>
      <c r="JOT120" s="216"/>
      <c r="JOU120" s="216"/>
      <c r="JOV120" s="216"/>
      <c r="JOW120" s="216"/>
      <c r="JOX120" s="214"/>
      <c r="JOY120" s="214"/>
      <c r="JOZ120" s="214"/>
      <c r="JPA120" s="214"/>
      <c r="JPB120" s="214"/>
      <c r="JPC120" s="212"/>
      <c r="JPD120" s="213"/>
      <c r="JPE120" s="213"/>
      <c r="JPF120" s="214"/>
      <c r="JPG120" s="214"/>
      <c r="JPH120" s="216"/>
      <c r="JPI120" s="216"/>
      <c r="JPJ120" s="216"/>
      <c r="JPK120" s="216"/>
      <c r="JPL120" s="216"/>
      <c r="JPM120" s="216"/>
      <c r="JPN120" s="216"/>
      <c r="JPO120" s="216"/>
      <c r="JPP120" s="216"/>
      <c r="JPQ120" s="216"/>
      <c r="JPR120" s="216"/>
      <c r="JPS120" s="216"/>
      <c r="JPT120" s="216"/>
      <c r="JPU120" s="214"/>
      <c r="JPV120" s="214"/>
      <c r="JPW120" s="214"/>
      <c r="JPX120" s="214"/>
      <c r="JPY120" s="214"/>
      <c r="JPZ120" s="212"/>
      <c r="JQA120" s="213"/>
      <c r="JQB120" s="213"/>
      <c r="JQC120" s="214"/>
      <c r="JQD120" s="214"/>
      <c r="JQE120" s="216"/>
      <c r="JQF120" s="216"/>
      <c r="JQG120" s="216"/>
      <c r="JQH120" s="216"/>
      <c r="JQI120" s="216"/>
      <c r="JQJ120" s="216"/>
      <c r="JQK120" s="216"/>
      <c r="JQL120" s="216"/>
      <c r="JQM120" s="216"/>
      <c r="JQN120" s="216"/>
      <c r="JQO120" s="216"/>
      <c r="JQP120" s="216"/>
      <c r="JQQ120" s="216"/>
      <c r="JQR120" s="214"/>
      <c r="JQS120" s="214"/>
      <c r="JQT120" s="214"/>
      <c r="JQU120" s="214"/>
      <c r="JQV120" s="214"/>
      <c r="JQW120" s="212"/>
      <c r="JQX120" s="213"/>
      <c r="JQY120" s="213"/>
      <c r="JQZ120" s="214"/>
      <c r="JRA120" s="214"/>
      <c r="JRB120" s="216"/>
      <c r="JRC120" s="216"/>
      <c r="JRD120" s="216"/>
      <c r="JRE120" s="216"/>
      <c r="JRF120" s="216"/>
      <c r="JRG120" s="216"/>
      <c r="JRH120" s="216"/>
      <c r="JRI120" s="216"/>
      <c r="JRJ120" s="216"/>
      <c r="JRK120" s="216"/>
      <c r="JRL120" s="216"/>
      <c r="JRM120" s="216"/>
      <c r="JRN120" s="216"/>
      <c r="JRO120" s="214"/>
      <c r="JRP120" s="214"/>
      <c r="JRQ120" s="214"/>
      <c r="JRR120" s="214"/>
      <c r="JRS120" s="214"/>
      <c r="JRT120" s="212"/>
      <c r="JRU120" s="213"/>
      <c r="JRV120" s="213"/>
      <c r="JRW120" s="214"/>
      <c r="JRX120" s="214"/>
      <c r="JRY120" s="216"/>
      <c r="JRZ120" s="216"/>
      <c r="JSA120" s="216"/>
      <c r="JSB120" s="216"/>
      <c r="JSC120" s="216"/>
      <c r="JSD120" s="216"/>
      <c r="JSE120" s="216"/>
      <c r="JSF120" s="216"/>
      <c r="JSG120" s="216"/>
      <c r="JSH120" s="216"/>
      <c r="JSI120" s="216"/>
      <c r="JSJ120" s="216"/>
      <c r="JSK120" s="216"/>
      <c r="JSL120" s="214"/>
      <c r="JSM120" s="214"/>
      <c r="JSN120" s="214"/>
      <c r="JSO120" s="214"/>
      <c r="JSP120" s="214"/>
      <c r="JSQ120" s="212"/>
      <c r="JSR120" s="213"/>
      <c r="JSS120" s="213"/>
      <c r="JST120" s="214"/>
      <c r="JSU120" s="214"/>
      <c r="JSV120" s="216"/>
      <c r="JSW120" s="216"/>
      <c r="JSX120" s="216"/>
      <c r="JSY120" s="216"/>
      <c r="JSZ120" s="216"/>
      <c r="JTA120" s="216"/>
      <c r="JTB120" s="216"/>
      <c r="JTC120" s="216"/>
      <c r="JTD120" s="216"/>
      <c r="JTE120" s="216"/>
      <c r="JTF120" s="216"/>
      <c r="JTG120" s="216"/>
      <c r="JTH120" s="216"/>
      <c r="JTI120" s="214"/>
      <c r="JTJ120" s="214"/>
      <c r="JTK120" s="214"/>
      <c r="JTL120" s="214"/>
      <c r="JTM120" s="214"/>
      <c r="JTN120" s="212"/>
      <c r="JTO120" s="213"/>
      <c r="JTP120" s="213"/>
      <c r="JTQ120" s="214"/>
      <c r="JTR120" s="214"/>
      <c r="JTS120" s="216"/>
      <c r="JTT120" s="216"/>
      <c r="JTU120" s="216"/>
      <c r="JTV120" s="216"/>
      <c r="JTW120" s="216"/>
      <c r="JTX120" s="216"/>
      <c r="JTY120" s="216"/>
      <c r="JTZ120" s="216"/>
      <c r="JUA120" s="216"/>
      <c r="JUB120" s="216"/>
      <c r="JUC120" s="216"/>
      <c r="JUD120" s="216"/>
      <c r="JUE120" s="216"/>
      <c r="JUF120" s="214"/>
      <c r="JUG120" s="214"/>
      <c r="JUH120" s="214"/>
      <c r="JUI120" s="214"/>
      <c r="JUJ120" s="214"/>
      <c r="JUK120" s="212"/>
      <c r="JUL120" s="213"/>
      <c r="JUM120" s="213"/>
      <c r="JUN120" s="214"/>
      <c r="JUO120" s="214"/>
      <c r="JUP120" s="216"/>
      <c r="JUQ120" s="216"/>
      <c r="JUR120" s="216"/>
      <c r="JUS120" s="216"/>
      <c r="JUT120" s="216"/>
      <c r="JUU120" s="216"/>
      <c r="JUV120" s="216"/>
      <c r="JUW120" s="216"/>
      <c r="JUX120" s="216"/>
      <c r="JUY120" s="216"/>
      <c r="JUZ120" s="216"/>
      <c r="JVA120" s="216"/>
      <c r="JVB120" s="216"/>
      <c r="JVC120" s="214"/>
      <c r="JVD120" s="214"/>
      <c r="JVE120" s="214"/>
      <c r="JVF120" s="214"/>
      <c r="JVG120" s="214"/>
      <c r="JVH120" s="212"/>
      <c r="JVI120" s="213"/>
      <c r="JVJ120" s="213"/>
      <c r="JVK120" s="214"/>
      <c r="JVL120" s="214"/>
      <c r="JVM120" s="216"/>
      <c r="JVN120" s="216"/>
      <c r="JVO120" s="216"/>
      <c r="JVP120" s="216"/>
      <c r="JVQ120" s="216"/>
      <c r="JVR120" s="216"/>
      <c r="JVS120" s="216"/>
      <c r="JVT120" s="216"/>
      <c r="JVU120" s="216"/>
      <c r="JVV120" s="216"/>
      <c r="JVW120" s="216"/>
      <c r="JVX120" s="216"/>
      <c r="JVY120" s="216"/>
      <c r="JVZ120" s="214"/>
      <c r="JWA120" s="214"/>
      <c r="JWB120" s="214"/>
      <c r="JWC120" s="214"/>
      <c r="JWD120" s="214"/>
      <c r="JWE120" s="212"/>
      <c r="JWF120" s="213"/>
      <c r="JWG120" s="213"/>
      <c r="JWH120" s="214"/>
      <c r="JWI120" s="214"/>
      <c r="JWJ120" s="216"/>
      <c r="JWK120" s="216"/>
      <c r="JWL120" s="216"/>
      <c r="JWM120" s="216"/>
      <c r="JWN120" s="216"/>
      <c r="JWO120" s="216"/>
      <c r="JWP120" s="216"/>
      <c r="JWQ120" s="216"/>
      <c r="JWR120" s="216"/>
      <c r="JWS120" s="216"/>
      <c r="JWT120" s="216"/>
      <c r="JWU120" s="216"/>
      <c r="JWV120" s="216"/>
      <c r="JWW120" s="214"/>
      <c r="JWX120" s="214"/>
      <c r="JWY120" s="214"/>
      <c r="JWZ120" s="214"/>
      <c r="JXA120" s="214"/>
      <c r="JXB120" s="212"/>
      <c r="JXC120" s="213"/>
      <c r="JXD120" s="213"/>
      <c r="JXE120" s="214"/>
      <c r="JXF120" s="214"/>
      <c r="JXG120" s="216"/>
      <c r="JXH120" s="216"/>
      <c r="JXI120" s="216"/>
      <c r="JXJ120" s="216"/>
      <c r="JXK120" s="216"/>
      <c r="JXL120" s="216"/>
      <c r="JXM120" s="216"/>
      <c r="JXN120" s="216"/>
      <c r="JXO120" s="216"/>
      <c r="JXP120" s="216"/>
      <c r="JXQ120" s="216"/>
      <c r="JXR120" s="216"/>
      <c r="JXS120" s="216"/>
      <c r="JXT120" s="214"/>
      <c r="JXU120" s="214"/>
      <c r="JXV120" s="214"/>
      <c r="JXW120" s="214"/>
      <c r="JXX120" s="214"/>
      <c r="JXY120" s="212"/>
      <c r="JXZ120" s="213"/>
      <c r="JYA120" s="213"/>
      <c r="JYB120" s="214"/>
      <c r="JYC120" s="214"/>
      <c r="JYD120" s="216"/>
      <c r="JYE120" s="216"/>
      <c r="JYF120" s="216"/>
      <c r="JYG120" s="216"/>
      <c r="JYH120" s="216"/>
      <c r="JYI120" s="216"/>
      <c r="JYJ120" s="216"/>
      <c r="JYK120" s="216"/>
      <c r="JYL120" s="216"/>
      <c r="JYM120" s="216"/>
      <c r="JYN120" s="216"/>
      <c r="JYO120" s="216"/>
      <c r="JYP120" s="216"/>
      <c r="JYQ120" s="214"/>
      <c r="JYR120" s="214"/>
      <c r="JYS120" s="214"/>
      <c r="JYT120" s="214"/>
      <c r="JYU120" s="214"/>
      <c r="JYV120" s="212"/>
      <c r="JYW120" s="213"/>
      <c r="JYX120" s="213"/>
      <c r="JYY120" s="214"/>
      <c r="JYZ120" s="214"/>
      <c r="JZA120" s="216"/>
      <c r="JZB120" s="216"/>
      <c r="JZC120" s="216"/>
      <c r="JZD120" s="216"/>
      <c r="JZE120" s="216"/>
      <c r="JZF120" s="216"/>
      <c r="JZG120" s="216"/>
      <c r="JZH120" s="216"/>
      <c r="JZI120" s="216"/>
      <c r="JZJ120" s="216"/>
      <c r="JZK120" s="216"/>
      <c r="JZL120" s="216"/>
      <c r="JZM120" s="216"/>
      <c r="JZN120" s="214"/>
      <c r="JZO120" s="214"/>
      <c r="JZP120" s="214"/>
      <c r="JZQ120" s="214"/>
      <c r="JZR120" s="214"/>
      <c r="JZS120" s="212"/>
      <c r="JZT120" s="213"/>
      <c r="JZU120" s="213"/>
      <c r="JZV120" s="214"/>
      <c r="JZW120" s="214"/>
      <c r="JZX120" s="216"/>
      <c r="JZY120" s="216"/>
      <c r="JZZ120" s="216"/>
      <c r="KAA120" s="216"/>
      <c r="KAB120" s="216"/>
      <c r="KAC120" s="216"/>
      <c r="KAD120" s="216"/>
      <c r="KAE120" s="216"/>
      <c r="KAF120" s="216"/>
      <c r="KAG120" s="216"/>
      <c r="KAH120" s="216"/>
      <c r="KAI120" s="216"/>
      <c r="KAJ120" s="216"/>
      <c r="KAK120" s="214"/>
      <c r="KAL120" s="214"/>
      <c r="KAM120" s="214"/>
      <c r="KAN120" s="214"/>
      <c r="KAO120" s="214"/>
      <c r="KAP120" s="212"/>
      <c r="KAQ120" s="213"/>
      <c r="KAR120" s="213"/>
      <c r="KAS120" s="214"/>
      <c r="KAT120" s="214"/>
      <c r="KAU120" s="216"/>
      <c r="KAV120" s="216"/>
      <c r="KAW120" s="216"/>
      <c r="KAX120" s="216"/>
      <c r="KAY120" s="216"/>
      <c r="KAZ120" s="216"/>
      <c r="KBA120" s="216"/>
      <c r="KBB120" s="216"/>
      <c r="KBC120" s="216"/>
      <c r="KBD120" s="216"/>
      <c r="KBE120" s="216"/>
      <c r="KBF120" s="216"/>
      <c r="KBG120" s="216"/>
      <c r="KBH120" s="214"/>
      <c r="KBI120" s="214"/>
      <c r="KBJ120" s="214"/>
      <c r="KBK120" s="214"/>
      <c r="KBL120" s="214"/>
      <c r="KBM120" s="212"/>
      <c r="KBN120" s="213"/>
      <c r="KBO120" s="213"/>
      <c r="KBP120" s="214"/>
      <c r="KBQ120" s="214"/>
      <c r="KBR120" s="216"/>
      <c r="KBS120" s="216"/>
      <c r="KBT120" s="216"/>
      <c r="KBU120" s="216"/>
      <c r="KBV120" s="216"/>
      <c r="KBW120" s="216"/>
      <c r="KBX120" s="216"/>
      <c r="KBY120" s="216"/>
      <c r="KBZ120" s="216"/>
      <c r="KCA120" s="216"/>
      <c r="KCB120" s="216"/>
      <c r="KCC120" s="216"/>
      <c r="KCD120" s="216"/>
      <c r="KCE120" s="214"/>
      <c r="KCF120" s="214"/>
      <c r="KCG120" s="214"/>
      <c r="KCH120" s="214"/>
      <c r="KCI120" s="214"/>
      <c r="KCJ120" s="212"/>
      <c r="KCK120" s="213"/>
      <c r="KCL120" s="213"/>
      <c r="KCM120" s="214"/>
      <c r="KCN120" s="214"/>
      <c r="KCO120" s="216"/>
      <c r="KCP120" s="216"/>
      <c r="KCQ120" s="216"/>
      <c r="KCR120" s="216"/>
      <c r="KCS120" s="216"/>
      <c r="KCT120" s="216"/>
      <c r="KCU120" s="216"/>
      <c r="KCV120" s="216"/>
      <c r="KCW120" s="216"/>
      <c r="KCX120" s="216"/>
      <c r="KCY120" s="216"/>
      <c r="KCZ120" s="216"/>
      <c r="KDA120" s="216"/>
      <c r="KDB120" s="214"/>
      <c r="KDC120" s="214"/>
      <c r="KDD120" s="214"/>
      <c r="KDE120" s="214"/>
      <c r="KDF120" s="214"/>
      <c r="KDG120" s="212"/>
      <c r="KDH120" s="213"/>
      <c r="KDI120" s="213"/>
      <c r="KDJ120" s="214"/>
      <c r="KDK120" s="214"/>
      <c r="KDL120" s="216"/>
      <c r="KDM120" s="216"/>
      <c r="KDN120" s="216"/>
      <c r="KDO120" s="216"/>
      <c r="KDP120" s="216"/>
      <c r="KDQ120" s="216"/>
      <c r="KDR120" s="216"/>
      <c r="KDS120" s="216"/>
      <c r="KDT120" s="216"/>
      <c r="KDU120" s="216"/>
      <c r="KDV120" s="216"/>
      <c r="KDW120" s="216"/>
      <c r="KDX120" s="216"/>
      <c r="KDY120" s="214"/>
      <c r="KDZ120" s="214"/>
      <c r="KEA120" s="214"/>
      <c r="KEB120" s="214"/>
      <c r="KEC120" s="214"/>
      <c r="KED120" s="212"/>
      <c r="KEE120" s="213"/>
      <c r="KEF120" s="213"/>
      <c r="KEG120" s="214"/>
      <c r="KEH120" s="214"/>
      <c r="KEI120" s="216"/>
      <c r="KEJ120" s="216"/>
      <c r="KEK120" s="216"/>
      <c r="KEL120" s="216"/>
      <c r="KEM120" s="216"/>
      <c r="KEN120" s="216"/>
      <c r="KEO120" s="216"/>
      <c r="KEP120" s="216"/>
      <c r="KEQ120" s="216"/>
      <c r="KER120" s="216"/>
      <c r="KES120" s="216"/>
      <c r="KET120" s="216"/>
      <c r="KEU120" s="216"/>
      <c r="KEV120" s="214"/>
      <c r="KEW120" s="214"/>
      <c r="KEX120" s="214"/>
      <c r="KEY120" s="214"/>
      <c r="KEZ120" s="214"/>
      <c r="KFA120" s="212"/>
      <c r="KFB120" s="213"/>
      <c r="KFC120" s="213"/>
      <c r="KFD120" s="214"/>
      <c r="KFE120" s="214"/>
      <c r="KFF120" s="216"/>
      <c r="KFG120" s="216"/>
      <c r="KFH120" s="216"/>
      <c r="KFI120" s="216"/>
      <c r="KFJ120" s="216"/>
      <c r="KFK120" s="216"/>
      <c r="KFL120" s="216"/>
      <c r="KFM120" s="216"/>
      <c r="KFN120" s="216"/>
      <c r="KFO120" s="216"/>
      <c r="KFP120" s="216"/>
      <c r="KFQ120" s="216"/>
      <c r="KFR120" s="216"/>
      <c r="KFS120" s="214"/>
      <c r="KFT120" s="214"/>
      <c r="KFU120" s="214"/>
      <c r="KFV120" s="214"/>
      <c r="KFW120" s="214"/>
      <c r="KFX120" s="212"/>
      <c r="KFY120" s="213"/>
      <c r="KFZ120" s="213"/>
      <c r="KGA120" s="214"/>
      <c r="KGB120" s="214"/>
      <c r="KGC120" s="216"/>
      <c r="KGD120" s="216"/>
      <c r="KGE120" s="216"/>
      <c r="KGF120" s="216"/>
      <c r="KGG120" s="216"/>
      <c r="KGH120" s="216"/>
      <c r="KGI120" s="216"/>
      <c r="KGJ120" s="216"/>
      <c r="KGK120" s="216"/>
      <c r="KGL120" s="216"/>
      <c r="KGM120" s="216"/>
      <c r="KGN120" s="216"/>
      <c r="KGO120" s="216"/>
      <c r="KGP120" s="214"/>
      <c r="KGQ120" s="214"/>
      <c r="KGR120" s="214"/>
      <c r="KGS120" s="214"/>
      <c r="KGT120" s="214"/>
      <c r="KGU120" s="212"/>
      <c r="KGV120" s="213"/>
      <c r="KGW120" s="213"/>
      <c r="KGX120" s="214"/>
      <c r="KGY120" s="214"/>
      <c r="KGZ120" s="216"/>
      <c r="KHA120" s="216"/>
      <c r="KHB120" s="216"/>
      <c r="KHC120" s="216"/>
      <c r="KHD120" s="216"/>
      <c r="KHE120" s="216"/>
      <c r="KHF120" s="216"/>
      <c r="KHG120" s="216"/>
      <c r="KHH120" s="216"/>
      <c r="KHI120" s="216"/>
      <c r="KHJ120" s="216"/>
      <c r="KHK120" s="216"/>
      <c r="KHL120" s="216"/>
      <c r="KHM120" s="214"/>
      <c r="KHN120" s="214"/>
      <c r="KHO120" s="214"/>
      <c r="KHP120" s="214"/>
      <c r="KHQ120" s="214"/>
      <c r="KHR120" s="212"/>
      <c r="KHS120" s="213"/>
      <c r="KHT120" s="213"/>
      <c r="KHU120" s="214"/>
      <c r="KHV120" s="214"/>
      <c r="KHW120" s="216"/>
      <c r="KHX120" s="216"/>
      <c r="KHY120" s="216"/>
      <c r="KHZ120" s="216"/>
      <c r="KIA120" s="216"/>
      <c r="KIB120" s="216"/>
      <c r="KIC120" s="216"/>
      <c r="KID120" s="216"/>
      <c r="KIE120" s="216"/>
      <c r="KIF120" s="216"/>
      <c r="KIG120" s="216"/>
      <c r="KIH120" s="216"/>
      <c r="KII120" s="216"/>
      <c r="KIJ120" s="214"/>
      <c r="KIK120" s="214"/>
      <c r="KIL120" s="214"/>
      <c r="KIM120" s="214"/>
      <c r="KIN120" s="214"/>
      <c r="KIO120" s="212"/>
      <c r="KIP120" s="213"/>
      <c r="KIQ120" s="213"/>
      <c r="KIR120" s="214"/>
      <c r="KIS120" s="214"/>
      <c r="KIT120" s="216"/>
      <c r="KIU120" s="216"/>
      <c r="KIV120" s="216"/>
      <c r="KIW120" s="216"/>
      <c r="KIX120" s="216"/>
      <c r="KIY120" s="216"/>
      <c r="KIZ120" s="216"/>
      <c r="KJA120" s="216"/>
      <c r="KJB120" s="216"/>
      <c r="KJC120" s="216"/>
      <c r="KJD120" s="216"/>
      <c r="KJE120" s="216"/>
      <c r="KJF120" s="216"/>
      <c r="KJG120" s="214"/>
      <c r="KJH120" s="214"/>
      <c r="KJI120" s="214"/>
      <c r="KJJ120" s="214"/>
      <c r="KJK120" s="214"/>
      <c r="KJL120" s="212"/>
      <c r="KJM120" s="213"/>
      <c r="KJN120" s="213"/>
      <c r="KJO120" s="214"/>
      <c r="KJP120" s="214"/>
      <c r="KJQ120" s="216"/>
      <c r="KJR120" s="216"/>
      <c r="KJS120" s="216"/>
      <c r="KJT120" s="216"/>
      <c r="KJU120" s="216"/>
      <c r="KJV120" s="216"/>
      <c r="KJW120" s="216"/>
      <c r="KJX120" s="216"/>
      <c r="KJY120" s="216"/>
      <c r="KJZ120" s="216"/>
      <c r="KKA120" s="216"/>
      <c r="KKB120" s="216"/>
      <c r="KKC120" s="216"/>
      <c r="KKD120" s="214"/>
      <c r="KKE120" s="214"/>
      <c r="KKF120" s="214"/>
      <c r="KKG120" s="214"/>
      <c r="KKH120" s="214"/>
      <c r="KKI120" s="212"/>
      <c r="KKJ120" s="213"/>
      <c r="KKK120" s="213"/>
      <c r="KKL120" s="214"/>
      <c r="KKM120" s="214"/>
      <c r="KKN120" s="216"/>
      <c r="KKO120" s="216"/>
      <c r="KKP120" s="216"/>
      <c r="KKQ120" s="216"/>
      <c r="KKR120" s="216"/>
      <c r="KKS120" s="216"/>
      <c r="KKT120" s="216"/>
      <c r="KKU120" s="216"/>
      <c r="KKV120" s="216"/>
      <c r="KKW120" s="216"/>
      <c r="KKX120" s="216"/>
      <c r="KKY120" s="216"/>
      <c r="KKZ120" s="216"/>
      <c r="KLA120" s="214"/>
      <c r="KLB120" s="214"/>
      <c r="KLC120" s="214"/>
      <c r="KLD120" s="214"/>
      <c r="KLE120" s="214"/>
      <c r="KLF120" s="212"/>
      <c r="KLG120" s="213"/>
      <c r="KLH120" s="213"/>
      <c r="KLI120" s="214"/>
      <c r="KLJ120" s="214"/>
      <c r="KLK120" s="216"/>
      <c r="KLL120" s="216"/>
      <c r="KLM120" s="216"/>
      <c r="KLN120" s="216"/>
      <c r="KLO120" s="216"/>
      <c r="KLP120" s="216"/>
      <c r="KLQ120" s="216"/>
      <c r="KLR120" s="216"/>
      <c r="KLS120" s="216"/>
      <c r="KLT120" s="216"/>
      <c r="KLU120" s="216"/>
      <c r="KLV120" s="216"/>
      <c r="KLW120" s="216"/>
      <c r="KLX120" s="214"/>
      <c r="KLY120" s="214"/>
      <c r="KLZ120" s="214"/>
      <c r="KMA120" s="214"/>
      <c r="KMB120" s="214"/>
      <c r="KMC120" s="212"/>
      <c r="KMD120" s="213"/>
      <c r="KME120" s="213"/>
      <c r="KMF120" s="214"/>
      <c r="KMG120" s="214"/>
      <c r="KMH120" s="216"/>
      <c r="KMI120" s="216"/>
      <c r="KMJ120" s="216"/>
      <c r="KMK120" s="216"/>
      <c r="KML120" s="216"/>
      <c r="KMM120" s="216"/>
      <c r="KMN120" s="216"/>
      <c r="KMO120" s="216"/>
      <c r="KMP120" s="216"/>
      <c r="KMQ120" s="216"/>
      <c r="KMR120" s="216"/>
      <c r="KMS120" s="216"/>
      <c r="KMT120" s="216"/>
      <c r="KMU120" s="214"/>
      <c r="KMV120" s="214"/>
      <c r="KMW120" s="214"/>
      <c r="KMX120" s="214"/>
      <c r="KMY120" s="214"/>
      <c r="KMZ120" s="212"/>
      <c r="KNA120" s="213"/>
      <c r="KNB120" s="213"/>
      <c r="KNC120" s="214"/>
      <c r="KND120" s="214"/>
      <c r="KNE120" s="216"/>
      <c r="KNF120" s="216"/>
      <c r="KNG120" s="216"/>
      <c r="KNH120" s="216"/>
      <c r="KNI120" s="216"/>
      <c r="KNJ120" s="216"/>
      <c r="KNK120" s="216"/>
      <c r="KNL120" s="216"/>
      <c r="KNM120" s="216"/>
      <c r="KNN120" s="216"/>
      <c r="KNO120" s="216"/>
      <c r="KNP120" s="216"/>
      <c r="KNQ120" s="216"/>
      <c r="KNR120" s="214"/>
      <c r="KNS120" s="214"/>
      <c r="KNT120" s="214"/>
      <c r="KNU120" s="214"/>
      <c r="KNV120" s="214"/>
      <c r="KNW120" s="212"/>
      <c r="KNX120" s="213"/>
      <c r="KNY120" s="213"/>
      <c r="KNZ120" s="214"/>
      <c r="KOA120" s="214"/>
      <c r="KOB120" s="216"/>
      <c r="KOC120" s="216"/>
      <c r="KOD120" s="216"/>
      <c r="KOE120" s="216"/>
      <c r="KOF120" s="216"/>
      <c r="KOG120" s="216"/>
      <c r="KOH120" s="216"/>
      <c r="KOI120" s="216"/>
      <c r="KOJ120" s="216"/>
      <c r="KOK120" s="216"/>
      <c r="KOL120" s="216"/>
      <c r="KOM120" s="216"/>
      <c r="KON120" s="216"/>
      <c r="KOO120" s="214"/>
      <c r="KOP120" s="214"/>
      <c r="KOQ120" s="214"/>
      <c r="KOR120" s="214"/>
      <c r="KOS120" s="214"/>
      <c r="KOT120" s="212"/>
      <c r="KOU120" s="213"/>
      <c r="KOV120" s="213"/>
      <c r="KOW120" s="214"/>
      <c r="KOX120" s="214"/>
      <c r="KOY120" s="216"/>
      <c r="KOZ120" s="216"/>
      <c r="KPA120" s="216"/>
      <c r="KPB120" s="216"/>
      <c r="KPC120" s="216"/>
      <c r="KPD120" s="216"/>
      <c r="KPE120" s="216"/>
      <c r="KPF120" s="216"/>
      <c r="KPG120" s="216"/>
      <c r="KPH120" s="216"/>
      <c r="KPI120" s="216"/>
      <c r="KPJ120" s="216"/>
      <c r="KPK120" s="216"/>
      <c r="KPL120" s="214"/>
      <c r="KPM120" s="214"/>
      <c r="KPN120" s="214"/>
      <c r="KPO120" s="214"/>
      <c r="KPP120" s="214"/>
      <c r="KPQ120" s="212"/>
      <c r="KPR120" s="213"/>
      <c r="KPS120" s="213"/>
      <c r="KPT120" s="214"/>
      <c r="KPU120" s="214"/>
      <c r="KPV120" s="216"/>
      <c r="KPW120" s="216"/>
      <c r="KPX120" s="216"/>
      <c r="KPY120" s="216"/>
      <c r="KPZ120" s="216"/>
      <c r="KQA120" s="216"/>
      <c r="KQB120" s="216"/>
      <c r="KQC120" s="216"/>
      <c r="KQD120" s="216"/>
      <c r="KQE120" s="216"/>
      <c r="KQF120" s="216"/>
      <c r="KQG120" s="216"/>
      <c r="KQH120" s="216"/>
      <c r="KQI120" s="214"/>
      <c r="KQJ120" s="214"/>
      <c r="KQK120" s="214"/>
      <c r="KQL120" s="214"/>
      <c r="KQM120" s="214"/>
      <c r="KQN120" s="212"/>
      <c r="KQO120" s="213"/>
      <c r="KQP120" s="213"/>
      <c r="KQQ120" s="214"/>
      <c r="KQR120" s="214"/>
      <c r="KQS120" s="216"/>
      <c r="KQT120" s="216"/>
      <c r="KQU120" s="216"/>
      <c r="KQV120" s="216"/>
      <c r="KQW120" s="216"/>
      <c r="KQX120" s="216"/>
      <c r="KQY120" s="216"/>
      <c r="KQZ120" s="216"/>
      <c r="KRA120" s="216"/>
      <c r="KRB120" s="216"/>
      <c r="KRC120" s="216"/>
      <c r="KRD120" s="216"/>
      <c r="KRE120" s="216"/>
      <c r="KRF120" s="214"/>
      <c r="KRG120" s="214"/>
      <c r="KRH120" s="214"/>
      <c r="KRI120" s="214"/>
      <c r="KRJ120" s="214"/>
      <c r="KRK120" s="212"/>
      <c r="KRL120" s="213"/>
      <c r="KRM120" s="213"/>
      <c r="KRN120" s="214"/>
      <c r="KRO120" s="214"/>
      <c r="KRP120" s="216"/>
      <c r="KRQ120" s="216"/>
      <c r="KRR120" s="216"/>
      <c r="KRS120" s="216"/>
      <c r="KRT120" s="216"/>
      <c r="KRU120" s="216"/>
      <c r="KRV120" s="216"/>
      <c r="KRW120" s="216"/>
      <c r="KRX120" s="216"/>
      <c r="KRY120" s="216"/>
      <c r="KRZ120" s="216"/>
      <c r="KSA120" s="216"/>
      <c r="KSB120" s="216"/>
      <c r="KSC120" s="214"/>
      <c r="KSD120" s="214"/>
      <c r="KSE120" s="214"/>
      <c r="KSF120" s="214"/>
      <c r="KSG120" s="214"/>
      <c r="KSH120" s="212"/>
      <c r="KSI120" s="213"/>
      <c r="KSJ120" s="213"/>
      <c r="KSK120" s="214"/>
      <c r="KSL120" s="214"/>
      <c r="KSM120" s="216"/>
      <c r="KSN120" s="216"/>
      <c r="KSO120" s="216"/>
      <c r="KSP120" s="216"/>
      <c r="KSQ120" s="216"/>
      <c r="KSR120" s="216"/>
      <c r="KSS120" s="216"/>
      <c r="KST120" s="216"/>
      <c r="KSU120" s="216"/>
      <c r="KSV120" s="216"/>
      <c r="KSW120" s="216"/>
      <c r="KSX120" s="216"/>
      <c r="KSY120" s="216"/>
      <c r="KSZ120" s="214"/>
      <c r="KTA120" s="214"/>
      <c r="KTB120" s="214"/>
      <c r="KTC120" s="214"/>
      <c r="KTD120" s="214"/>
      <c r="KTE120" s="212"/>
      <c r="KTF120" s="213"/>
      <c r="KTG120" s="213"/>
      <c r="KTH120" s="214"/>
      <c r="KTI120" s="214"/>
      <c r="KTJ120" s="216"/>
      <c r="KTK120" s="216"/>
      <c r="KTL120" s="216"/>
      <c r="KTM120" s="216"/>
      <c r="KTN120" s="216"/>
      <c r="KTO120" s="216"/>
      <c r="KTP120" s="216"/>
      <c r="KTQ120" s="216"/>
      <c r="KTR120" s="216"/>
      <c r="KTS120" s="216"/>
      <c r="KTT120" s="216"/>
      <c r="KTU120" s="216"/>
      <c r="KTV120" s="216"/>
      <c r="KTW120" s="214"/>
      <c r="KTX120" s="214"/>
      <c r="KTY120" s="214"/>
      <c r="KTZ120" s="214"/>
      <c r="KUA120" s="214"/>
      <c r="KUB120" s="212"/>
      <c r="KUC120" s="213"/>
      <c r="KUD120" s="213"/>
      <c r="KUE120" s="214"/>
      <c r="KUF120" s="214"/>
      <c r="KUG120" s="216"/>
      <c r="KUH120" s="216"/>
      <c r="KUI120" s="216"/>
      <c r="KUJ120" s="216"/>
      <c r="KUK120" s="216"/>
      <c r="KUL120" s="216"/>
      <c r="KUM120" s="216"/>
      <c r="KUN120" s="216"/>
      <c r="KUO120" s="216"/>
      <c r="KUP120" s="216"/>
      <c r="KUQ120" s="216"/>
      <c r="KUR120" s="216"/>
      <c r="KUS120" s="216"/>
      <c r="KUT120" s="214"/>
      <c r="KUU120" s="214"/>
      <c r="KUV120" s="214"/>
      <c r="KUW120" s="214"/>
      <c r="KUX120" s="214"/>
      <c r="KUY120" s="212"/>
      <c r="KUZ120" s="213"/>
      <c r="KVA120" s="213"/>
      <c r="KVB120" s="214"/>
      <c r="KVC120" s="214"/>
      <c r="KVD120" s="216"/>
      <c r="KVE120" s="216"/>
      <c r="KVF120" s="216"/>
      <c r="KVG120" s="216"/>
      <c r="KVH120" s="216"/>
      <c r="KVI120" s="216"/>
      <c r="KVJ120" s="216"/>
      <c r="KVK120" s="216"/>
      <c r="KVL120" s="216"/>
      <c r="KVM120" s="216"/>
      <c r="KVN120" s="216"/>
      <c r="KVO120" s="216"/>
      <c r="KVP120" s="216"/>
      <c r="KVQ120" s="214"/>
      <c r="KVR120" s="214"/>
      <c r="KVS120" s="214"/>
      <c r="KVT120" s="214"/>
      <c r="KVU120" s="214"/>
      <c r="KVV120" s="212"/>
      <c r="KVW120" s="213"/>
      <c r="KVX120" s="213"/>
      <c r="KVY120" s="214"/>
      <c r="KVZ120" s="214"/>
      <c r="KWA120" s="216"/>
      <c r="KWB120" s="216"/>
      <c r="KWC120" s="216"/>
      <c r="KWD120" s="216"/>
      <c r="KWE120" s="216"/>
      <c r="KWF120" s="216"/>
      <c r="KWG120" s="216"/>
      <c r="KWH120" s="216"/>
      <c r="KWI120" s="216"/>
      <c r="KWJ120" s="216"/>
      <c r="KWK120" s="216"/>
      <c r="KWL120" s="216"/>
      <c r="KWM120" s="216"/>
      <c r="KWN120" s="214"/>
      <c r="KWO120" s="214"/>
      <c r="KWP120" s="214"/>
      <c r="KWQ120" s="214"/>
      <c r="KWR120" s="214"/>
      <c r="KWS120" s="212"/>
      <c r="KWT120" s="213"/>
      <c r="KWU120" s="213"/>
      <c r="KWV120" s="214"/>
      <c r="KWW120" s="214"/>
      <c r="KWX120" s="216"/>
      <c r="KWY120" s="216"/>
      <c r="KWZ120" s="216"/>
      <c r="KXA120" s="216"/>
      <c r="KXB120" s="216"/>
      <c r="KXC120" s="216"/>
      <c r="KXD120" s="216"/>
      <c r="KXE120" s="216"/>
      <c r="KXF120" s="216"/>
      <c r="KXG120" s="216"/>
      <c r="KXH120" s="216"/>
      <c r="KXI120" s="216"/>
      <c r="KXJ120" s="216"/>
      <c r="KXK120" s="214"/>
      <c r="KXL120" s="214"/>
      <c r="KXM120" s="214"/>
      <c r="KXN120" s="214"/>
      <c r="KXO120" s="214"/>
      <c r="KXP120" s="212"/>
      <c r="KXQ120" s="213"/>
      <c r="KXR120" s="213"/>
      <c r="KXS120" s="214"/>
      <c r="KXT120" s="214"/>
      <c r="KXU120" s="216"/>
      <c r="KXV120" s="216"/>
      <c r="KXW120" s="216"/>
      <c r="KXX120" s="216"/>
      <c r="KXY120" s="216"/>
      <c r="KXZ120" s="216"/>
      <c r="KYA120" s="216"/>
      <c r="KYB120" s="216"/>
      <c r="KYC120" s="216"/>
      <c r="KYD120" s="216"/>
      <c r="KYE120" s="216"/>
      <c r="KYF120" s="216"/>
      <c r="KYG120" s="216"/>
      <c r="KYH120" s="214"/>
      <c r="KYI120" s="214"/>
      <c r="KYJ120" s="214"/>
      <c r="KYK120" s="214"/>
      <c r="KYL120" s="214"/>
      <c r="KYM120" s="212"/>
      <c r="KYN120" s="213"/>
      <c r="KYO120" s="213"/>
      <c r="KYP120" s="214"/>
      <c r="KYQ120" s="214"/>
      <c r="KYR120" s="216"/>
      <c r="KYS120" s="216"/>
      <c r="KYT120" s="216"/>
      <c r="KYU120" s="216"/>
      <c r="KYV120" s="216"/>
      <c r="KYW120" s="216"/>
      <c r="KYX120" s="216"/>
      <c r="KYY120" s="216"/>
      <c r="KYZ120" s="216"/>
      <c r="KZA120" s="216"/>
      <c r="KZB120" s="216"/>
      <c r="KZC120" s="216"/>
      <c r="KZD120" s="216"/>
      <c r="KZE120" s="214"/>
      <c r="KZF120" s="214"/>
      <c r="KZG120" s="214"/>
      <c r="KZH120" s="214"/>
      <c r="KZI120" s="214"/>
      <c r="KZJ120" s="212"/>
      <c r="KZK120" s="213"/>
      <c r="KZL120" s="213"/>
      <c r="KZM120" s="214"/>
      <c r="KZN120" s="214"/>
      <c r="KZO120" s="216"/>
      <c r="KZP120" s="216"/>
      <c r="KZQ120" s="216"/>
      <c r="KZR120" s="216"/>
      <c r="KZS120" s="216"/>
      <c r="KZT120" s="216"/>
      <c r="KZU120" s="216"/>
      <c r="KZV120" s="216"/>
      <c r="KZW120" s="216"/>
      <c r="KZX120" s="216"/>
      <c r="KZY120" s="216"/>
      <c r="KZZ120" s="216"/>
      <c r="LAA120" s="216"/>
      <c r="LAB120" s="214"/>
      <c r="LAC120" s="214"/>
      <c r="LAD120" s="214"/>
      <c r="LAE120" s="214"/>
      <c r="LAF120" s="214"/>
      <c r="LAG120" s="212"/>
      <c r="LAH120" s="213"/>
      <c r="LAI120" s="213"/>
      <c r="LAJ120" s="214"/>
      <c r="LAK120" s="214"/>
      <c r="LAL120" s="216"/>
      <c r="LAM120" s="216"/>
      <c r="LAN120" s="216"/>
      <c r="LAO120" s="216"/>
      <c r="LAP120" s="216"/>
      <c r="LAQ120" s="216"/>
      <c r="LAR120" s="216"/>
      <c r="LAS120" s="216"/>
      <c r="LAT120" s="216"/>
      <c r="LAU120" s="216"/>
      <c r="LAV120" s="216"/>
      <c r="LAW120" s="216"/>
      <c r="LAX120" s="216"/>
      <c r="LAY120" s="214"/>
      <c r="LAZ120" s="214"/>
      <c r="LBA120" s="214"/>
      <c r="LBB120" s="214"/>
      <c r="LBC120" s="214"/>
      <c r="LBD120" s="212"/>
      <c r="LBE120" s="213"/>
      <c r="LBF120" s="213"/>
      <c r="LBG120" s="214"/>
      <c r="LBH120" s="214"/>
      <c r="LBI120" s="216"/>
      <c r="LBJ120" s="216"/>
      <c r="LBK120" s="216"/>
      <c r="LBL120" s="216"/>
      <c r="LBM120" s="216"/>
      <c r="LBN120" s="216"/>
      <c r="LBO120" s="216"/>
      <c r="LBP120" s="216"/>
      <c r="LBQ120" s="216"/>
      <c r="LBR120" s="216"/>
      <c r="LBS120" s="216"/>
      <c r="LBT120" s="216"/>
      <c r="LBU120" s="216"/>
      <c r="LBV120" s="214"/>
      <c r="LBW120" s="214"/>
      <c r="LBX120" s="214"/>
      <c r="LBY120" s="214"/>
      <c r="LBZ120" s="214"/>
      <c r="LCA120" s="212"/>
      <c r="LCB120" s="213"/>
      <c r="LCC120" s="213"/>
      <c r="LCD120" s="214"/>
      <c r="LCE120" s="214"/>
      <c r="LCF120" s="216"/>
      <c r="LCG120" s="216"/>
      <c r="LCH120" s="216"/>
      <c r="LCI120" s="216"/>
      <c r="LCJ120" s="216"/>
      <c r="LCK120" s="216"/>
      <c r="LCL120" s="216"/>
      <c r="LCM120" s="216"/>
      <c r="LCN120" s="216"/>
      <c r="LCO120" s="216"/>
      <c r="LCP120" s="216"/>
      <c r="LCQ120" s="216"/>
      <c r="LCR120" s="216"/>
      <c r="LCS120" s="214"/>
      <c r="LCT120" s="214"/>
      <c r="LCU120" s="214"/>
      <c r="LCV120" s="214"/>
      <c r="LCW120" s="214"/>
      <c r="LCX120" s="212"/>
      <c r="LCY120" s="213"/>
      <c r="LCZ120" s="213"/>
      <c r="LDA120" s="214"/>
      <c r="LDB120" s="214"/>
      <c r="LDC120" s="216"/>
      <c r="LDD120" s="216"/>
      <c r="LDE120" s="216"/>
      <c r="LDF120" s="216"/>
      <c r="LDG120" s="216"/>
      <c r="LDH120" s="216"/>
      <c r="LDI120" s="216"/>
      <c r="LDJ120" s="216"/>
      <c r="LDK120" s="216"/>
      <c r="LDL120" s="216"/>
      <c r="LDM120" s="216"/>
      <c r="LDN120" s="216"/>
      <c r="LDO120" s="216"/>
      <c r="LDP120" s="214"/>
      <c r="LDQ120" s="214"/>
      <c r="LDR120" s="214"/>
      <c r="LDS120" s="214"/>
      <c r="LDT120" s="214"/>
      <c r="LDU120" s="212"/>
      <c r="LDV120" s="213"/>
      <c r="LDW120" s="213"/>
      <c r="LDX120" s="214"/>
      <c r="LDY120" s="214"/>
      <c r="LDZ120" s="216"/>
      <c r="LEA120" s="216"/>
      <c r="LEB120" s="216"/>
      <c r="LEC120" s="216"/>
      <c r="LED120" s="216"/>
      <c r="LEE120" s="216"/>
      <c r="LEF120" s="216"/>
      <c r="LEG120" s="216"/>
      <c r="LEH120" s="216"/>
      <c r="LEI120" s="216"/>
      <c r="LEJ120" s="216"/>
      <c r="LEK120" s="216"/>
      <c r="LEL120" s="216"/>
      <c r="LEM120" s="214"/>
      <c r="LEN120" s="214"/>
      <c r="LEO120" s="214"/>
      <c r="LEP120" s="214"/>
      <c r="LEQ120" s="214"/>
      <c r="LER120" s="212"/>
      <c r="LES120" s="213"/>
      <c r="LET120" s="213"/>
      <c r="LEU120" s="214"/>
      <c r="LEV120" s="214"/>
      <c r="LEW120" s="216"/>
      <c r="LEX120" s="216"/>
      <c r="LEY120" s="216"/>
      <c r="LEZ120" s="216"/>
      <c r="LFA120" s="216"/>
      <c r="LFB120" s="216"/>
      <c r="LFC120" s="216"/>
      <c r="LFD120" s="216"/>
      <c r="LFE120" s="216"/>
      <c r="LFF120" s="216"/>
      <c r="LFG120" s="216"/>
      <c r="LFH120" s="216"/>
      <c r="LFI120" s="216"/>
      <c r="LFJ120" s="214"/>
      <c r="LFK120" s="214"/>
      <c r="LFL120" s="214"/>
      <c r="LFM120" s="214"/>
      <c r="LFN120" s="214"/>
      <c r="LFO120" s="212"/>
      <c r="LFP120" s="213"/>
      <c r="LFQ120" s="213"/>
      <c r="LFR120" s="214"/>
      <c r="LFS120" s="214"/>
      <c r="LFT120" s="216"/>
      <c r="LFU120" s="216"/>
      <c r="LFV120" s="216"/>
      <c r="LFW120" s="216"/>
      <c r="LFX120" s="216"/>
      <c r="LFY120" s="216"/>
      <c r="LFZ120" s="216"/>
      <c r="LGA120" s="216"/>
      <c r="LGB120" s="216"/>
      <c r="LGC120" s="216"/>
      <c r="LGD120" s="216"/>
      <c r="LGE120" s="216"/>
      <c r="LGF120" s="216"/>
      <c r="LGG120" s="214"/>
      <c r="LGH120" s="214"/>
      <c r="LGI120" s="214"/>
      <c r="LGJ120" s="214"/>
      <c r="LGK120" s="214"/>
      <c r="LGL120" s="212"/>
      <c r="LGM120" s="213"/>
      <c r="LGN120" s="213"/>
      <c r="LGO120" s="214"/>
      <c r="LGP120" s="214"/>
      <c r="LGQ120" s="216"/>
      <c r="LGR120" s="216"/>
      <c r="LGS120" s="216"/>
      <c r="LGT120" s="216"/>
      <c r="LGU120" s="216"/>
      <c r="LGV120" s="216"/>
      <c r="LGW120" s="216"/>
      <c r="LGX120" s="216"/>
      <c r="LGY120" s="216"/>
      <c r="LGZ120" s="216"/>
      <c r="LHA120" s="216"/>
      <c r="LHB120" s="216"/>
      <c r="LHC120" s="216"/>
      <c r="LHD120" s="214"/>
      <c r="LHE120" s="214"/>
      <c r="LHF120" s="214"/>
      <c r="LHG120" s="214"/>
      <c r="LHH120" s="214"/>
      <c r="LHI120" s="212"/>
      <c r="LHJ120" s="213"/>
      <c r="LHK120" s="213"/>
      <c r="LHL120" s="214"/>
      <c r="LHM120" s="214"/>
      <c r="LHN120" s="216"/>
      <c r="LHO120" s="216"/>
      <c r="LHP120" s="216"/>
      <c r="LHQ120" s="216"/>
      <c r="LHR120" s="216"/>
      <c r="LHS120" s="216"/>
      <c r="LHT120" s="216"/>
      <c r="LHU120" s="216"/>
      <c r="LHV120" s="216"/>
      <c r="LHW120" s="216"/>
      <c r="LHX120" s="216"/>
      <c r="LHY120" s="216"/>
      <c r="LHZ120" s="216"/>
      <c r="LIA120" s="214"/>
      <c r="LIB120" s="214"/>
      <c r="LIC120" s="214"/>
      <c r="LID120" s="214"/>
      <c r="LIE120" s="214"/>
      <c r="LIF120" s="212"/>
      <c r="LIG120" s="213"/>
      <c r="LIH120" s="213"/>
      <c r="LII120" s="214"/>
      <c r="LIJ120" s="214"/>
      <c r="LIK120" s="216"/>
      <c r="LIL120" s="216"/>
      <c r="LIM120" s="216"/>
      <c r="LIN120" s="216"/>
      <c r="LIO120" s="216"/>
      <c r="LIP120" s="216"/>
      <c r="LIQ120" s="216"/>
      <c r="LIR120" s="216"/>
      <c r="LIS120" s="216"/>
      <c r="LIT120" s="216"/>
      <c r="LIU120" s="216"/>
      <c r="LIV120" s="216"/>
      <c r="LIW120" s="216"/>
      <c r="LIX120" s="214"/>
      <c r="LIY120" s="214"/>
      <c r="LIZ120" s="214"/>
      <c r="LJA120" s="214"/>
      <c r="LJB120" s="214"/>
      <c r="LJC120" s="212"/>
      <c r="LJD120" s="213"/>
      <c r="LJE120" s="213"/>
      <c r="LJF120" s="214"/>
      <c r="LJG120" s="214"/>
      <c r="LJH120" s="216"/>
      <c r="LJI120" s="216"/>
      <c r="LJJ120" s="216"/>
      <c r="LJK120" s="216"/>
      <c r="LJL120" s="216"/>
      <c r="LJM120" s="216"/>
      <c r="LJN120" s="216"/>
      <c r="LJO120" s="216"/>
      <c r="LJP120" s="216"/>
      <c r="LJQ120" s="216"/>
      <c r="LJR120" s="216"/>
      <c r="LJS120" s="216"/>
      <c r="LJT120" s="216"/>
      <c r="LJU120" s="214"/>
      <c r="LJV120" s="214"/>
      <c r="LJW120" s="214"/>
      <c r="LJX120" s="214"/>
      <c r="LJY120" s="214"/>
      <c r="LJZ120" s="212"/>
      <c r="LKA120" s="213"/>
      <c r="LKB120" s="213"/>
      <c r="LKC120" s="214"/>
      <c r="LKD120" s="214"/>
      <c r="LKE120" s="216"/>
      <c r="LKF120" s="216"/>
      <c r="LKG120" s="216"/>
      <c r="LKH120" s="216"/>
      <c r="LKI120" s="216"/>
      <c r="LKJ120" s="216"/>
      <c r="LKK120" s="216"/>
      <c r="LKL120" s="216"/>
      <c r="LKM120" s="216"/>
      <c r="LKN120" s="216"/>
      <c r="LKO120" s="216"/>
      <c r="LKP120" s="216"/>
      <c r="LKQ120" s="216"/>
      <c r="LKR120" s="214"/>
      <c r="LKS120" s="214"/>
      <c r="LKT120" s="214"/>
      <c r="LKU120" s="214"/>
      <c r="LKV120" s="214"/>
      <c r="LKW120" s="212"/>
      <c r="LKX120" s="213"/>
      <c r="LKY120" s="213"/>
      <c r="LKZ120" s="214"/>
      <c r="LLA120" s="214"/>
      <c r="LLB120" s="216"/>
      <c r="LLC120" s="216"/>
      <c r="LLD120" s="216"/>
      <c r="LLE120" s="216"/>
      <c r="LLF120" s="216"/>
      <c r="LLG120" s="216"/>
      <c r="LLH120" s="216"/>
      <c r="LLI120" s="216"/>
      <c r="LLJ120" s="216"/>
      <c r="LLK120" s="216"/>
      <c r="LLL120" s="216"/>
      <c r="LLM120" s="216"/>
      <c r="LLN120" s="216"/>
      <c r="LLO120" s="214"/>
      <c r="LLP120" s="214"/>
      <c r="LLQ120" s="214"/>
      <c r="LLR120" s="214"/>
      <c r="LLS120" s="214"/>
      <c r="LLT120" s="212"/>
      <c r="LLU120" s="213"/>
      <c r="LLV120" s="213"/>
      <c r="LLW120" s="214"/>
      <c r="LLX120" s="214"/>
      <c r="LLY120" s="216"/>
      <c r="LLZ120" s="216"/>
      <c r="LMA120" s="216"/>
      <c r="LMB120" s="216"/>
      <c r="LMC120" s="216"/>
      <c r="LMD120" s="216"/>
      <c r="LME120" s="216"/>
      <c r="LMF120" s="216"/>
      <c r="LMG120" s="216"/>
      <c r="LMH120" s="216"/>
      <c r="LMI120" s="216"/>
      <c r="LMJ120" s="216"/>
      <c r="LMK120" s="216"/>
      <c r="LML120" s="214"/>
      <c r="LMM120" s="214"/>
      <c r="LMN120" s="214"/>
      <c r="LMO120" s="214"/>
      <c r="LMP120" s="214"/>
      <c r="LMQ120" s="212"/>
      <c r="LMR120" s="213"/>
      <c r="LMS120" s="213"/>
      <c r="LMT120" s="214"/>
      <c r="LMU120" s="214"/>
      <c r="LMV120" s="216"/>
      <c r="LMW120" s="216"/>
      <c r="LMX120" s="216"/>
      <c r="LMY120" s="216"/>
      <c r="LMZ120" s="216"/>
      <c r="LNA120" s="216"/>
      <c r="LNB120" s="216"/>
      <c r="LNC120" s="216"/>
      <c r="LND120" s="216"/>
      <c r="LNE120" s="216"/>
      <c r="LNF120" s="216"/>
      <c r="LNG120" s="216"/>
      <c r="LNH120" s="216"/>
      <c r="LNI120" s="214"/>
      <c r="LNJ120" s="214"/>
      <c r="LNK120" s="214"/>
      <c r="LNL120" s="214"/>
      <c r="LNM120" s="214"/>
      <c r="LNN120" s="212"/>
      <c r="LNO120" s="213"/>
      <c r="LNP120" s="213"/>
      <c r="LNQ120" s="214"/>
      <c r="LNR120" s="214"/>
      <c r="LNS120" s="216"/>
      <c r="LNT120" s="216"/>
      <c r="LNU120" s="216"/>
      <c r="LNV120" s="216"/>
      <c r="LNW120" s="216"/>
      <c r="LNX120" s="216"/>
      <c r="LNY120" s="216"/>
      <c r="LNZ120" s="216"/>
      <c r="LOA120" s="216"/>
      <c r="LOB120" s="216"/>
      <c r="LOC120" s="216"/>
      <c r="LOD120" s="216"/>
      <c r="LOE120" s="216"/>
      <c r="LOF120" s="214"/>
      <c r="LOG120" s="214"/>
      <c r="LOH120" s="214"/>
      <c r="LOI120" s="214"/>
      <c r="LOJ120" s="214"/>
      <c r="LOK120" s="212"/>
      <c r="LOL120" s="213"/>
      <c r="LOM120" s="213"/>
      <c r="LON120" s="214"/>
      <c r="LOO120" s="214"/>
      <c r="LOP120" s="216"/>
      <c r="LOQ120" s="216"/>
      <c r="LOR120" s="216"/>
      <c r="LOS120" s="216"/>
      <c r="LOT120" s="216"/>
      <c r="LOU120" s="216"/>
      <c r="LOV120" s="216"/>
      <c r="LOW120" s="216"/>
      <c r="LOX120" s="216"/>
      <c r="LOY120" s="216"/>
      <c r="LOZ120" s="216"/>
      <c r="LPA120" s="216"/>
      <c r="LPB120" s="216"/>
      <c r="LPC120" s="214"/>
      <c r="LPD120" s="214"/>
      <c r="LPE120" s="214"/>
      <c r="LPF120" s="214"/>
      <c r="LPG120" s="214"/>
      <c r="LPH120" s="212"/>
      <c r="LPI120" s="213"/>
      <c r="LPJ120" s="213"/>
      <c r="LPK120" s="214"/>
      <c r="LPL120" s="214"/>
      <c r="LPM120" s="216"/>
      <c r="LPN120" s="216"/>
      <c r="LPO120" s="216"/>
      <c r="LPP120" s="216"/>
      <c r="LPQ120" s="216"/>
      <c r="LPR120" s="216"/>
      <c r="LPS120" s="216"/>
      <c r="LPT120" s="216"/>
      <c r="LPU120" s="216"/>
      <c r="LPV120" s="216"/>
      <c r="LPW120" s="216"/>
      <c r="LPX120" s="216"/>
      <c r="LPY120" s="216"/>
      <c r="LPZ120" s="214"/>
      <c r="LQA120" s="214"/>
      <c r="LQB120" s="214"/>
      <c r="LQC120" s="214"/>
      <c r="LQD120" s="214"/>
      <c r="LQE120" s="212"/>
      <c r="LQF120" s="213"/>
      <c r="LQG120" s="213"/>
      <c r="LQH120" s="214"/>
      <c r="LQI120" s="214"/>
      <c r="LQJ120" s="216"/>
      <c r="LQK120" s="216"/>
      <c r="LQL120" s="216"/>
      <c r="LQM120" s="216"/>
      <c r="LQN120" s="216"/>
      <c r="LQO120" s="216"/>
      <c r="LQP120" s="216"/>
      <c r="LQQ120" s="216"/>
      <c r="LQR120" s="216"/>
      <c r="LQS120" s="216"/>
      <c r="LQT120" s="216"/>
      <c r="LQU120" s="216"/>
      <c r="LQV120" s="216"/>
      <c r="LQW120" s="214"/>
      <c r="LQX120" s="214"/>
      <c r="LQY120" s="214"/>
      <c r="LQZ120" s="214"/>
      <c r="LRA120" s="214"/>
      <c r="LRB120" s="212"/>
      <c r="LRC120" s="213"/>
      <c r="LRD120" s="213"/>
      <c r="LRE120" s="214"/>
      <c r="LRF120" s="214"/>
      <c r="LRG120" s="216"/>
      <c r="LRH120" s="216"/>
      <c r="LRI120" s="216"/>
      <c r="LRJ120" s="216"/>
      <c r="LRK120" s="216"/>
      <c r="LRL120" s="216"/>
      <c r="LRM120" s="216"/>
      <c r="LRN120" s="216"/>
      <c r="LRO120" s="216"/>
      <c r="LRP120" s="216"/>
      <c r="LRQ120" s="216"/>
      <c r="LRR120" s="216"/>
      <c r="LRS120" s="216"/>
      <c r="LRT120" s="214"/>
      <c r="LRU120" s="214"/>
      <c r="LRV120" s="214"/>
      <c r="LRW120" s="214"/>
      <c r="LRX120" s="214"/>
      <c r="LRY120" s="212"/>
      <c r="LRZ120" s="213"/>
      <c r="LSA120" s="213"/>
      <c r="LSB120" s="214"/>
      <c r="LSC120" s="214"/>
      <c r="LSD120" s="216"/>
      <c r="LSE120" s="216"/>
      <c r="LSF120" s="216"/>
      <c r="LSG120" s="216"/>
      <c r="LSH120" s="216"/>
      <c r="LSI120" s="216"/>
      <c r="LSJ120" s="216"/>
      <c r="LSK120" s="216"/>
      <c r="LSL120" s="216"/>
      <c r="LSM120" s="216"/>
      <c r="LSN120" s="216"/>
      <c r="LSO120" s="216"/>
      <c r="LSP120" s="216"/>
      <c r="LSQ120" s="214"/>
      <c r="LSR120" s="214"/>
      <c r="LSS120" s="214"/>
      <c r="LST120" s="214"/>
      <c r="LSU120" s="214"/>
      <c r="LSV120" s="212"/>
      <c r="LSW120" s="213"/>
      <c r="LSX120" s="213"/>
      <c r="LSY120" s="214"/>
      <c r="LSZ120" s="214"/>
      <c r="LTA120" s="216"/>
      <c r="LTB120" s="216"/>
      <c r="LTC120" s="216"/>
      <c r="LTD120" s="216"/>
      <c r="LTE120" s="216"/>
      <c r="LTF120" s="216"/>
      <c r="LTG120" s="216"/>
      <c r="LTH120" s="216"/>
      <c r="LTI120" s="216"/>
      <c r="LTJ120" s="216"/>
      <c r="LTK120" s="216"/>
      <c r="LTL120" s="216"/>
      <c r="LTM120" s="216"/>
      <c r="LTN120" s="214"/>
      <c r="LTO120" s="214"/>
      <c r="LTP120" s="214"/>
      <c r="LTQ120" s="214"/>
      <c r="LTR120" s="214"/>
      <c r="LTS120" s="212"/>
      <c r="LTT120" s="213"/>
      <c r="LTU120" s="213"/>
      <c r="LTV120" s="214"/>
      <c r="LTW120" s="214"/>
      <c r="LTX120" s="216"/>
      <c r="LTY120" s="216"/>
      <c r="LTZ120" s="216"/>
      <c r="LUA120" s="216"/>
      <c r="LUB120" s="216"/>
      <c r="LUC120" s="216"/>
      <c r="LUD120" s="216"/>
      <c r="LUE120" s="216"/>
      <c r="LUF120" s="216"/>
      <c r="LUG120" s="216"/>
      <c r="LUH120" s="216"/>
      <c r="LUI120" s="216"/>
      <c r="LUJ120" s="216"/>
      <c r="LUK120" s="214"/>
      <c r="LUL120" s="214"/>
      <c r="LUM120" s="214"/>
      <c r="LUN120" s="214"/>
      <c r="LUO120" s="214"/>
      <c r="LUP120" s="212"/>
      <c r="LUQ120" s="213"/>
      <c r="LUR120" s="213"/>
      <c r="LUS120" s="214"/>
      <c r="LUT120" s="214"/>
      <c r="LUU120" s="216"/>
      <c r="LUV120" s="216"/>
      <c r="LUW120" s="216"/>
      <c r="LUX120" s="216"/>
      <c r="LUY120" s="216"/>
      <c r="LUZ120" s="216"/>
      <c r="LVA120" s="216"/>
      <c r="LVB120" s="216"/>
      <c r="LVC120" s="216"/>
      <c r="LVD120" s="216"/>
      <c r="LVE120" s="216"/>
      <c r="LVF120" s="216"/>
      <c r="LVG120" s="216"/>
      <c r="LVH120" s="214"/>
      <c r="LVI120" s="214"/>
      <c r="LVJ120" s="214"/>
      <c r="LVK120" s="214"/>
      <c r="LVL120" s="214"/>
      <c r="LVM120" s="212"/>
      <c r="LVN120" s="213"/>
      <c r="LVO120" s="213"/>
      <c r="LVP120" s="214"/>
      <c r="LVQ120" s="214"/>
      <c r="LVR120" s="216"/>
      <c r="LVS120" s="216"/>
      <c r="LVT120" s="216"/>
      <c r="LVU120" s="216"/>
      <c r="LVV120" s="216"/>
      <c r="LVW120" s="216"/>
      <c r="LVX120" s="216"/>
      <c r="LVY120" s="216"/>
      <c r="LVZ120" s="216"/>
      <c r="LWA120" s="216"/>
      <c r="LWB120" s="216"/>
      <c r="LWC120" s="216"/>
      <c r="LWD120" s="216"/>
      <c r="LWE120" s="214"/>
      <c r="LWF120" s="214"/>
      <c r="LWG120" s="214"/>
      <c r="LWH120" s="214"/>
      <c r="LWI120" s="214"/>
      <c r="LWJ120" s="212"/>
      <c r="LWK120" s="213"/>
      <c r="LWL120" s="213"/>
      <c r="LWM120" s="214"/>
      <c r="LWN120" s="214"/>
      <c r="LWO120" s="216"/>
      <c r="LWP120" s="216"/>
      <c r="LWQ120" s="216"/>
      <c r="LWR120" s="216"/>
      <c r="LWS120" s="216"/>
      <c r="LWT120" s="216"/>
      <c r="LWU120" s="216"/>
      <c r="LWV120" s="216"/>
      <c r="LWW120" s="216"/>
      <c r="LWX120" s="216"/>
      <c r="LWY120" s="216"/>
      <c r="LWZ120" s="216"/>
      <c r="LXA120" s="216"/>
      <c r="LXB120" s="214"/>
      <c r="LXC120" s="214"/>
      <c r="LXD120" s="214"/>
      <c r="LXE120" s="214"/>
      <c r="LXF120" s="214"/>
      <c r="LXG120" s="212"/>
      <c r="LXH120" s="213"/>
      <c r="LXI120" s="213"/>
      <c r="LXJ120" s="214"/>
      <c r="LXK120" s="214"/>
      <c r="LXL120" s="216"/>
      <c r="LXM120" s="216"/>
      <c r="LXN120" s="216"/>
      <c r="LXO120" s="216"/>
      <c r="LXP120" s="216"/>
      <c r="LXQ120" s="216"/>
      <c r="LXR120" s="216"/>
      <c r="LXS120" s="216"/>
      <c r="LXT120" s="216"/>
      <c r="LXU120" s="216"/>
      <c r="LXV120" s="216"/>
      <c r="LXW120" s="216"/>
      <c r="LXX120" s="216"/>
      <c r="LXY120" s="214"/>
      <c r="LXZ120" s="214"/>
      <c r="LYA120" s="214"/>
      <c r="LYB120" s="214"/>
      <c r="LYC120" s="214"/>
      <c r="LYD120" s="212"/>
      <c r="LYE120" s="213"/>
      <c r="LYF120" s="213"/>
      <c r="LYG120" s="214"/>
      <c r="LYH120" s="214"/>
      <c r="LYI120" s="216"/>
      <c r="LYJ120" s="216"/>
      <c r="LYK120" s="216"/>
      <c r="LYL120" s="216"/>
      <c r="LYM120" s="216"/>
      <c r="LYN120" s="216"/>
      <c r="LYO120" s="216"/>
      <c r="LYP120" s="216"/>
      <c r="LYQ120" s="216"/>
      <c r="LYR120" s="216"/>
      <c r="LYS120" s="216"/>
      <c r="LYT120" s="216"/>
      <c r="LYU120" s="216"/>
      <c r="LYV120" s="214"/>
      <c r="LYW120" s="214"/>
      <c r="LYX120" s="214"/>
      <c r="LYY120" s="214"/>
      <c r="LYZ120" s="214"/>
      <c r="LZA120" s="212"/>
      <c r="LZB120" s="213"/>
      <c r="LZC120" s="213"/>
      <c r="LZD120" s="214"/>
      <c r="LZE120" s="214"/>
      <c r="LZF120" s="216"/>
      <c r="LZG120" s="216"/>
      <c r="LZH120" s="216"/>
      <c r="LZI120" s="216"/>
      <c r="LZJ120" s="216"/>
      <c r="LZK120" s="216"/>
      <c r="LZL120" s="216"/>
      <c r="LZM120" s="216"/>
      <c r="LZN120" s="216"/>
      <c r="LZO120" s="216"/>
      <c r="LZP120" s="216"/>
      <c r="LZQ120" s="216"/>
      <c r="LZR120" s="216"/>
      <c r="LZS120" s="214"/>
      <c r="LZT120" s="214"/>
      <c r="LZU120" s="214"/>
      <c r="LZV120" s="214"/>
      <c r="LZW120" s="214"/>
      <c r="LZX120" s="212"/>
      <c r="LZY120" s="213"/>
      <c r="LZZ120" s="213"/>
      <c r="MAA120" s="214"/>
      <c r="MAB120" s="214"/>
      <c r="MAC120" s="216"/>
      <c r="MAD120" s="216"/>
      <c r="MAE120" s="216"/>
      <c r="MAF120" s="216"/>
      <c r="MAG120" s="216"/>
      <c r="MAH120" s="216"/>
      <c r="MAI120" s="216"/>
      <c r="MAJ120" s="216"/>
      <c r="MAK120" s="216"/>
      <c r="MAL120" s="216"/>
      <c r="MAM120" s="216"/>
      <c r="MAN120" s="216"/>
      <c r="MAO120" s="216"/>
      <c r="MAP120" s="214"/>
      <c r="MAQ120" s="214"/>
      <c r="MAR120" s="214"/>
      <c r="MAS120" s="214"/>
      <c r="MAT120" s="214"/>
      <c r="MAU120" s="212"/>
      <c r="MAV120" s="213"/>
      <c r="MAW120" s="213"/>
      <c r="MAX120" s="214"/>
      <c r="MAY120" s="214"/>
      <c r="MAZ120" s="216"/>
      <c r="MBA120" s="216"/>
      <c r="MBB120" s="216"/>
      <c r="MBC120" s="216"/>
      <c r="MBD120" s="216"/>
      <c r="MBE120" s="216"/>
      <c r="MBF120" s="216"/>
      <c r="MBG120" s="216"/>
      <c r="MBH120" s="216"/>
      <c r="MBI120" s="216"/>
      <c r="MBJ120" s="216"/>
      <c r="MBK120" s="216"/>
      <c r="MBL120" s="216"/>
      <c r="MBM120" s="214"/>
      <c r="MBN120" s="214"/>
      <c r="MBO120" s="214"/>
      <c r="MBP120" s="214"/>
      <c r="MBQ120" s="214"/>
      <c r="MBR120" s="212"/>
      <c r="MBS120" s="213"/>
      <c r="MBT120" s="213"/>
      <c r="MBU120" s="214"/>
      <c r="MBV120" s="214"/>
      <c r="MBW120" s="216"/>
      <c r="MBX120" s="216"/>
      <c r="MBY120" s="216"/>
      <c r="MBZ120" s="216"/>
      <c r="MCA120" s="216"/>
      <c r="MCB120" s="216"/>
      <c r="MCC120" s="216"/>
      <c r="MCD120" s="216"/>
      <c r="MCE120" s="216"/>
      <c r="MCF120" s="216"/>
      <c r="MCG120" s="216"/>
      <c r="MCH120" s="216"/>
      <c r="MCI120" s="216"/>
      <c r="MCJ120" s="214"/>
      <c r="MCK120" s="214"/>
      <c r="MCL120" s="214"/>
      <c r="MCM120" s="214"/>
      <c r="MCN120" s="214"/>
      <c r="MCO120" s="212"/>
      <c r="MCP120" s="213"/>
      <c r="MCQ120" s="213"/>
      <c r="MCR120" s="214"/>
      <c r="MCS120" s="214"/>
      <c r="MCT120" s="216"/>
      <c r="MCU120" s="216"/>
      <c r="MCV120" s="216"/>
      <c r="MCW120" s="216"/>
      <c r="MCX120" s="216"/>
      <c r="MCY120" s="216"/>
      <c r="MCZ120" s="216"/>
      <c r="MDA120" s="216"/>
      <c r="MDB120" s="216"/>
      <c r="MDC120" s="216"/>
      <c r="MDD120" s="216"/>
      <c r="MDE120" s="216"/>
      <c r="MDF120" s="216"/>
      <c r="MDG120" s="214"/>
      <c r="MDH120" s="214"/>
      <c r="MDI120" s="214"/>
      <c r="MDJ120" s="214"/>
      <c r="MDK120" s="214"/>
      <c r="MDL120" s="212"/>
      <c r="MDM120" s="213"/>
      <c r="MDN120" s="213"/>
      <c r="MDO120" s="214"/>
      <c r="MDP120" s="214"/>
      <c r="MDQ120" s="216"/>
      <c r="MDR120" s="216"/>
      <c r="MDS120" s="216"/>
      <c r="MDT120" s="216"/>
      <c r="MDU120" s="216"/>
      <c r="MDV120" s="216"/>
      <c r="MDW120" s="216"/>
      <c r="MDX120" s="216"/>
      <c r="MDY120" s="216"/>
      <c r="MDZ120" s="216"/>
      <c r="MEA120" s="216"/>
      <c r="MEB120" s="216"/>
      <c r="MEC120" s="216"/>
      <c r="MED120" s="214"/>
      <c r="MEE120" s="214"/>
      <c r="MEF120" s="214"/>
      <c r="MEG120" s="214"/>
      <c r="MEH120" s="214"/>
      <c r="MEI120" s="212"/>
      <c r="MEJ120" s="213"/>
      <c r="MEK120" s="213"/>
      <c r="MEL120" s="214"/>
      <c r="MEM120" s="214"/>
      <c r="MEN120" s="216"/>
      <c r="MEO120" s="216"/>
      <c r="MEP120" s="216"/>
      <c r="MEQ120" s="216"/>
      <c r="MER120" s="216"/>
      <c r="MES120" s="216"/>
      <c r="MET120" s="216"/>
      <c r="MEU120" s="216"/>
      <c r="MEV120" s="216"/>
      <c r="MEW120" s="216"/>
      <c r="MEX120" s="216"/>
      <c r="MEY120" s="216"/>
      <c r="MEZ120" s="216"/>
      <c r="MFA120" s="214"/>
      <c r="MFB120" s="214"/>
      <c r="MFC120" s="214"/>
      <c r="MFD120" s="214"/>
      <c r="MFE120" s="214"/>
      <c r="MFF120" s="212"/>
      <c r="MFG120" s="213"/>
      <c r="MFH120" s="213"/>
      <c r="MFI120" s="214"/>
      <c r="MFJ120" s="214"/>
      <c r="MFK120" s="216"/>
      <c r="MFL120" s="216"/>
      <c r="MFM120" s="216"/>
      <c r="MFN120" s="216"/>
      <c r="MFO120" s="216"/>
      <c r="MFP120" s="216"/>
      <c r="MFQ120" s="216"/>
      <c r="MFR120" s="216"/>
      <c r="MFS120" s="216"/>
      <c r="MFT120" s="216"/>
      <c r="MFU120" s="216"/>
      <c r="MFV120" s="216"/>
      <c r="MFW120" s="216"/>
      <c r="MFX120" s="214"/>
      <c r="MFY120" s="214"/>
      <c r="MFZ120" s="214"/>
      <c r="MGA120" s="214"/>
      <c r="MGB120" s="214"/>
      <c r="MGC120" s="212"/>
      <c r="MGD120" s="213"/>
      <c r="MGE120" s="213"/>
      <c r="MGF120" s="214"/>
      <c r="MGG120" s="214"/>
      <c r="MGH120" s="216"/>
      <c r="MGI120" s="216"/>
      <c r="MGJ120" s="216"/>
      <c r="MGK120" s="216"/>
      <c r="MGL120" s="216"/>
      <c r="MGM120" s="216"/>
      <c r="MGN120" s="216"/>
      <c r="MGO120" s="216"/>
      <c r="MGP120" s="216"/>
      <c r="MGQ120" s="216"/>
      <c r="MGR120" s="216"/>
      <c r="MGS120" s="216"/>
      <c r="MGT120" s="216"/>
      <c r="MGU120" s="214"/>
      <c r="MGV120" s="214"/>
      <c r="MGW120" s="214"/>
      <c r="MGX120" s="214"/>
      <c r="MGY120" s="214"/>
      <c r="MGZ120" s="212"/>
      <c r="MHA120" s="213"/>
      <c r="MHB120" s="213"/>
      <c r="MHC120" s="214"/>
      <c r="MHD120" s="214"/>
      <c r="MHE120" s="216"/>
      <c r="MHF120" s="216"/>
      <c r="MHG120" s="216"/>
      <c r="MHH120" s="216"/>
      <c r="MHI120" s="216"/>
      <c r="MHJ120" s="216"/>
      <c r="MHK120" s="216"/>
      <c r="MHL120" s="216"/>
      <c r="MHM120" s="216"/>
      <c r="MHN120" s="216"/>
      <c r="MHO120" s="216"/>
      <c r="MHP120" s="216"/>
      <c r="MHQ120" s="216"/>
      <c r="MHR120" s="214"/>
      <c r="MHS120" s="214"/>
      <c r="MHT120" s="214"/>
      <c r="MHU120" s="214"/>
      <c r="MHV120" s="214"/>
      <c r="MHW120" s="212"/>
      <c r="MHX120" s="213"/>
      <c r="MHY120" s="213"/>
      <c r="MHZ120" s="214"/>
      <c r="MIA120" s="214"/>
      <c r="MIB120" s="216"/>
      <c r="MIC120" s="216"/>
      <c r="MID120" s="216"/>
      <c r="MIE120" s="216"/>
      <c r="MIF120" s="216"/>
      <c r="MIG120" s="216"/>
      <c r="MIH120" s="216"/>
      <c r="MII120" s="216"/>
      <c r="MIJ120" s="216"/>
      <c r="MIK120" s="216"/>
      <c r="MIL120" s="216"/>
      <c r="MIM120" s="216"/>
      <c r="MIN120" s="216"/>
      <c r="MIO120" s="214"/>
      <c r="MIP120" s="214"/>
      <c r="MIQ120" s="214"/>
      <c r="MIR120" s="214"/>
      <c r="MIS120" s="214"/>
      <c r="MIT120" s="212"/>
      <c r="MIU120" s="213"/>
      <c r="MIV120" s="213"/>
      <c r="MIW120" s="214"/>
      <c r="MIX120" s="214"/>
      <c r="MIY120" s="216"/>
      <c r="MIZ120" s="216"/>
      <c r="MJA120" s="216"/>
      <c r="MJB120" s="216"/>
      <c r="MJC120" s="216"/>
      <c r="MJD120" s="216"/>
      <c r="MJE120" s="216"/>
      <c r="MJF120" s="216"/>
      <c r="MJG120" s="216"/>
      <c r="MJH120" s="216"/>
      <c r="MJI120" s="216"/>
      <c r="MJJ120" s="216"/>
      <c r="MJK120" s="216"/>
      <c r="MJL120" s="214"/>
      <c r="MJM120" s="214"/>
      <c r="MJN120" s="214"/>
      <c r="MJO120" s="214"/>
      <c r="MJP120" s="214"/>
      <c r="MJQ120" s="212"/>
      <c r="MJR120" s="213"/>
      <c r="MJS120" s="213"/>
      <c r="MJT120" s="214"/>
      <c r="MJU120" s="214"/>
      <c r="MJV120" s="216"/>
      <c r="MJW120" s="216"/>
      <c r="MJX120" s="216"/>
      <c r="MJY120" s="216"/>
      <c r="MJZ120" s="216"/>
      <c r="MKA120" s="216"/>
      <c r="MKB120" s="216"/>
      <c r="MKC120" s="216"/>
      <c r="MKD120" s="216"/>
      <c r="MKE120" s="216"/>
      <c r="MKF120" s="216"/>
      <c r="MKG120" s="216"/>
      <c r="MKH120" s="216"/>
      <c r="MKI120" s="214"/>
      <c r="MKJ120" s="214"/>
      <c r="MKK120" s="214"/>
      <c r="MKL120" s="214"/>
      <c r="MKM120" s="214"/>
      <c r="MKN120" s="212"/>
      <c r="MKO120" s="213"/>
      <c r="MKP120" s="213"/>
      <c r="MKQ120" s="214"/>
      <c r="MKR120" s="214"/>
      <c r="MKS120" s="216"/>
      <c r="MKT120" s="216"/>
      <c r="MKU120" s="216"/>
      <c r="MKV120" s="216"/>
      <c r="MKW120" s="216"/>
      <c r="MKX120" s="216"/>
      <c r="MKY120" s="216"/>
      <c r="MKZ120" s="216"/>
      <c r="MLA120" s="216"/>
      <c r="MLB120" s="216"/>
      <c r="MLC120" s="216"/>
      <c r="MLD120" s="216"/>
      <c r="MLE120" s="216"/>
      <c r="MLF120" s="214"/>
      <c r="MLG120" s="214"/>
      <c r="MLH120" s="214"/>
      <c r="MLI120" s="214"/>
      <c r="MLJ120" s="214"/>
      <c r="MLK120" s="212"/>
      <c r="MLL120" s="213"/>
      <c r="MLM120" s="213"/>
      <c r="MLN120" s="214"/>
      <c r="MLO120" s="214"/>
      <c r="MLP120" s="216"/>
      <c r="MLQ120" s="216"/>
      <c r="MLR120" s="216"/>
      <c r="MLS120" s="216"/>
      <c r="MLT120" s="216"/>
      <c r="MLU120" s="216"/>
      <c r="MLV120" s="216"/>
      <c r="MLW120" s="216"/>
      <c r="MLX120" s="216"/>
      <c r="MLY120" s="216"/>
      <c r="MLZ120" s="216"/>
      <c r="MMA120" s="216"/>
      <c r="MMB120" s="216"/>
      <c r="MMC120" s="214"/>
      <c r="MMD120" s="214"/>
      <c r="MME120" s="214"/>
      <c r="MMF120" s="214"/>
      <c r="MMG120" s="214"/>
      <c r="MMH120" s="212"/>
      <c r="MMI120" s="213"/>
      <c r="MMJ120" s="213"/>
      <c r="MMK120" s="214"/>
      <c r="MML120" s="214"/>
      <c r="MMM120" s="216"/>
      <c r="MMN120" s="216"/>
      <c r="MMO120" s="216"/>
      <c r="MMP120" s="216"/>
      <c r="MMQ120" s="216"/>
      <c r="MMR120" s="216"/>
      <c r="MMS120" s="216"/>
      <c r="MMT120" s="216"/>
      <c r="MMU120" s="216"/>
      <c r="MMV120" s="216"/>
      <c r="MMW120" s="216"/>
      <c r="MMX120" s="216"/>
      <c r="MMY120" s="216"/>
      <c r="MMZ120" s="214"/>
      <c r="MNA120" s="214"/>
      <c r="MNB120" s="214"/>
      <c r="MNC120" s="214"/>
      <c r="MND120" s="214"/>
      <c r="MNE120" s="212"/>
      <c r="MNF120" s="213"/>
      <c r="MNG120" s="213"/>
      <c r="MNH120" s="214"/>
      <c r="MNI120" s="214"/>
      <c r="MNJ120" s="216"/>
      <c r="MNK120" s="216"/>
      <c r="MNL120" s="216"/>
      <c r="MNM120" s="216"/>
      <c r="MNN120" s="216"/>
      <c r="MNO120" s="216"/>
      <c r="MNP120" s="216"/>
      <c r="MNQ120" s="216"/>
      <c r="MNR120" s="216"/>
      <c r="MNS120" s="216"/>
      <c r="MNT120" s="216"/>
      <c r="MNU120" s="216"/>
      <c r="MNV120" s="216"/>
      <c r="MNW120" s="214"/>
      <c r="MNX120" s="214"/>
      <c r="MNY120" s="214"/>
      <c r="MNZ120" s="214"/>
      <c r="MOA120" s="214"/>
      <c r="MOB120" s="212"/>
      <c r="MOC120" s="213"/>
      <c r="MOD120" s="213"/>
      <c r="MOE120" s="214"/>
      <c r="MOF120" s="214"/>
      <c r="MOG120" s="216"/>
      <c r="MOH120" s="216"/>
      <c r="MOI120" s="216"/>
      <c r="MOJ120" s="216"/>
      <c r="MOK120" s="216"/>
      <c r="MOL120" s="216"/>
      <c r="MOM120" s="216"/>
      <c r="MON120" s="216"/>
      <c r="MOO120" s="216"/>
      <c r="MOP120" s="216"/>
      <c r="MOQ120" s="216"/>
      <c r="MOR120" s="216"/>
      <c r="MOS120" s="216"/>
      <c r="MOT120" s="214"/>
      <c r="MOU120" s="214"/>
      <c r="MOV120" s="214"/>
      <c r="MOW120" s="214"/>
      <c r="MOX120" s="214"/>
      <c r="MOY120" s="212"/>
      <c r="MOZ120" s="213"/>
      <c r="MPA120" s="213"/>
      <c r="MPB120" s="214"/>
      <c r="MPC120" s="214"/>
      <c r="MPD120" s="216"/>
      <c r="MPE120" s="216"/>
      <c r="MPF120" s="216"/>
      <c r="MPG120" s="216"/>
      <c r="MPH120" s="216"/>
      <c r="MPI120" s="216"/>
      <c r="MPJ120" s="216"/>
      <c r="MPK120" s="216"/>
      <c r="MPL120" s="216"/>
      <c r="MPM120" s="216"/>
      <c r="MPN120" s="216"/>
      <c r="MPO120" s="216"/>
      <c r="MPP120" s="216"/>
      <c r="MPQ120" s="214"/>
      <c r="MPR120" s="214"/>
      <c r="MPS120" s="214"/>
      <c r="MPT120" s="214"/>
      <c r="MPU120" s="214"/>
      <c r="MPV120" s="212"/>
      <c r="MPW120" s="213"/>
      <c r="MPX120" s="213"/>
      <c r="MPY120" s="214"/>
      <c r="MPZ120" s="214"/>
      <c r="MQA120" s="216"/>
      <c r="MQB120" s="216"/>
      <c r="MQC120" s="216"/>
      <c r="MQD120" s="216"/>
      <c r="MQE120" s="216"/>
      <c r="MQF120" s="216"/>
      <c r="MQG120" s="216"/>
      <c r="MQH120" s="216"/>
      <c r="MQI120" s="216"/>
      <c r="MQJ120" s="216"/>
      <c r="MQK120" s="216"/>
      <c r="MQL120" s="216"/>
      <c r="MQM120" s="216"/>
      <c r="MQN120" s="214"/>
      <c r="MQO120" s="214"/>
      <c r="MQP120" s="214"/>
      <c r="MQQ120" s="214"/>
      <c r="MQR120" s="214"/>
      <c r="MQS120" s="212"/>
      <c r="MQT120" s="213"/>
      <c r="MQU120" s="213"/>
      <c r="MQV120" s="214"/>
      <c r="MQW120" s="214"/>
      <c r="MQX120" s="216"/>
      <c r="MQY120" s="216"/>
      <c r="MQZ120" s="216"/>
      <c r="MRA120" s="216"/>
      <c r="MRB120" s="216"/>
      <c r="MRC120" s="216"/>
      <c r="MRD120" s="216"/>
      <c r="MRE120" s="216"/>
      <c r="MRF120" s="216"/>
      <c r="MRG120" s="216"/>
      <c r="MRH120" s="216"/>
      <c r="MRI120" s="216"/>
      <c r="MRJ120" s="216"/>
      <c r="MRK120" s="214"/>
      <c r="MRL120" s="214"/>
      <c r="MRM120" s="214"/>
      <c r="MRN120" s="214"/>
      <c r="MRO120" s="214"/>
      <c r="MRP120" s="212"/>
      <c r="MRQ120" s="213"/>
      <c r="MRR120" s="213"/>
      <c r="MRS120" s="214"/>
      <c r="MRT120" s="214"/>
      <c r="MRU120" s="216"/>
      <c r="MRV120" s="216"/>
      <c r="MRW120" s="216"/>
      <c r="MRX120" s="216"/>
      <c r="MRY120" s="216"/>
      <c r="MRZ120" s="216"/>
      <c r="MSA120" s="216"/>
      <c r="MSB120" s="216"/>
      <c r="MSC120" s="216"/>
      <c r="MSD120" s="216"/>
      <c r="MSE120" s="216"/>
      <c r="MSF120" s="216"/>
      <c r="MSG120" s="216"/>
      <c r="MSH120" s="214"/>
      <c r="MSI120" s="214"/>
      <c r="MSJ120" s="214"/>
      <c r="MSK120" s="214"/>
      <c r="MSL120" s="214"/>
      <c r="MSM120" s="212"/>
      <c r="MSN120" s="213"/>
      <c r="MSO120" s="213"/>
      <c r="MSP120" s="214"/>
      <c r="MSQ120" s="214"/>
      <c r="MSR120" s="216"/>
      <c r="MSS120" s="216"/>
      <c r="MST120" s="216"/>
      <c r="MSU120" s="216"/>
      <c r="MSV120" s="216"/>
      <c r="MSW120" s="216"/>
      <c r="MSX120" s="216"/>
      <c r="MSY120" s="216"/>
      <c r="MSZ120" s="216"/>
      <c r="MTA120" s="216"/>
      <c r="MTB120" s="216"/>
      <c r="MTC120" s="216"/>
      <c r="MTD120" s="216"/>
      <c r="MTE120" s="214"/>
      <c r="MTF120" s="214"/>
      <c r="MTG120" s="214"/>
      <c r="MTH120" s="214"/>
      <c r="MTI120" s="214"/>
      <c r="MTJ120" s="212"/>
      <c r="MTK120" s="213"/>
      <c r="MTL120" s="213"/>
      <c r="MTM120" s="214"/>
      <c r="MTN120" s="214"/>
      <c r="MTO120" s="216"/>
      <c r="MTP120" s="216"/>
      <c r="MTQ120" s="216"/>
      <c r="MTR120" s="216"/>
      <c r="MTS120" s="216"/>
      <c r="MTT120" s="216"/>
      <c r="MTU120" s="216"/>
      <c r="MTV120" s="216"/>
      <c r="MTW120" s="216"/>
      <c r="MTX120" s="216"/>
      <c r="MTY120" s="216"/>
      <c r="MTZ120" s="216"/>
      <c r="MUA120" s="216"/>
      <c r="MUB120" s="214"/>
      <c r="MUC120" s="214"/>
      <c r="MUD120" s="214"/>
      <c r="MUE120" s="214"/>
      <c r="MUF120" s="214"/>
      <c r="MUG120" s="212"/>
      <c r="MUH120" s="213"/>
      <c r="MUI120" s="213"/>
      <c r="MUJ120" s="214"/>
      <c r="MUK120" s="214"/>
      <c r="MUL120" s="216"/>
      <c r="MUM120" s="216"/>
      <c r="MUN120" s="216"/>
      <c r="MUO120" s="216"/>
      <c r="MUP120" s="216"/>
      <c r="MUQ120" s="216"/>
      <c r="MUR120" s="216"/>
      <c r="MUS120" s="216"/>
      <c r="MUT120" s="216"/>
      <c r="MUU120" s="216"/>
      <c r="MUV120" s="216"/>
      <c r="MUW120" s="216"/>
      <c r="MUX120" s="216"/>
      <c r="MUY120" s="214"/>
      <c r="MUZ120" s="214"/>
      <c r="MVA120" s="214"/>
      <c r="MVB120" s="214"/>
      <c r="MVC120" s="214"/>
      <c r="MVD120" s="212"/>
      <c r="MVE120" s="213"/>
      <c r="MVF120" s="213"/>
      <c r="MVG120" s="214"/>
      <c r="MVH120" s="214"/>
      <c r="MVI120" s="216"/>
      <c r="MVJ120" s="216"/>
      <c r="MVK120" s="216"/>
      <c r="MVL120" s="216"/>
      <c r="MVM120" s="216"/>
      <c r="MVN120" s="216"/>
      <c r="MVO120" s="216"/>
      <c r="MVP120" s="216"/>
      <c r="MVQ120" s="216"/>
      <c r="MVR120" s="216"/>
      <c r="MVS120" s="216"/>
      <c r="MVT120" s="216"/>
      <c r="MVU120" s="216"/>
      <c r="MVV120" s="214"/>
      <c r="MVW120" s="214"/>
      <c r="MVX120" s="214"/>
      <c r="MVY120" s="214"/>
      <c r="MVZ120" s="214"/>
      <c r="MWA120" s="212"/>
      <c r="MWB120" s="213"/>
      <c r="MWC120" s="213"/>
      <c r="MWD120" s="214"/>
      <c r="MWE120" s="214"/>
      <c r="MWF120" s="216"/>
      <c r="MWG120" s="216"/>
      <c r="MWH120" s="216"/>
      <c r="MWI120" s="216"/>
      <c r="MWJ120" s="216"/>
      <c r="MWK120" s="216"/>
      <c r="MWL120" s="216"/>
      <c r="MWM120" s="216"/>
      <c r="MWN120" s="216"/>
      <c r="MWO120" s="216"/>
      <c r="MWP120" s="216"/>
      <c r="MWQ120" s="216"/>
      <c r="MWR120" s="216"/>
      <c r="MWS120" s="214"/>
      <c r="MWT120" s="214"/>
      <c r="MWU120" s="214"/>
      <c r="MWV120" s="214"/>
      <c r="MWW120" s="214"/>
      <c r="MWX120" s="212"/>
      <c r="MWY120" s="213"/>
      <c r="MWZ120" s="213"/>
      <c r="MXA120" s="214"/>
      <c r="MXB120" s="214"/>
      <c r="MXC120" s="216"/>
      <c r="MXD120" s="216"/>
      <c r="MXE120" s="216"/>
      <c r="MXF120" s="216"/>
      <c r="MXG120" s="216"/>
      <c r="MXH120" s="216"/>
      <c r="MXI120" s="216"/>
      <c r="MXJ120" s="216"/>
      <c r="MXK120" s="216"/>
      <c r="MXL120" s="216"/>
      <c r="MXM120" s="216"/>
      <c r="MXN120" s="216"/>
      <c r="MXO120" s="216"/>
      <c r="MXP120" s="214"/>
      <c r="MXQ120" s="214"/>
      <c r="MXR120" s="214"/>
      <c r="MXS120" s="214"/>
      <c r="MXT120" s="214"/>
      <c r="MXU120" s="212"/>
      <c r="MXV120" s="213"/>
      <c r="MXW120" s="213"/>
      <c r="MXX120" s="214"/>
      <c r="MXY120" s="214"/>
      <c r="MXZ120" s="216"/>
      <c r="MYA120" s="216"/>
      <c r="MYB120" s="216"/>
      <c r="MYC120" s="216"/>
      <c r="MYD120" s="216"/>
      <c r="MYE120" s="216"/>
      <c r="MYF120" s="216"/>
      <c r="MYG120" s="216"/>
      <c r="MYH120" s="216"/>
      <c r="MYI120" s="216"/>
      <c r="MYJ120" s="216"/>
      <c r="MYK120" s="216"/>
      <c r="MYL120" s="216"/>
      <c r="MYM120" s="214"/>
      <c r="MYN120" s="214"/>
      <c r="MYO120" s="214"/>
      <c r="MYP120" s="214"/>
      <c r="MYQ120" s="214"/>
      <c r="MYR120" s="212"/>
      <c r="MYS120" s="213"/>
      <c r="MYT120" s="213"/>
      <c r="MYU120" s="214"/>
      <c r="MYV120" s="214"/>
      <c r="MYW120" s="216"/>
      <c r="MYX120" s="216"/>
      <c r="MYY120" s="216"/>
      <c r="MYZ120" s="216"/>
      <c r="MZA120" s="216"/>
      <c r="MZB120" s="216"/>
      <c r="MZC120" s="216"/>
      <c r="MZD120" s="216"/>
      <c r="MZE120" s="216"/>
      <c r="MZF120" s="216"/>
      <c r="MZG120" s="216"/>
      <c r="MZH120" s="216"/>
      <c r="MZI120" s="216"/>
      <c r="MZJ120" s="214"/>
      <c r="MZK120" s="214"/>
      <c r="MZL120" s="214"/>
      <c r="MZM120" s="214"/>
      <c r="MZN120" s="214"/>
      <c r="MZO120" s="212"/>
      <c r="MZP120" s="213"/>
      <c r="MZQ120" s="213"/>
      <c r="MZR120" s="214"/>
      <c r="MZS120" s="214"/>
      <c r="MZT120" s="216"/>
      <c r="MZU120" s="216"/>
      <c r="MZV120" s="216"/>
      <c r="MZW120" s="216"/>
      <c r="MZX120" s="216"/>
      <c r="MZY120" s="216"/>
      <c r="MZZ120" s="216"/>
      <c r="NAA120" s="216"/>
      <c r="NAB120" s="216"/>
      <c r="NAC120" s="216"/>
      <c r="NAD120" s="216"/>
      <c r="NAE120" s="216"/>
      <c r="NAF120" s="216"/>
      <c r="NAG120" s="214"/>
      <c r="NAH120" s="214"/>
      <c r="NAI120" s="214"/>
      <c r="NAJ120" s="214"/>
      <c r="NAK120" s="214"/>
      <c r="NAL120" s="212"/>
      <c r="NAM120" s="213"/>
      <c r="NAN120" s="213"/>
      <c r="NAO120" s="214"/>
      <c r="NAP120" s="214"/>
      <c r="NAQ120" s="216"/>
      <c r="NAR120" s="216"/>
      <c r="NAS120" s="216"/>
      <c r="NAT120" s="216"/>
      <c r="NAU120" s="216"/>
      <c r="NAV120" s="216"/>
      <c r="NAW120" s="216"/>
      <c r="NAX120" s="216"/>
      <c r="NAY120" s="216"/>
      <c r="NAZ120" s="216"/>
      <c r="NBA120" s="216"/>
      <c r="NBB120" s="216"/>
      <c r="NBC120" s="216"/>
      <c r="NBD120" s="214"/>
      <c r="NBE120" s="214"/>
      <c r="NBF120" s="214"/>
      <c r="NBG120" s="214"/>
      <c r="NBH120" s="214"/>
      <c r="NBI120" s="212"/>
      <c r="NBJ120" s="213"/>
      <c r="NBK120" s="213"/>
      <c r="NBL120" s="214"/>
      <c r="NBM120" s="214"/>
      <c r="NBN120" s="216"/>
      <c r="NBO120" s="216"/>
      <c r="NBP120" s="216"/>
      <c r="NBQ120" s="216"/>
      <c r="NBR120" s="216"/>
      <c r="NBS120" s="216"/>
      <c r="NBT120" s="216"/>
      <c r="NBU120" s="216"/>
      <c r="NBV120" s="216"/>
      <c r="NBW120" s="216"/>
      <c r="NBX120" s="216"/>
      <c r="NBY120" s="216"/>
      <c r="NBZ120" s="216"/>
      <c r="NCA120" s="214"/>
      <c r="NCB120" s="214"/>
      <c r="NCC120" s="214"/>
      <c r="NCD120" s="214"/>
      <c r="NCE120" s="214"/>
      <c r="NCF120" s="212"/>
      <c r="NCG120" s="213"/>
      <c r="NCH120" s="213"/>
      <c r="NCI120" s="214"/>
      <c r="NCJ120" s="214"/>
      <c r="NCK120" s="216"/>
      <c r="NCL120" s="216"/>
      <c r="NCM120" s="216"/>
      <c r="NCN120" s="216"/>
      <c r="NCO120" s="216"/>
      <c r="NCP120" s="216"/>
      <c r="NCQ120" s="216"/>
      <c r="NCR120" s="216"/>
      <c r="NCS120" s="216"/>
      <c r="NCT120" s="216"/>
      <c r="NCU120" s="216"/>
      <c r="NCV120" s="216"/>
      <c r="NCW120" s="216"/>
      <c r="NCX120" s="214"/>
      <c r="NCY120" s="214"/>
      <c r="NCZ120" s="214"/>
      <c r="NDA120" s="214"/>
      <c r="NDB120" s="214"/>
      <c r="NDC120" s="212"/>
      <c r="NDD120" s="213"/>
      <c r="NDE120" s="213"/>
      <c r="NDF120" s="214"/>
      <c r="NDG120" s="214"/>
      <c r="NDH120" s="216"/>
      <c r="NDI120" s="216"/>
      <c r="NDJ120" s="216"/>
      <c r="NDK120" s="216"/>
      <c r="NDL120" s="216"/>
      <c r="NDM120" s="216"/>
      <c r="NDN120" s="216"/>
      <c r="NDO120" s="216"/>
      <c r="NDP120" s="216"/>
      <c r="NDQ120" s="216"/>
      <c r="NDR120" s="216"/>
      <c r="NDS120" s="216"/>
      <c r="NDT120" s="216"/>
      <c r="NDU120" s="214"/>
      <c r="NDV120" s="214"/>
      <c r="NDW120" s="214"/>
      <c r="NDX120" s="214"/>
      <c r="NDY120" s="214"/>
      <c r="NDZ120" s="212"/>
      <c r="NEA120" s="213"/>
      <c r="NEB120" s="213"/>
      <c r="NEC120" s="214"/>
      <c r="NED120" s="214"/>
      <c r="NEE120" s="216"/>
      <c r="NEF120" s="216"/>
      <c r="NEG120" s="216"/>
      <c r="NEH120" s="216"/>
      <c r="NEI120" s="216"/>
      <c r="NEJ120" s="216"/>
      <c r="NEK120" s="216"/>
      <c r="NEL120" s="216"/>
      <c r="NEM120" s="216"/>
      <c r="NEN120" s="216"/>
      <c r="NEO120" s="216"/>
      <c r="NEP120" s="216"/>
      <c r="NEQ120" s="216"/>
      <c r="NER120" s="214"/>
      <c r="NES120" s="214"/>
      <c r="NET120" s="214"/>
      <c r="NEU120" s="214"/>
      <c r="NEV120" s="214"/>
      <c r="NEW120" s="212"/>
      <c r="NEX120" s="213"/>
      <c r="NEY120" s="213"/>
      <c r="NEZ120" s="214"/>
      <c r="NFA120" s="214"/>
      <c r="NFB120" s="216"/>
      <c r="NFC120" s="216"/>
      <c r="NFD120" s="216"/>
      <c r="NFE120" s="216"/>
      <c r="NFF120" s="216"/>
      <c r="NFG120" s="216"/>
      <c r="NFH120" s="216"/>
      <c r="NFI120" s="216"/>
      <c r="NFJ120" s="216"/>
      <c r="NFK120" s="216"/>
      <c r="NFL120" s="216"/>
      <c r="NFM120" s="216"/>
      <c r="NFN120" s="216"/>
      <c r="NFO120" s="214"/>
      <c r="NFP120" s="214"/>
      <c r="NFQ120" s="214"/>
      <c r="NFR120" s="214"/>
      <c r="NFS120" s="214"/>
      <c r="NFT120" s="212"/>
      <c r="NFU120" s="213"/>
      <c r="NFV120" s="213"/>
      <c r="NFW120" s="214"/>
      <c r="NFX120" s="214"/>
      <c r="NFY120" s="216"/>
      <c r="NFZ120" s="216"/>
      <c r="NGA120" s="216"/>
      <c r="NGB120" s="216"/>
      <c r="NGC120" s="216"/>
      <c r="NGD120" s="216"/>
      <c r="NGE120" s="216"/>
      <c r="NGF120" s="216"/>
      <c r="NGG120" s="216"/>
      <c r="NGH120" s="216"/>
      <c r="NGI120" s="216"/>
      <c r="NGJ120" s="216"/>
      <c r="NGK120" s="216"/>
      <c r="NGL120" s="214"/>
      <c r="NGM120" s="214"/>
      <c r="NGN120" s="214"/>
      <c r="NGO120" s="214"/>
      <c r="NGP120" s="214"/>
      <c r="NGQ120" s="212"/>
      <c r="NGR120" s="213"/>
      <c r="NGS120" s="213"/>
      <c r="NGT120" s="214"/>
      <c r="NGU120" s="214"/>
      <c r="NGV120" s="216"/>
      <c r="NGW120" s="216"/>
      <c r="NGX120" s="216"/>
      <c r="NGY120" s="216"/>
      <c r="NGZ120" s="216"/>
      <c r="NHA120" s="216"/>
      <c r="NHB120" s="216"/>
      <c r="NHC120" s="216"/>
      <c r="NHD120" s="216"/>
      <c r="NHE120" s="216"/>
      <c r="NHF120" s="216"/>
      <c r="NHG120" s="216"/>
      <c r="NHH120" s="216"/>
      <c r="NHI120" s="214"/>
      <c r="NHJ120" s="214"/>
      <c r="NHK120" s="214"/>
      <c r="NHL120" s="214"/>
      <c r="NHM120" s="214"/>
      <c r="NHN120" s="212"/>
      <c r="NHO120" s="213"/>
      <c r="NHP120" s="213"/>
      <c r="NHQ120" s="214"/>
      <c r="NHR120" s="214"/>
      <c r="NHS120" s="216"/>
      <c r="NHT120" s="216"/>
      <c r="NHU120" s="216"/>
      <c r="NHV120" s="216"/>
      <c r="NHW120" s="216"/>
      <c r="NHX120" s="216"/>
      <c r="NHY120" s="216"/>
      <c r="NHZ120" s="216"/>
      <c r="NIA120" s="216"/>
      <c r="NIB120" s="216"/>
      <c r="NIC120" s="216"/>
      <c r="NID120" s="216"/>
      <c r="NIE120" s="216"/>
      <c r="NIF120" s="214"/>
      <c r="NIG120" s="214"/>
      <c r="NIH120" s="214"/>
      <c r="NII120" s="214"/>
      <c r="NIJ120" s="214"/>
      <c r="NIK120" s="212"/>
      <c r="NIL120" s="213"/>
      <c r="NIM120" s="213"/>
      <c r="NIN120" s="214"/>
      <c r="NIO120" s="214"/>
      <c r="NIP120" s="216"/>
      <c r="NIQ120" s="216"/>
      <c r="NIR120" s="216"/>
      <c r="NIS120" s="216"/>
      <c r="NIT120" s="216"/>
      <c r="NIU120" s="216"/>
      <c r="NIV120" s="216"/>
      <c r="NIW120" s="216"/>
      <c r="NIX120" s="216"/>
      <c r="NIY120" s="216"/>
      <c r="NIZ120" s="216"/>
      <c r="NJA120" s="216"/>
      <c r="NJB120" s="216"/>
      <c r="NJC120" s="214"/>
      <c r="NJD120" s="214"/>
      <c r="NJE120" s="214"/>
      <c r="NJF120" s="214"/>
      <c r="NJG120" s="214"/>
      <c r="NJH120" s="212"/>
      <c r="NJI120" s="213"/>
      <c r="NJJ120" s="213"/>
      <c r="NJK120" s="214"/>
      <c r="NJL120" s="214"/>
      <c r="NJM120" s="216"/>
      <c r="NJN120" s="216"/>
      <c r="NJO120" s="216"/>
      <c r="NJP120" s="216"/>
      <c r="NJQ120" s="216"/>
      <c r="NJR120" s="216"/>
      <c r="NJS120" s="216"/>
      <c r="NJT120" s="216"/>
      <c r="NJU120" s="216"/>
      <c r="NJV120" s="216"/>
      <c r="NJW120" s="216"/>
      <c r="NJX120" s="216"/>
      <c r="NJY120" s="216"/>
      <c r="NJZ120" s="214"/>
      <c r="NKA120" s="214"/>
      <c r="NKB120" s="214"/>
      <c r="NKC120" s="214"/>
      <c r="NKD120" s="214"/>
      <c r="NKE120" s="212"/>
      <c r="NKF120" s="213"/>
      <c r="NKG120" s="213"/>
      <c r="NKH120" s="214"/>
      <c r="NKI120" s="214"/>
      <c r="NKJ120" s="216"/>
      <c r="NKK120" s="216"/>
      <c r="NKL120" s="216"/>
      <c r="NKM120" s="216"/>
      <c r="NKN120" s="216"/>
      <c r="NKO120" s="216"/>
      <c r="NKP120" s="216"/>
      <c r="NKQ120" s="216"/>
      <c r="NKR120" s="216"/>
      <c r="NKS120" s="216"/>
      <c r="NKT120" s="216"/>
      <c r="NKU120" s="216"/>
      <c r="NKV120" s="216"/>
      <c r="NKW120" s="214"/>
      <c r="NKX120" s="214"/>
      <c r="NKY120" s="214"/>
      <c r="NKZ120" s="214"/>
      <c r="NLA120" s="214"/>
      <c r="NLB120" s="212"/>
      <c r="NLC120" s="213"/>
      <c r="NLD120" s="213"/>
      <c r="NLE120" s="214"/>
      <c r="NLF120" s="214"/>
      <c r="NLG120" s="216"/>
      <c r="NLH120" s="216"/>
      <c r="NLI120" s="216"/>
      <c r="NLJ120" s="216"/>
      <c r="NLK120" s="216"/>
      <c r="NLL120" s="216"/>
      <c r="NLM120" s="216"/>
      <c r="NLN120" s="216"/>
      <c r="NLO120" s="216"/>
      <c r="NLP120" s="216"/>
      <c r="NLQ120" s="216"/>
      <c r="NLR120" s="216"/>
      <c r="NLS120" s="216"/>
      <c r="NLT120" s="214"/>
      <c r="NLU120" s="214"/>
      <c r="NLV120" s="214"/>
      <c r="NLW120" s="214"/>
      <c r="NLX120" s="214"/>
      <c r="NLY120" s="212"/>
      <c r="NLZ120" s="213"/>
      <c r="NMA120" s="213"/>
      <c r="NMB120" s="214"/>
      <c r="NMC120" s="214"/>
      <c r="NMD120" s="216"/>
      <c r="NME120" s="216"/>
      <c r="NMF120" s="216"/>
      <c r="NMG120" s="216"/>
      <c r="NMH120" s="216"/>
      <c r="NMI120" s="216"/>
      <c r="NMJ120" s="216"/>
      <c r="NMK120" s="216"/>
      <c r="NML120" s="216"/>
      <c r="NMM120" s="216"/>
      <c r="NMN120" s="216"/>
      <c r="NMO120" s="216"/>
      <c r="NMP120" s="216"/>
      <c r="NMQ120" s="214"/>
      <c r="NMR120" s="214"/>
      <c r="NMS120" s="214"/>
      <c r="NMT120" s="214"/>
      <c r="NMU120" s="214"/>
      <c r="NMV120" s="212"/>
      <c r="NMW120" s="213"/>
      <c r="NMX120" s="213"/>
      <c r="NMY120" s="214"/>
      <c r="NMZ120" s="214"/>
      <c r="NNA120" s="216"/>
      <c r="NNB120" s="216"/>
      <c r="NNC120" s="216"/>
      <c r="NND120" s="216"/>
      <c r="NNE120" s="216"/>
      <c r="NNF120" s="216"/>
      <c r="NNG120" s="216"/>
      <c r="NNH120" s="216"/>
      <c r="NNI120" s="216"/>
      <c r="NNJ120" s="216"/>
      <c r="NNK120" s="216"/>
      <c r="NNL120" s="216"/>
      <c r="NNM120" s="216"/>
      <c r="NNN120" s="214"/>
      <c r="NNO120" s="214"/>
      <c r="NNP120" s="214"/>
      <c r="NNQ120" s="214"/>
      <c r="NNR120" s="214"/>
      <c r="NNS120" s="212"/>
      <c r="NNT120" s="213"/>
      <c r="NNU120" s="213"/>
      <c r="NNV120" s="214"/>
      <c r="NNW120" s="214"/>
      <c r="NNX120" s="216"/>
      <c r="NNY120" s="216"/>
      <c r="NNZ120" s="216"/>
      <c r="NOA120" s="216"/>
      <c r="NOB120" s="216"/>
      <c r="NOC120" s="216"/>
      <c r="NOD120" s="216"/>
      <c r="NOE120" s="216"/>
      <c r="NOF120" s="216"/>
      <c r="NOG120" s="216"/>
      <c r="NOH120" s="216"/>
      <c r="NOI120" s="216"/>
      <c r="NOJ120" s="216"/>
      <c r="NOK120" s="214"/>
      <c r="NOL120" s="214"/>
      <c r="NOM120" s="214"/>
      <c r="NON120" s="214"/>
      <c r="NOO120" s="214"/>
      <c r="NOP120" s="212"/>
      <c r="NOQ120" s="213"/>
      <c r="NOR120" s="213"/>
      <c r="NOS120" s="214"/>
      <c r="NOT120" s="214"/>
      <c r="NOU120" s="216"/>
      <c r="NOV120" s="216"/>
      <c r="NOW120" s="216"/>
      <c r="NOX120" s="216"/>
      <c r="NOY120" s="216"/>
      <c r="NOZ120" s="216"/>
      <c r="NPA120" s="216"/>
      <c r="NPB120" s="216"/>
      <c r="NPC120" s="216"/>
      <c r="NPD120" s="216"/>
      <c r="NPE120" s="216"/>
      <c r="NPF120" s="216"/>
      <c r="NPG120" s="216"/>
      <c r="NPH120" s="214"/>
      <c r="NPI120" s="214"/>
      <c r="NPJ120" s="214"/>
      <c r="NPK120" s="214"/>
      <c r="NPL120" s="214"/>
      <c r="NPM120" s="212"/>
      <c r="NPN120" s="213"/>
      <c r="NPO120" s="213"/>
      <c r="NPP120" s="214"/>
      <c r="NPQ120" s="214"/>
      <c r="NPR120" s="216"/>
      <c r="NPS120" s="216"/>
      <c r="NPT120" s="216"/>
      <c r="NPU120" s="216"/>
      <c r="NPV120" s="216"/>
      <c r="NPW120" s="216"/>
      <c r="NPX120" s="216"/>
      <c r="NPY120" s="216"/>
      <c r="NPZ120" s="216"/>
      <c r="NQA120" s="216"/>
      <c r="NQB120" s="216"/>
      <c r="NQC120" s="216"/>
      <c r="NQD120" s="216"/>
      <c r="NQE120" s="214"/>
      <c r="NQF120" s="214"/>
      <c r="NQG120" s="214"/>
      <c r="NQH120" s="214"/>
      <c r="NQI120" s="214"/>
      <c r="NQJ120" s="212"/>
      <c r="NQK120" s="213"/>
      <c r="NQL120" s="213"/>
      <c r="NQM120" s="214"/>
      <c r="NQN120" s="214"/>
      <c r="NQO120" s="216"/>
      <c r="NQP120" s="216"/>
      <c r="NQQ120" s="216"/>
      <c r="NQR120" s="216"/>
      <c r="NQS120" s="216"/>
      <c r="NQT120" s="216"/>
      <c r="NQU120" s="216"/>
      <c r="NQV120" s="216"/>
      <c r="NQW120" s="216"/>
      <c r="NQX120" s="216"/>
      <c r="NQY120" s="216"/>
      <c r="NQZ120" s="216"/>
      <c r="NRA120" s="216"/>
      <c r="NRB120" s="214"/>
      <c r="NRC120" s="214"/>
      <c r="NRD120" s="214"/>
      <c r="NRE120" s="214"/>
      <c r="NRF120" s="214"/>
      <c r="NRG120" s="212"/>
      <c r="NRH120" s="213"/>
      <c r="NRI120" s="213"/>
      <c r="NRJ120" s="214"/>
      <c r="NRK120" s="214"/>
      <c r="NRL120" s="216"/>
      <c r="NRM120" s="216"/>
      <c r="NRN120" s="216"/>
      <c r="NRO120" s="216"/>
      <c r="NRP120" s="216"/>
      <c r="NRQ120" s="216"/>
      <c r="NRR120" s="216"/>
      <c r="NRS120" s="216"/>
      <c r="NRT120" s="216"/>
      <c r="NRU120" s="216"/>
      <c r="NRV120" s="216"/>
      <c r="NRW120" s="216"/>
      <c r="NRX120" s="216"/>
      <c r="NRY120" s="214"/>
      <c r="NRZ120" s="214"/>
      <c r="NSA120" s="214"/>
      <c r="NSB120" s="214"/>
      <c r="NSC120" s="214"/>
      <c r="NSD120" s="212"/>
      <c r="NSE120" s="213"/>
      <c r="NSF120" s="213"/>
      <c r="NSG120" s="214"/>
      <c r="NSH120" s="214"/>
      <c r="NSI120" s="216"/>
      <c r="NSJ120" s="216"/>
      <c r="NSK120" s="216"/>
      <c r="NSL120" s="216"/>
      <c r="NSM120" s="216"/>
      <c r="NSN120" s="216"/>
      <c r="NSO120" s="216"/>
      <c r="NSP120" s="216"/>
      <c r="NSQ120" s="216"/>
      <c r="NSR120" s="216"/>
      <c r="NSS120" s="216"/>
      <c r="NST120" s="216"/>
      <c r="NSU120" s="216"/>
      <c r="NSV120" s="214"/>
      <c r="NSW120" s="214"/>
      <c r="NSX120" s="214"/>
      <c r="NSY120" s="214"/>
      <c r="NSZ120" s="214"/>
      <c r="NTA120" s="212"/>
      <c r="NTB120" s="213"/>
      <c r="NTC120" s="213"/>
      <c r="NTD120" s="214"/>
      <c r="NTE120" s="214"/>
      <c r="NTF120" s="216"/>
      <c r="NTG120" s="216"/>
      <c r="NTH120" s="216"/>
      <c r="NTI120" s="216"/>
      <c r="NTJ120" s="216"/>
      <c r="NTK120" s="216"/>
      <c r="NTL120" s="216"/>
      <c r="NTM120" s="216"/>
      <c r="NTN120" s="216"/>
      <c r="NTO120" s="216"/>
      <c r="NTP120" s="216"/>
      <c r="NTQ120" s="216"/>
      <c r="NTR120" s="216"/>
      <c r="NTS120" s="214"/>
      <c r="NTT120" s="214"/>
      <c r="NTU120" s="214"/>
      <c r="NTV120" s="214"/>
      <c r="NTW120" s="214"/>
      <c r="NTX120" s="212"/>
      <c r="NTY120" s="213"/>
      <c r="NTZ120" s="213"/>
      <c r="NUA120" s="214"/>
      <c r="NUB120" s="214"/>
      <c r="NUC120" s="216"/>
      <c r="NUD120" s="216"/>
      <c r="NUE120" s="216"/>
      <c r="NUF120" s="216"/>
      <c r="NUG120" s="216"/>
      <c r="NUH120" s="216"/>
      <c r="NUI120" s="216"/>
      <c r="NUJ120" s="216"/>
      <c r="NUK120" s="216"/>
      <c r="NUL120" s="216"/>
      <c r="NUM120" s="216"/>
      <c r="NUN120" s="216"/>
      <c r="NUO120" s="216"/>
      <c r="NUP120" s="214"/>
      <c r="NUQ120" s="214"/>
      <c r="NUR120" s="214"/>
      <c r="NUS120" s="214"/>
      <c r="NUT120" s="214"/>
      <c r="NUU120" s="212"/>
      <c r="NUV120" s="213"/>
      <c r="NUW120" s="213"/>
      <c r="NUX120" s="214"/>
      <c r="NUY120" s="214"/>
      <c r="NUZ120" s="216"/>
      <c r="NVA120" s="216"/>
      <c r="NVB120" s="216"/>
      <c r="NVC120" s="216"/>
      <c r="NVD120" s="216"/>
      <c r="NVE120" s="216"/>
      <c r="NVF120" s="216"/>
      <c r="NVG120" s="216"/>
      <c r="NVH120" s="216"/>
      <c r="NVI120" s="216"/>
      <c r="NVJ120" s="216"/>
      <c r="NVK120" s="216"/>
      <c r="NVL120" s="216"/>
      <c r="NVM120" s="214"/>
      <c r="NVN120" s="214"/>
      <c r="NVO120" s="214"/>
      <c r="NVP120" s="214"/>
      <c r="NVQ120" s="214"/>
      <c r="NVR120" s="212"/>
      <c r="NVS120" s="213"/>
      <c r="NVT120" s="213"/>
      <c r="NVU120" s="214"/>
      <c r="NVV120" s="214"/>
      <c r="NVW120" s="216"/>
      <c r="NVX120" s="216"/>
      <c r="NVY120" s="216"/>
      <c r="NVZ120" s="216"/>
      <c r="NWA120" s="216"/>
      <c r="NWB120" s="216"/>
      <c r="NWC120" s="216"/>
      <c r="NWD120" s="216"/>
      <c r="NWE120" s="216"/>
      <c r="NWF120" s="216"/>
      <c r="NWG120" s="216"/>
      <c r="NWH120" s="216"/>
      <c r="NWI120" s="216"/>
      <c r="NWJ120" s="214"/>
      <c r="NWK120" s="214"/>
      <c r="NWL120" s="214"/>
      <c r="NWM120" s="214"/>
      <c r="NWN120" s="214"/>
      <c r="NWO120" s="212"/>
      <c r="NWP120" s="213"/>
      <c r="NWQ120" s="213"/>
      <c r="NWR120" s="214"/>
      <c r="NWS120" s="214"/>
      <c r="NWT120" s="216"/>
      <c r="NWU120" s="216"/>
      <c r="NWV120" s="216"/>
      <c r="NWW120" s="216"/>
      <c r="NWX120" s="216"/>
      <c r="NWY120" s="216"/>
      <c r="NWZ120" s="216"/>
      <c r="NXA120" s="216"/>
      <c r="NXB120" s="216"/>
      <c r="NXC120" s="216"/>
      <c r="NXD120" s="216"/>
      <c r="NXE120" s="216"/>
      <c r="NXF120" s="216"/>
      <c r="NXG120" s="214"/>
      <c r="NXH120" s="214"/>
      <c r="NXI120" s="214"/>
      <c r="NXJ120" s="214"/>
      <c r="NXK120" s="214"/>
      <c r="NXL120" s="212"/>
      <c r="NXM120" s="213"/>
      <c r="NXN120" s="213"/>
      <c r="NXO120" s="214"/>
      <c r="NXP120" s="214"/>
      <c r="NXQ120" s="216"/>
      <c r="NXR120" s="216"/>
      <c r="NXS120" s="216"/>
      <c r="NXT120" s="216"/>
      <c r="NXU120" s="216"/>
      <c r="NXV120" s="216"/>
      <c r="NXW120" s="216"/>
      <c r="NXX120" s="216"/>
      <c r="NXY120" s="216"/>
      <c r="NXZ120" s="216"/>
      <c r="NYA120" s="216"/>
      <c r="NYB120" s="216"/>
      <c r="NYC120" s="216"/>
      <c r="NYD120" s="214"/>
      <c r="NYE120" s="214"/>
      <c r="NYF120" s="214"/>
      <c r="NYG120" s="214"/>
      <c r="NYH120" s="214"/>
      <c r="NYI120" s="212"/>
      <c r="NYJ120" s="213"/>
      <c r="NYK120" s="213"/>
      <c r="NYL120" s="214"/>
      <c r="NYM120" s="214"/>
      <c r="NYN120" s="216"/>
      <c r="NYO120" s="216"/>
      <c r="NYP120" s="216"/>
      <c r="NYQ120" s="216"/>
      <c r="NYR120" s="216"/>
      <c r="NYS120" s="216"/>
      <c r="NYT120" s="216"/>
      <c r="NYU120" s="216"/>
      <c r="NYV120" s="216"/>
      <c r="NYW120" s="216"/>
      <c r="NYX120" s="216"/>
      <c r="NYY120" s="216"/>
      <c r="NYZ120" s="216"/>
      <c r="NZA120" s="214"/>
      <c r="NZB120" s="214"/>
      <c r="NZC120" s="214"/>
      <c r="NZD120" s="214"/>
      <c r="NZE120" s="214"/>
      <c r="NZF120" s="212"/>
      <c r="NZG120" s="213"/>
      <c r="NZH120" s="213"/>
      <c r="NZI120" s="214"/>
      <c r="NZJ120" s="214"/>
      <c r="NZK120" s="216"/>
      <c r="NZL120" s="216"/>
      <c r="NZM120" s="216"/>
      <c r="NZN120" s="216"/>
      <c r="NZO120" s="216"/>
      <c r="NZP120" s="216"/>
      <c r="NZQ120" s="216"/>
      <c r="NZR120" s="216"/>
      <c r="NZS120" s="216"/>
      <c r="NZT120" s="216"/>
      <c r="NZU120" s="216"/>
      <c r="NZV120" s="216"/>
      <c r="NZW120" s="216"/>
      <c r="NZX120" s="214"/>
      <c r="NZY120" s="214"/>
      <c r="NZZ120" s="214"/>
      <c r="OAA120" s="214"/>
      <c r="OAB120" s="214"/>
      <c r="OAC120" s="212"/>
      <c r="OAD120" s="213"/>
      <c r="OAE120" s="213"/>
      <c r="OAF120" s="214"/>
      <c r="OAG120" s="214"/>
      <c r="OAH120" s="216"/>
      <c r="OAI120" s="216"/>
      <c r="OAJ120" s="216"/>
      <c r="OAK120" s="216"/>
      <c r="OAL120" s="216"/>
      <c r="OAM120" s="216"/>
      <c r="OAN120" s="216"/>
      <c r="OAO120" s="216"/>
      <c r="OAP120" s="216"/>
      <c r="OAQ120" s="216"/>
      <c r="OAR120" s="216"/>
      <c r="OAS120" s="216"/>
      <c r="OAT120" s="216"/>
      <c r="OAU120" s="214"/>
      <c r="OAV120" s="214"/>
      <c r="OAW120" s="214"/>
      <c r="OAX120" s="214"/>
      <c r="OAY120" s="214"/>
      <c r="OAZ120" s="212"/>
      <c r="OBA120" s="213"/>
      <c r="OBB120" s="213"/>
      <c r="OBC120" s="214"/>
      <c r="OBD120" s="214"/>
      <c r="OBE120" s="216"/>
      <c r="OBF120" s="216"/>
      <c r="OBG120" s="216"/>
      <c r="OBH120" s="216"/>
      <c r="OBI120" s="216"/>
      <c r="OBJ120" s="216"/>
      <c r="OBK120" s="216"/>
      <c r="OBL120" s="216"/>
      <c r="OBM120" s="216"/>
      <c r="OBN120" s="216"/>
      <c r="OBO120" s="216"/>
      <c r="OBP120" s="216"/>
      <c r="OBQ120" s="216"/>
      <c r="OBR120" s="214"/>
      <c r="OBS120" s="214"/>
      <c r="OBT120" s="214"/>
      <c r="OBU120" s="214"/>
      <c r="OBV120" s="214"/>
      <c r="OBW120" s="212"/>
      <c r="OBX120" s="213"/>
      <c r="OBY120" s="213"/>
      <c r="OBZ120" s="214"/>
      <c r="OCA120" s="214"/>
      <c r="OCB120" s="216"/>
      <c r="OCC120" s="216"/>
      <c r="OCD120" s="216"/>
      <c r="OCE120" s="216"/>
      <c r="OCF120" s="216"/>
      <c r="OCG120" s="216"/>
      <c r="OCH120" s="216"/>
      <c r="OCI120" s="216"/>
      <c r="OCJ120" s="216"/>
      <c r="OCK120" s="216"/>
      <c r="OCL120" s="216"/>
      <c r="OCM120" s="216"/>
      <c r="OCN120" s="216"/>
      <c r="OCO120" s="214"/>
      <c r="OCP120" s="214"/>
      <c r="OCQ120" s="214"/>
      <c r="OCR120" s="214"/>
      <c r="OCS120" s="214"/>
      <c r="OCT120" s="212"/>
      <c r="OCU120" s="213"/>
      <c r="OCV120" s="213"/>
      <c r="OCW120" s="214"/>
      <c r="OCX120" s="214"/>
      <c r="OCY120" s="216"/>
      <c r="OCZ120" s="216"/>
      <c r="ODA120" s="216"/>
      <c r="ODB120" s="216"/>
      <c r="ODC120" s="216"/>
      <c r="ODD120" s="216"/>
      <c r="ODE120" s="216"/>
      <c r="ODF120" s="216"/>
      <c r="ODG120" s="216"/>
      <c r="ODH120" s="216"/>
      <c r="ODI120" s="216"/>
      <c r="ODJ120" s="216"/>
      <c r="ODK120" s="216"/>
      <c r="ODL120" s="214"/>
      <c r="ODM120" s="214"/>
      <c r="ODN120" s="214"/>
      <c r="ODO120" s="214"/>
      <c r="ODP120" s="214"/>
      <c r="ODQ120" s="212"/>
      <c r="ODR120" s="213"/>
      <c r="ODS120" s="213"/>
      <c r="ODT120" s="214"/>
      <c r="ODU120" s="214"/>
      <c r="ODV120" s="216"/>
      <c r="ODW120" s="216"/>
      <c r="ODX120" s="216"/>
      <c r="ODY120" s="216"/>
      <c r="ODZ120" s="216"/>
      <c r="OEA120" s="216"/>
      <c r="OEB120" s="216"/>
      <c r="OEC120" s="216"/>
      <c r="OED120" s="216"/>
      <c r="OEE120" s="216"/>
      <c r="OEF120" s="216"/>
      <c r="OEG120" s="216"/>
      <c r="OEH120" s="216"/>
      <c r="OEI120" s="214"/>
      <c r="OEJ120" s="214"/>
      <c r="OEK120" s="214"/>
      <c r="OEL120" s="214"/>
      <c r="OEM120" s="214"/>
      <c r="OEN120" s="212"/>
      <c r="OEO120" s="213"/>
      <c r="OEP120" s="213"/>
      <c r="OEQ120" s="214"/>
      <c r="OER120" s="214"/>
      <c r="OES120" s="216"/>
      <c r="OET120" s="216"/>
      <c r="OEU120" s="216"/>
      <c r="OEV120" s="216"/>
      <c r="OEW120" s="216"/>
      <c r="OEX120" s="216"/>
      <c r="OEY120" s="216"/>
      <c r="OEZ120" s="216"/>
      <c r="OFA120" s="216"/>
      <c r="OFB120" s="216"/>
      <c r="OFC120" s="216"/>
      <c r="OFD120" s="216"/>
      <c r="OFE120" s="216"/>
      <c r="OFF120" s="214"/>
      <c r="OFG120" s="214"/>
      <c r="OFH120" s="214"/>
      <c r="OFI120" s="214"/>
      <c r="OFJ120" s="214"/>
      <c r="OFK120" s="212"/>
      <c r="OFL120" s="213"/>
      <c r="OFM120" s="213"/>
      <c r="OFN120" s="214"/>
      <c r="OFO120" s="214"/>
      <c r="OFP120" s="216"/>
      <c r="OFQ120" s="216"/>
      <c r="OFR120" s="216"/>
      <c r="OFS120" s="216"/>
      <c r="OFT120" s="216"/>
      <c r="OFU120" s="216"/>
      <c r="OFV120" s="216"/>
      <c r="OFW120" s="216"/>
      <c r="OFX120" s="216"/>
      <c r="OFY120" s="216"/>
      <c r="OFZ120" s="216"/>
      <c r="OGA120" s="216"/>
      <c r="OGB120" s="216"/>
      <c r="OGC120" s="214"/>
      <c r="OGD120" s="214"/>
      <c r="OGE120" s="214"/>
      <c r="OGF120" s="214"/>
      <c r="OGG120" s="214"/>
      <c r="OGH120" s="212"/>
      <c r="OGI120" s="213"/>
      <c r="OGJ120" s="213"/>
      <c r="OGK120" s="214"/>
      <c r="OGL120" s="214"/>
      <c r="OGM120" s="216"/>
      <c r="OGN120" s="216"/>
      <c r="OGO120" s="216"/>
      <c r="OGP120" s="216"/>
      <c r="OGQ120" s="216"/>
      <c r="OGR120" s="216"/>
      <c r="OGS120" s="216"/>
      <c r="OGT120" s="216"/>
      <c r="OGU120" s="216"/>
      <c r="OGV120" s="216"/>
      <c r="OGW120" s="216"/>
      <c r="OGX120" s="216"/>
      <c r="OGY120" s="216"/>
      <c r="OGZ120" s="214"/>
      <c r="OHA120" s="214"/>
      <c r="OHB120" s="214"/>
      <c r="OHC120" s="214"/>
      <c r="OHD120" s="214"/>
      <c r="OHE120" s="212"/>
      <c r="OHF120" s="213"/>
      <c r="OHG120" s="213"/>
      <c r="OHH120" s="214"/>
      <c r="OHI120" s="214"/>
      <c r="OHJ120" s="216"/>
      <c r="OHK120" s="216"/>
      <c r="OHL120" s="216"/>
      <c r="OHM120" s="216"/>
      <c r="OHN120" s="216"/>
      <c r="OHO120" s="216"/>
      <c r="OHP120" s="216"/>
      <c r="OHQ120" s="216"/>
      <c r="OHR120" s="216"/>
      <c r="OHS120" s="216"/>
      <c r="OHT120" s="216"/>
      <c r="OHU120" s="216"/>
      <c r="OHV120" s="216"/>
      <c r="OHW120" s="214"/>
      <c r="OHX120" s="214"/>
      <c r="OHY120" s="214"/>
      <c r="OHZ120" s="214"/>
      <c r="OIA120" s="214"/>
      <c r="OIB120" s="212"/>
      <c r="OIC120" s="213"/>
      <c r="OID120" s="213"/>
      <c r="OIE120" s="214"/>
      <c r="OIF120" s="214"/>
      <c r="OIG120" s="216"/>
      <c r="OIH120" s="216"/>
      <c r="OII120" s="216"/>
      <c r="OIJ120" s="216"/>
      <c r="OIK120" s="216"/>
      <c r="OIL120" s="216"/>
      <c r="OIM120" s="216"/>
      <c r="OIN120" s="216"/>
      <c r="OIO120" s="216"/>
      <c r="OIP120" s="216"/>
      <c r="OIQ120" s="216"/>
      <c r="OIR120" s="216"/>
      <c r="OIS120" s="216"/>
      <c r="OIT120" s="214"/>
      <c r="OIU120" s="214"/>
      <c r="OIV120" s="214"/>
      <c r="OIW120" s="214"/>
      <c r="OIX120" s="214"/>
      <c r="OIY120" s="212"/>
      <c r="OIZ120" s="213"/>
      <c r="OJA120" s="213"/>
      <c r="OJB120" s="214"/>
      <c r="OJC120" s="214"/>
      <c r="OJD120" s="216"/>
      <c r="OJE120" s="216"/>
      <c r="OJF120" s="216"/>
      <c r="OJG120" s="216"/>
      <c r="OJH120" s="216"/>
      <c r="OJI120" s="216"/>
      <c r="OJJ120" s="216"/>
      <c r="OJK120" s="216"/>
      <c r="OJL120" s="216"/>
      <c r="OJM120" s="216"/>
      <c r="OJN120" s="216"/>
      <c r="OJO120" s="216"/>
      <c r="OJP120" s="216"/>
      <c r="OJQ120" s="214"/>
      <c r="OJR120" s="214"/>
      <c r="OJS120" s="214"/>
      <c r="OJT120" s="214"/>
      <c r="OJU120" s="214"/>
      <c r="OJV120" s="212"/>
      <c r="OJW120" s="213"/>
      <c r="OJX120" s="213"/>
      <c r="OJY120" s="214"/>
      <c r="OJZ120" s="214"/>
      <c r="OKA120" s="216"/>
      <c r="OKB120" s="216"/>
      <c r="OKC120" s="216"/>
      <c r="OKD120" s="216"/>
      <c r="OKE120" s="216"/>
      <c r="OKF120" s="216"/>
      <c r="OKG120" s="216"/>
      <c r="OKH120" s="216"/>
      <c r="OKI120" s="216"/>
      <c r="OKJ120" s="216"/>
      <c r="OKK120" s="216"/>
      <c r="OKL120" s="216"/>
      <c r="OKM120" s="216"/>
      <c r="OKN120" s="214"/>
      <c r="OKO120" s="214"/>
      <c r="OKP120" s="214"/>
      <c r="OKQ120" s="214"/>
      <c r="OKR120" s="214"/>
      <c r="OKS120" s="212"/>
      <c r="OKT120" s="213"/>
      <c r="OKU120" s="213"/>
      <c r="OKV120" s="214"/>
      <c r="OKW120" s="214"/>
      <c r="OKX120" s="216"/>
      <c r="OKY120" s="216"/>
      <c r="OKZ120" s="216"/>
      <c r="OLA120" s="216"/>
      <c r="OLB120" s="216"/>
      <c r="OLC120" s="216"/>
      <c r="OLD120" s="216"/>
      <c r="OLE120" s="216"/>
      <c r="OLF120" s="216"/>
      <c r="OLG120" s="216"/>
      <c r="OLH120" s="216"/>
      <c r="OLI120" s="216"/>
      <c r="OLJ120" s="216"/>
      <c r="OLK120" s="214"/>
      <c r="OLL120" s="214"/>
      <c r="OLM120" s="214"/>
      <c r="OLN120" s="214"/>
      <c r="OLO120" s="214"/>
      <c r="OLP120" s="212"/>
      <c r="OLQ120" s="213"/>
      <c r="OLR120" s="213"/>
      <c r="OLS120" s="214"/>
      <c r="OLT120" s="214"/>
      <c r="OLU120" s="216"/>
      <c r="OLV120" s="216"/>
      <c r="OLW120" s="216"/>
      <c r="OLX120" s="216"/>
      <c r="OLY120" s="216"/>
      <c r="OLZ120" s="216"/>
      <c r="OMA120" s="216"/>
      <c r="OMB120" s="216"/>
      <c r="OMC120" s="216"/>
      <c r="OMD120" s="216"/>
      <c r="OME120" s="216"/>
      <c r="OMF120" s="216"/>
      <c r="OMG120" s="216"/>
      <c r="OMH120" s="214"/>
      <c r="OMI120" s="214"/>
      <c r="OMJ120" s="214"/>
      <c r="OMK120" s="214"/>
      <c r="OML120" s="214"/>
      <c r="OMM120" s="212"/>
      <c r="OMN120" s="213"/>
      <c r="OMO120" s="213"/>
      <c r="OMP120" s="214"/>
      <c r="OMQ120" s="214"/>
      <c r="OMR120" s="216"/>
      <c r="OMS120" s="216"/>
      <c r="OMT120" s="216"/>
      <c r="OMU120" s="216"/>
      <c r="OMV120" s="216"/>
      <c r="OMW120" s="216"/>
      <c r="OMX120" s="216"/>
      <c r="OMY120" s="216"/>
      <c r="OMZ120" s="216"/>
      <c r="ONA120" s="216"/>
      <c r="ONB120" s="216"/>
      <c r="ONC120" s="216"/>
      <c r="OND120" s="216"/>
      <c r="ONE120" s="214"/>
      <c r="ONF120" s="214"/>
      <c r="ONG120" s="214"/>
      <c r="ONH120" s="214"/>
      <c r="ONI120" s="214"/>
      <c r="ONJ120" s="212"/>
      <c r="ONK120" s="213"/>
      <c r="ONL120" s="213"/>
      <c r="ONM120" s="214"/>
      <c r="ONN120" s="214"/>
      <c r="ONO120" s="216"/>
      <c r="ONP120" s="216"/>
      <c r="ONQ120" s="216"/>
      <c r="ONR120" s="216"/>
      <c r="ONS120" s="216"/>
      <c r="ONT120" s="216"/>
      <c r="ONU120" s="216"/>
      <c r="ONV120" s="216"/>
      <c r="ONW120" s="216"/>
      <c r="ONX120" s="216"/>
      <c r="ONY120" s="216"/>
      <c r="ONZ120" s="216"/>
      <c r="OOA120" s="216"/>
      <c r="OOB120" s="214"/>
      <c r="OOC120" s="214"/>
      <c r="OOD120" s="214"/>
      <c r="OOE120" s="214"/>
      <c r="OOF120" s="214"/>
      <c r="OOG120" s="212"/>
      <c r="OOH120" s="213"/>
      <c r="OOI120" s="213"/>
      <c r="OOJ120" s="214"/>
      <c r="OOK120" s="214"/>
      <c r="OOL120" s="216"/>
      <c r="OOM120" s="216"/>
      <c r="OON120" s="216"/>
      <c r="OOO120" s="216"/>
      <c r="OOP120" s="216"/>
      <c r="OOQ120" s="216"/>
      <c r="OOR120" s="216"/>
      <c r="OOS120" s="216"/>
      <c r="OOT120" s="216"/>
      <c r="OOU120" s="216"/>
      <c r="OOV120" s="216"/>
      <c r="OOW120" s="216"/>
      <c r="OOX120" s="216"/>
      <c r="OOY120" s="214"/>
      <c r="OOZ120" s="214"/>
      <c r="OPA120" s="214"/>
      <c r="OPB120" s="214"/>
      <c r="OPC120" s="214"/>
      <c r="OPD120" s="212"/>
      <c r="OPE120" s="213"/>
      <c r="OPF120" s="213"/>
      <c r="OPG120" s="214"/>
      <c r="OPH120" s="214"/>
      <c r="OPI120" s="216"/>
      <c r="OPJ120" s="216"/>
      <c r="OPK120" s="216"/>
      <c r="OPL120" s="216"/>
      <c r="OPM120" s="216"/>
      <c r="OPN120" s="216"/>
      <c r="OPO120" s="216"/>
      <c r="OPP120" s="216"/>
      <c r="OPQ120" s="216"/>
      <c r="OPR120" s="216"/>
      <c r="OPS120" s="216"/>
      <c r="OPT120" s="216"/>
      <c r="OPU120" s="216"/>
      <c r="OPV120" s="214"/>
      <c r="OPW120" s="214"/>
      <c r="OPX120" s="214"/>
      <c r="OPY120" s="214"/>
      <c r="OPZ120" s="214"/>
      <c r="OQA120" s="212"/>
      <c r="OQB120" s="213"/>
      <c r="OQC120" s="213"/>
      <c r="OQD120" s="214"/>
      <c r="OQE120" s="214"/>
      <c r="OQF120" s="216"/>
      <c r="OQG120" s="216"/>
      <c r="OQH120" s="216"/>
      <c r="OQI120" s="216"/>
      <c r="OQJ120" s="216"/>
      <c r="OQK120" s="216"/>
      <c r="OQL120" s="216"/>
      <c r="OQM120" s="216"/>
      <c r="OQN120" s="216"/>
      <c r="OQO120" s="216"/>
      <c r="OQP120" s="216"/>
      <c r="OQQ120" s="216"/>
      <c r="OQR120" s="216"/>
      <c r="OQS120" s="214"/>
      <c r="OQT120" s="214"/>
      <c r="OQU120" s="214"/>
      <c r="OQV120" s="214"/>
      <c r="OQW120" s="214"/>
      <c r="OQX120" s="212"/>
      <c r="OQY120" s="213"/>
      <c r="OQZ120" s="213"/>
      <c r="ORA120" s="214"/>
      <c r="ORB120" s="214"/>
      <c r="ORC120" s="216"/>
      <c r="ORD120" s="216"/>
      <c r="ORE120" s="216"/>
      <c r="ORF120" s="216"/>
      <c r="ORG120" s="216"/>
      <c r="ORH120" s="216"/>
      <c r="ORI120" s="216"/>
      <c r="ORJ120" s="216"/>
      <c r="ORK120" s="216"/>
      <c r="ORL120" s="216"/>
      <c r="ORM120" s="216"/>
      <c r="ORN120" s="216"/>
      <c r="ORO120" s="216"/>
      <c r="ORP120" s="214"/>
      <c r="ORQ120" s="214"/>
      <c r="ORR120" s="214"/>
      <c r="ORS120" s="214"/>
      <c r="ORT120" s="214"/>
      <c r="ORU120" s="212"/>
      <c r="ORV120" s="213"/>
      <c r="ORW120" s="213"/>
      <c r="ORX120" s="214"/>
      <c r="ORY120" s="214"/>
      <c r="ORZ120" s="216"/>
      <c r="OSA120" s="216"/>
      <c r="OSB120" s="216"/>
      <c r="OSC120" s="216"/>
      <c r="OSD120" s="216"/>
      <c r="OSE120" s="216"/>
      <c r="OSF120" s="216"/>
      <c r="OSG120" s="216"/>
      <c r="OSH120" s="216"/>
      <c r="OSI120" s="216"/>
      <c r="OSJ120" s="216"/>
      <c r="OSK120" s="216"/>
      <c r="OSL120" s="216"/>
      <c r="OSM120" s="214"/>
      <c r="OSN120" s="214"/>
      <c r="OSO120" s="214"/>
      <c r="OSP120" s="214"/>
      <c r="OSQ120" s="214"/>
      <c r="OSR120" s="212"/>
      <c r="OSS120" s="213"/>
      <c r="OST120" s="213"/>
      <c r="OSU120" s="214"/>
      <c r="OSV120" s="214"/>
      <c r="OSW120" s="216"/>
      <c r="OSX120" s="216"/>
      <c r="OSY120" s="216"/>
      <c r="OSZ120" s="216"/>
      <c r="OTA120" s="216"/>
      <c r="OTB120" s="216"/>
      <c r="OTC120" s="216"/>
      <c r="OTD120" s="216"/>
      <c r="OTE120" s="216"/>
      <c r="OTF120" s="216"/>
      <c r="OTG120" s="216"/>
      <c r="OTH120" s="216"/>
      <c r="OTI120" s="216"/>
      <c r="OTJ120" s="214"/>
      <c r="OTK120" s="214"/>
      <c r="OTL120" s="214"/>
      <c r="OTM120" s="214"/>
      <c r="OTN120" s="214"/>
      <c r="OTO120" s="212"/>
      <c r="OTP120" s="213"/>
      <c r="OTQ120" s="213"/>
      <c r="OTR120" s="214"/>
      <c r="OTS120" s="214"/>
      <c r="OTT120" s="216"/>
      <c r="OTU120" s="216"/>
      <c r="OTV120" s="216"/>
      <c r="OTW120" s="216"/>
      <c r="OTX120" s="216"/>
      <c r="OTY120" s="216"/>
      <c r="OTZ120" s="216"/>
      <c r="OUA120" s="216"/>
      <c r="OUB120" s="216"/>
      <c r="OUC120" s="216"/>
      <c r="OUD120" s="216"/>
      <c r="OUE120" s="216"/>
      <c r="OUF120" s="216"/>
      <c r="OUG120" s="214"/>
      <c r="OUH120" s="214"/>
      <c r="OUI120" s="214"/>
      <c r="OUJ120" s="214"/>
      <c r="OUK120" s="214"/>
      <c r="OUL120" s="212"/>
      <c r="OUM120" s="213"/>
      <c r="OUN120" s="213"/>
      <c r="OUO120" s="214"/>
      <c r="OUP120" s="214"/>
      <c r="OUQ120" s="216"/>
      <c r="OUR120" s="216"/>
      <c r="OUS120" s="216"/>
      <c r="OUT120" s="216"/>
      <c r="OUU120" s="216"/>
      <c r="OUV120" s="216"/>
      <c r="OUW120" s="216"/>
      <c r="OUX120" s="216"/>
      <c r="OUY120" s="216"/>
      <c r="OUZ120" s="216"/>
      <c r="OVA120" s="216"/>
      <c r="OVB120" s="216"/>
      <c r="OVC120" s="216"/>
      <c r="OVD120" s="214"/>
      <c r="OVE120" s="214"/>
      <c r="OVF120" s="214"/>
      <c r="OVG120" s="214"/>
      <c r="OVH120" s="214"/>
      <c r="OVI120" s="212"/>
      <c r="OVJ120" s="213"/>
      <c r="OVK120" s="213"/>
      <c r="OVL120" s="214"/>
      <c r="OVM120" s="214"/>
      <c r="OVN120" s="216"/>
      <c r="OVO120" s="216"/>
      <c r="OVP120" s="216"/>
      <c r="OVQ120" s="216"/>
      <c r="OVR120" s="216"/>
      <c r="OVS120" s="216"/>
      <c r="OVT120" s="216"/>
      <c r="OVU120" s="216"/>
      <c r="OVV120" s="216"/>
      <c r="OVW120" s="216"/>
      <c r="OVX120" s="216"/>
      <c r="OVY120" s="216"/>
      <c r="OVZ120" s="216"/>
      <c r="OWA120" s="214"/>
      <c r="OWB120" s="214"/>
      <c r="OWC120" s="214"/>
      <c r="OWD120" s="214"/>
      <c r="OWE120" s="214"/>
      <c r="OWF120" s="212"/>
      <c r="OWG120" s="213"/>
      <c r="OWH120" s="213"/>
      <c r="OWI120" s="214"/>
      <c r="OWJ120" s="214"/>
      <c r="OWK120" s="216"/>
      <c r="OWL120" s="216"/>
      <c r="OWM120" s="216"/>
      <c r="OWN120" s="216"/>
      <c r="OWO120" s="216"/>
      <c r="OWP120" s="216"/>
      <c r="OWQ120" s="216"/>
      <c r="OWR120" s="216"/>
      <c r="OWS120" s="216"/>
      <c r="OWT120" s="216"/>
      <c r="OWU120" s="216"/>
      <c r="OWV120" s="216"/>
      <c r="OWW120" s="216"/>
      <c r="OWX120" s="214"/>
      <c r="OWY120" s="214"/>
      <c r="OWZ120" s="214"/>
      <c r="OXA120" s="214"/>
      <c r="OXB120" s="214"/>
      <c r="OXC120" s="212"/>
      <c r="OXD120" s="213"/>
      <c r="OXE120" s="213"/>
      <c r="OXF120" s="214"/>
      <c r="OXG120" s="214"/>
      <c r="OXH120" s="216"/>
      <c r="OXI120" s="216"/>
      <c r="OXJ120" s="216"/>
      <c r="OXK120" s="216"/>
      <c r="OXL120" s="216"/>
      <c r="OXM120" s="216"/>
      <c r="OXN120" s="216"/>
      <c r="OXO120" s="216"/>
      <c r="OXP120" s="216"/>
      <c r="OXQ120" s="216"/>
      <c r="OXR120" s="216"/>
      <c r="OXS120" s="216"/>
      <c r="OXT120" s="216"/>
      <c r="OXU120" s="214"/>
      <c r="OXV120" s="214"/>
      <c r="OXW120" s="214"/>
      <c r="OXX120" s="214"/>
      <c r="OXY120" s="214"/>
      <c r="OXZ120" s="212"/>
      <c r="OYA120" s="213"/>
      <c r="OYB120" s="213"/>
      <c r="OYC120" s="214"/>
      <c r="OYD120" s="214"/>
      <c r="OYE120" s="216"/>
      <c r="OYF120" s="216"/>
      <c r="OYG120" s="216"/>
      <c r="OYH120" s="216"/>
      <c r="OYI120" s="216"/>
      <c r="OYJ120" s="216"/>
      <c r="OYK120" s="216"/>
      <c r="OYL120" s="216"/>
      <c r="OYM120" s="216"/>
      <c r="OYN120" s="216"/>
      <c r="OYO120" s="216"/>
      <c r="OYP120" s="216"/>
      <c r="OYQ120" s="216"/>
      <c r="OYR120" s="214"/>
      <c r="OYS120" s="214"/>
      <c r="OYT120" s="214"/>
      <c r="OYU120" s="214"/>
      <c r="OYV120" s="214"/>
      <c r="OYW120" s="212"/>
      <c r="OYX120" s="213"/>
      <c r="OYY120" s="213"/>
      <c r="OYZ120" s="214"/>
      <c r="OZA120" s="214"/>
      <c r="OZB120" s="216"/>
      <c r="OZC120" s="216"/>
      <c r="OZD120" s="216"/>
      <c r="OZE120" s="216"/>
      <c r="OZF120" s="216"/>
      <c r="OZG120" s="216"/>
      <c r="OZH120" s="216"/>
      <c r="OZI120" s="216"/>
      <c r="OZJ120" s="216"/>
      <c r="OZK120" s="216"/>
      <c r="OZL120" s="216"/>
      <c r="OZM120" s="216"/>
      <c r="OZN120" s="216"/>
      <c r="OZO120" s="214"/>
      <c r="OZP120" s="214"/>
      <c r="OZQ120" s="214"/>
      <c r="OZR120" s="214"/>
      <c r="OZS120" s="214"/>
      <c r="OZT120" s="212"/>
      <c r="OZU120" s="213"/>
      <c r="OZV120" s="213"/>
      <c r="OZW120" s="214"/>
      <c r="OZX120" s="214"/>
      <c r="OZY120" s="216"/>
      <c r="OZZ120" s="216"/>
      <c r="PAA120" s="216"/>
      <c r="PAB120" s="216"/>
      <c r="PAC120" s="216"/>
      <c r="PAD120" s="216"/>
      <c r="PAE120" s="216"/>
      <c r="PAF120" s="216"/>
      <c r="PAG120" s="216"/>
      <c r="PAH120" s="216"/>
      <c r="PAI120" s="216"/>
      <c r="PAJ120" s="216"/>
      <c r="PAK120" s="216"/>
      <c r="PAL120" s="214"/>
      <c r="PAM120" s="214"/>
      <c r="PAN120" s="214"/>
      <c r="PAO120" s="214"/>
      <c r="PAP120" s="214"/>
      <c r="PAQ120" s="212"/>
      <c r="PAR120" s="213"/>
      <c r="PAS120" s="213"/>
      <c r="PAT120" s="214"/>
      <c r="PAU120" s="214"/>
      <c r="PAV120" s="216"/>
      <c r="PAW120" s="216"/>
      <c r="PAX120" s="216"/>
      <c r="PAY120" s="216"/>
      <c r="PAZ120" s="216"/>
      <c r="PBA120" s="216"/>
      <c r="PBB120" s="216"/>
      <c r="PBC120" s="216"/>
      <c r="PBD120" s="216"/>
      <c r="PBE120" s="216"/>
      <c r="PBF120" s="216"/>
      <c r="PBG120" s="216"/>
      <c r="PBH120" s="216"/>
      <c r="PBI120" s="214"/>
      <c r="PBJ120" s="214"/>
      <c r="PBK120" s="214"/>
      <c r="PBL120" s="214"/>
      <c r="PBM120" s="214"/>
      <c r="PBN120" s="212"/>
      <c r="PBO120" s="213"/>
      <c r="PBP120" s="213"/>
      <c r="PBQ120" s="214"/>
      <c r="PBR120" s="214"/>
      <c r="PBS120" s="216"/>
      <c r="PBT120" s="216"/>
      <c r="PBU120" s="216"/>
      <c r="PBV120" s="216"/>
      <c r="PBW120" s="216"/>
      <c r="PBX120" s="216"/>
      <c r="PBY120" s="216"/>
      <c r="PBZ120" s="216"/>
      <c r="PCA120" s="216"/>
      <c r="PCB120" s="216"/>
      <c r="PCC120" s="216"/>
      <c r="PCD120" s="216"/>
      <c r="PCE120" s="216"/>
      <c r="PCF120" s="214"/>
      <c r="PCG120" s="214"/>
      <c r="PCH120" s="214"/>
      <c r="PCI120" s="214"/>
      <c r="PCJ120" s="214"/>
      <c r="PCK120" s="212"/>
      <c r="PCL120" s="213"/>
      <c r="PCM120" s="213"/>
      <c r="PCN120" s="214"/>
      <c r="PCO120" s="214"/>
      <c r="PCP120" s="216"/>
      <c r="PCQ120" s="216"/>
      <c r="PCR120" s="216"/>
      <c r="PCS120" s="216"/>
      <c r="PCT120" s="216"/>
      <c r="PCU120" s="216"/>
      <c r="PCV120" s="216"/>
      <c r="PCW120" s="216"/>
      <c r="PCX120" s="216"/>
      <c r="PCY120" s="216"/>
      <c r="PCZ120" s="216"/>
      <c r="PDA120" s="216"/>
      <c r="PDB120" s="216"/>
      <c r="PDC120" s="214"/>
      <c r="PDD120" s="214"/>
      <c r="PDE120" s="214"/>
      <c r="PDF120" s="214"/>
      <c r="PDG120" s="214"/>
      <c r="PDH120" s="212"/>
      <c r="PDI120" s="213"/>
      <c r="PDJ120" s="213"/>
      <c r="PDK120" s="214"/>
      <c r="PDL120" s="214"/>
      <c r="PDM120" s="216"/>
      <c r="PDN120" s="216"/>
      <c r="PDO120" s="216"/>
      <c r="PDP120" s="216"/>
      <c r="PDQ120" s="216"/>
      <c r="PDR120" s="216"/>
      <c r="PDS120" s="216"/>
      <c r="PDT120" s="216"/>
      <c r="PDU120" s="216"/>
      <c r="PDV120" s="216"/>
      <c r="PDW120" s="216"/>
      <c r="PDX120" s="216"/>
      <c r="PDY120" s="216"/>
      <c r="PDZ120" s="214"/>
      <c r="PEA120" s="214"/>
      <c r="PEB120" s="214"/>
      <c r="PEC120" s="214"/>
      <c r="PED120" s="214"/>
      <c r="PEE120" s="212"/>
      <c r="PEF120" s="213"/>
      <c r="PEG120" s="213"/>
      <c r="PEH120" s="214"/>
      <c r="PEI120" s="214"/>
      <c r="PEJ120" s="216"/>
      <c r="PEK120" s="216"/>
      <c r="PEL120" s="216"/>
      <c r="PEM120" s="216"/>
      <c r="PEN120" s="216"/>
      <c r="PEO120" s="216"/>
      <c r="PEP120" s="216"/>
      <c r="PEQ120" s="216"/>
      <c r="PER120" s="216"/>
      <c r="PES120" s="216"/>
      <c r="PET120" s="216"/>
      <c r="PEU120" s="216"/>
      <c r="PEV120" s="216"/>
      <c r="PEW120" s="214"/>
      <c r="PEX120" s="214"/>
      <c r="PEY120" s="214"/>
      <c r="PEZ120" s="214"/>
      <c r="PFA120" s="214"/>
      <c r="PFB120" s="212"/>
      <c r="PFC120" s="213"/>
      <c r="PFD120" s="213"/>
      <c r="PFE120" s="214"/>
      <c r="PFF120" s="214"/>
      <c r="PFG120" s="216"/>
      <c r="PFH120" s="216"/>
      <c r="PFI120" s="216"/>
      <c r="PFJ120" s="216"/>
      <c r="PFK120" s="216"/>
      <c r="PFL120" s="216"/>
      <c r="PFM120" s="216"/>
      <c r="PFN120" s="216"/>
      <c r="PFO120" s="216"/>
      <c r="PFP120" s="216"/>
      <c r="PFQ120" s="216"/>
      <c r="PFR120" s="216"/>
      <c r="PFS120" s="216"/>
      <c r="PFT120" s="214"/>
      <c r="PFU120" s="214"/>
      <c r="PFV120" s="214"/>
      <c r="PFW120" s="214"/>
      <c r="PFX120" s="214"/>
      <c r="PFY120" s="212"/>
      <c r="PFZ120" s="213"/>
      <c r="PGA120" s="213"/>
      <c r="PGB120" s="214"/>
      <c r="PGC120" s="214"/>
      <c r="PGD120" s="216"/>
      <c r="PGE120" s="216"/>
      <c r="PGF120" s="216"/>
      <c r="PGG120" s="216"/>
      <c r="PGH120" s="216"/>
      <c r="PGI120" s="216"/>
      <c r="PGJ120" s="216"/>
      <c r="PGK120" s="216"/>
      <c r="PGL120" s="216"/>
      <c r="PGM120" s="216"/>
      <c r="PGN120" s="216"/>
      <c r="PGO120" s="216"/>
      <c r="PGP120" s="216"/>
      <c r="PGQ120" s="214"/>
      <c r="PGR120" s="214"/>
      <c r="PGS120" s="214"/>
      <c r="PGT120" s="214"/>
      <c r="PGU120" s="214"/>
      <c r="PGV120" s="212"/>
      <c r="PGW120" s="213"/>
      <c r="PGX120" s="213"/>
      <c r="PGY120" s="214"/>
      <c r="PGZ120" s="214"/>
      <c r="PHA120" s="216"/>
      <c r="PHB120" s="216"/>
      <c r="PHC120" s="216"/>
      <c r="PHD120" s="216"/>
      <c r="PHE120" s="216"/>
      <c r="PHF120" s="216"/>
      <c r="PHG120" s="216"/>
      <c r="PHH120" s="216"/>
      <c r="PHI120" s="216"/>
      <c r="PHJ120" s="216"/>
      <c r="PHK120" s="216"/>
      <c r="PHL120" s="216"/>
      <c r="PHM120" s="216"/>
      <c r="PHN120" s="214"/>
      <c r="PHO120" s="214"/>
      <c r="PHP120" s="214"/>
      <c r="PHQ120" s="214"/>
      <c r="PHR120" s="214"/>
      <c r="PHS120" s="212"/>
      <c r="PHT120" s="213"/>
      <c r="PHU120" s="213"/>
      <c r="PHV120" s="214"/>
      <c r="PHW120" s="214"/>
      <c r="PHX120" s="216"/>
      <c r="PHY120" s="216"/>
      <c r="PHZ120" s="216"/>
      <c r="PIA120" s="216"/>
      <c r="PIB120" s="216"/>
      <c r="PIC120" s="216"/>
      <c r="PID120" s="216"/>
      <c r="PIE120" s="216"/>
      <c r="PIF120" s="216"/>
      <c r="PIG120" s="216"/>
      <c r="PIH120" s="216"/>
      <c r="PII120" s="216"/>
      <c r="PIJ120" s="216"/>
      <c r="PIK120" s="214"/>
      <c r="PIL120" s="214"/>
      <c r="PIM120" s="214"/>
      <c r="PIN120" s="214"/>
      <c r="PIO120" s="214"/>
      <c r="PIP120" s="212"/>
      <c r="PIQ120" s="213"/>
      <c r="PIR120" s="213"/>
      <c r="PIS120" s="214"/>
      <c r="PIT120" s="214"/>
      <c r="PIU120" s="216"/>
      <c r="PIV120" s="216"/>
      <c r="PIW120" s="216"/>
      <c r="PIX120" s="216"/>
      <c r="PIY120" s="216"/>
      <c r="PIZ120" s="216"/>
      <c r="PJA120" s="216"/>
      <c r="PJB120" s="216"/>
      <c r="PJC120" s="216"/>
      <c r="PJD120" s="216"/>
      <c r="PJE120" s="216"/>
      <c r="PJF120" s="216"/>
      <c r="PJG120" s="216"/>
      <c r="PJH120" s="214"/>
      <c r="PJI120" s="214"/>
      <c r="PJJ120" s="214"/>
      <c r="PJK120" s="214"/>
      <c r="PJL120" s="214"/>
      <c r="PJM120" s="212"/>
      <c r="PJN120" s="213"/>
      <c r="PJO120" s="213"/>
      <c r="PJP120" s="214"/>
      <c r="PJQ120" s="214"/>
      <c r="PJR120" s="216"/>
      <c r="PJS120" s="216"/>
      <c r="PJT120" s="216"/>
      <c r="PJU120" s="216"/>
      <c r="PJV120" s="216"/>
      <c r="PJW120" s="216"/>
      <c r="PJX120" s="216"/>
      <c r="PJY120" s="216"/>
      <c r="PJZ120" s="216"/>
      <c r="PKA120" s="216"/>
      <c r="PKB120" s="216"/>
      <c r="PKC120" s="216"/>
      <c r="PKD120" s="216"/>
      <c r="PKE120" s="214"/>
      <c r="PKF120" s="214"/>
      <c r="PKG120" s="214"/>
      <c r="PKH120" s="214"/>
      <c r="PKI120" s="214"/>
      <c r="PKJ120" s="212"/>
      <c r="PKK120" s="213"/>
      <c r="PKL120" s="213"/>
      <c r="PKM120" s="214"/>
      <c r="PKN120" s="214"/>
      <c r="PKO120" s="216"/>
      <c r="PKP120" s="216"/>
      <c r="PKQ120" s="216"/>
      <c r="PKR120" s="216"/>
      <c r="PKS120" s="216"/>
      <c r="PKT120" s="216"/>
      <c r="PKU120" s="216"/>
      <c r="PKV120" s="216"/>
      <c r="PKW120" s="216"/>
      <c r="PKX120" s="216"/>
      <c r="PKY120" s="216"/>
      <c r="PKZ120" s="216"/>
      <c r="PLA120" s="216"/>
      <c r="PLB120" s="214"/>
      <c r="PLC120" s="214"/>
      <c r="PLD120" s="214"/>
      <c r="PLE120" s="214"/>
      <c r="PLF120" s="214"/>
      <c r="PLG120" s="212"/>
      <c r="PLH120" s="213"/>
      <c r="PLI120" s="213"/>
      <c r="PLJ120" s="214"/>
      <c r="PLK120" s="214"/>
      <c r="PLL120" s="216"/>
      <c r="PLM120" s="216"/>
      <c r="PLN120" s="216"/>
      <c r="PLO120" s="216"/>
      <c r="PLP120" s="216"/>
      <c r="PLQ120" s="216"/>
      <c r="PLR120" s="216"/>
      <c r="PLS120" s="216"/>
      <c r="PLT120" s="216"/>
      <c r="PLU120" s="216"/>
      <c r="PLV120" s="216"/>
      <c r="PLW120" s="216"/>
      <c r="PLX120" s="216"/>
      <c r="PLY120" s="214"/>
      <c r="PLZ120" s="214"/>
      <c r="PMA120" s="214"/>
      <c r="PMB120" s="214"/>
      <c r="PMC120" s="214"/>
      <c r="PMD120" s="212"/>
      <c r="PME120" s="213"/>
      <c r="PMF120" s="213"/>
      <c r="PMG120" s="214"/>
      <c r="PMH120" s="214"/>
      <c r="PMI120" s="216"/>
      <c r="PMJ120" s="216"/>
      <c r="PMK120" s="216"/>
      <c r="PML120" s="216"/>
      <c r="PMM120" s="216"/>
      <c r="PMN120" s="216"/>
      <c r="PMO120" s="216"/>
      <c r="PMP120" s="216"/>
      <c r="PMQ120" s="216"/>
      <c r="PMR120" s="216"/>
      <c r="PMS120" s="216"/>
      <c r="PMT120" s="216"/>
      <c r="PMU120" s="216"/>
      <c r="PMV120" s="214"/>
      <c r="PMW120" s="214"/>
      <c r="PMX120" s="214"/>
      <c r="PMY120" s="214"/>
      <c r="PMZ120" s="214"/>
      <c r="PNA120" s="212"/>
      <c r="PNB120" s="213"/>
      <c r="PNC120" s="213"/>
      <c r="PND120" s="214"/>
      <c r="PNE120" s="214"/>
      <c r="PNF120" s="216"/>
      <c r="PNG120" s="216"/>
      <c r="PNH120" s="216"/>
      <c r="PNI120" s="216"/>
      <c r="PNJ120" s="216"/>
      <c r="PNK120" s="216"/>
      <c r="PNL120" s="216"/>
      <c r="PNM120" s="216"/>
      <c r="PNN120" s="216"/>
      <c r="PNO120" s="216"/>
      <c r="PNP120" s="216"/>
      <c r="PNQ120" s="216"/>
      <c r="PNR120" s="216"/>
      <c r="PNS120" s="214"/>
      <c r="PNT120" s="214"/>
      <c r="PNU120" s="214"/>
      <c r="PNV120" s="214"/>
      <c r="PNW120" s="214"/>
      <c r="PNX120" s="212"/>
      <c r="PNY120" s="213"/>
      <c r="PNZ120" s="213"/>
      <c r="POA120" s="214"/>
      <c r="POB120" s="214"/>
      <c r="POC120" s="216"/>
      <c r="POD120" s="216"/>
      <c r="POE120" s="216"/>
      <c r="POF120" s="216"/>
      <c r="POG120" s="216"/>
      <c r="POH120" s="216"/>
      <c r="POI120" s="216"/>
      <c r="POJ120" s="216"/>
      <c r="POK120" s="216"/>
      <c r="POL120" s="216"/>
      <c r="POM120" s="216"/>
      <c r="PON120" s="216"/>
      <c r="POO120" s="216"/>
      <c r="POP120" s="214"/>
      <c r="POQ120" s="214"/>
      <c r="POR120" s="214"/>
      <c r="POS120" s="214"/>
      <c r="POT120" s="214"/>
      <c r="POU120" s="212"/>
      <c r="POV120" s="213"/>
      <c r="POW120" s="213"/>
      <c r="POX120" s="214"/>
      <c r="POY120" s="214"/>
      <c r="POZ120" s="216"/>
      <c r="PPA120" s="216"/>
      <c r="PPB120" s="216"/>
      <c r="PPC120" s="216"/>
      <c r="PPD120" s="216"/>
      <c r="PPE120" s="216"/>
      <c r="PPF120" s="216"/>
      <c r="PPG120" s="216"/>
      <c r="PPH120" s="216"/>
      <c r="PPI120" s="216"/>
      <c r="PPJ120" s="216"/>
      <c r="PPK120" s="216"/>
      <c r="PPL120" s="216"/>
      <c r="PPM120" s="214"/>
      <c r="PPN120" s="214"/>
      <c r="PPO120" s="214"/>
      <c r="PPP120" s="214"/>
      <c r="PPQ120" s="214"/>
      <c r="PPR120" s="212"/>
      <c r="PPS120" s="213"/>
      <c r="PPT120" s="213"/>
      <c r="PPU120" s="214"/>
      <c r="PPV120" s="214"/>
      <c r="PPW120" s="216"/>
      <c r="PPX120" s="216"/>
      <c r="PPY120" s="216"/>
      <c r="PPZ120" s="216"/>
      <c r="PQA120" s="216"/>
      <c r="PQB120" s="216"/>
      <c r="PQC120" s="216"/>
      <c r="PQD120" s="216"/>
      <c r="PQE120" s="216"/>
      <c r="PQF120" s="216"/>
      <c r="PQG120" s="216"/>
      <c r="PQH120" s="216"/>
      <c r="PQI120" s="216"/>
      <c r="PQJ120" s="214"/>
      <c r="PQK120" s="214"/>
      <c r="PQL120" s="214"/>
      <c r="PQM120" s="214"/>
      <c r="PQN120" s="214"/>
      <c r="PQO120" s="212"/>
      <c r="PQP120" s="213"/>
      <c r="PQQ120" s="213"/>
      <c r="PQR120" s="214"/>
      <c r="PQS120" s="214"/>
      <c r="PQT120" s="216"/>
      <c r="PQU120" s="216"/>
      <c r="PQV120" s="216"/>
      <c r="PQW120" s="216"/>
      <c r="PQX120" s="216"/>
      <c r="PQY120" s="216"/>
      <c r="PQZ120" s="216"/>
      <c r="PRA120" s="216"/>
      <c r="PRB120" s="216"/>
      <c r="PRC120" s="216"/>
      <c r="PRD120" s="216"/>
      <c r="PRE120" s="216"/>
      <c r="PRF120" s="216"/>
      <c r="PRG120" s="214"/>
      <c r="PRH120" s="214"/>
      <c r="PRI120" s="214"/>
      <c r="PRJ120" s="214"/>
      <c r="PRK120" s="214"/>
      <c r="PRL120" s="212"/>
      <c r="PRM120" s="213"/>
      <c r="PRN120" s="213"/>
      <c r="PRO120" s="214"/>
      <c r="PRP120" s="214"/>
      <c r="PRQ120" s="216"/>
      <c r="PRR120" s="216"/>
      <c r="PRS120" s="216"/>
      <c r="PRT120" s="216"/>
      <c r="PRU120" s="216"/>
      <c r="PRV120" s="216"/>
      <c r="PRW120" s="216"/>
      <c r="PRX120" s="216"/>
      <c r="PRY120" s="216"/>
      <c r="PRZ120" s="216"/>
      <c r="PSA120" s="216"/>
      <c r="PSB120" s="216"/>
      <c r="PSC120" s="216"/>
      <c r="PSD120" s="214"/>
      <c r="PSE120" s="214"/>
      <c r="PSF120" s="214"/>
      <c r="PSG120" s="214"/>
      <c r="PSH120" s="214"/>
      <c r="PSI120" s="212"/>
      <c r="PSJ120" s="213"/>
      <c r="PSK120" s="213"/>
      <c r="PSL120" s="214"/>
      <c r="PSM120" s="214"/>
      <c r="PSN120" s="216"/>
      <c r="PSO120" s="216"/>
      <c r="PSP120" s="216"/>
      <c r="PSQ120" s="216"/>
      <c r="PSR120" s="216"/>
      <c r="PSS120" s="216"/>
      <c r="PST120" s="216"/>
      <c r="PSU120" s="216"/>
      <c r="PSV120" s="216"/>
      <c r="PSW120" s="216"/>
      <c r="PSX120" s="216"/>
      <c r="PSY120" s="216"/>
      <c r="PSZ120" s="216"/>
      <c r="PTA120" s="214"/>
      <c r="PTB120" s="214"/>
      <c r="PTC120" s="214"/>
      <c r="PTD120" s="214"/>
      <c r="PTE120" s="214"/>
      <c r="PTF120" s="212"/>
      <c r="PTG120" s="213"/>
      <c r="PTH120" s="213"/>
      <c r="PTI120" s="214"/>
      <c r="PTJ120" s="214"/>
      <c r="PTK120" s="216"/>
      <c r="PTL120" s="216"/>
      <c r="PTM120" s="216"/>
      <c r="PTN120" s="216"/>
      <c r="PTO120" s="216"/>
      <c r="PTP120" s="216"/>
      <c r="PTQ120" s="216"/>
      <c r="PTR120" s="216"/>
      <c r="PTS120" s="216"/>
      <c r="PTT120" s="216"/>
      <c r="PTU120" s="216"/>
      <c r="PTV120" s="216"/>
      <c r="PTW120" s="216"/>
      <c r="PTX120" s="214"/>
      <c r="PTY120" s="214"/>
      <c r="PTZ120" s="214"/>
      <c r="PUA120" s="214"/>
      <c r="PUB120" s="214"/>
      <c r="PUC120" s="212"/>
      <c r="PUD120" s="213"/>
      <c r="PUE120" s="213"/>
      <c r="PUF120" s="214"/>
      <c r="PUG120" s="214"/>
      <c r="PUH120" s="216"/>
      <c r="PUI120" s="216"/>
      <c r="PUJ120" s="216"/>
      <c r="PUK120" s="216"/>
      <c r="PUL120" s="216"/>
      <c r="PUM120" s="216"/>
      <c r="PUN120" s="216"/>
      <c r="PUO120" s="216"/>
      <c r="PUP120" s="216"/>
      <c r="PUQ120" s="216"/>
      <c r="PUR120" s="216"/>
      <c r="PUS120" s="216"/>
      <c r="PUT120" s="216"/>
      <c r="PUU120" s="214"/>
      <c r="PUV120" s="214"/>
      <c r="PUW120" s="214"/>
      <c r="PUX120" s="214"/>
      <c r="PUY120" s="214"/>
      <c r="PUZ120" s="212"/>
      <c r="PVA120" s="213"/>
      <c r="PVB120" s="213"/>
      <c r="PVC120" s="214"/>
      <c r="PVD120" s="214"/>
      <c r="PVE120" s="216"/>
      <c r="PVF120" s="216"/>
      <c r="PVG120" s="216"/>
      <c r="PVH120" s="216"/>
      <c r="PVI120" s="216"/>
      <c r="PVJ120" s="216"/>
      <c r="PVK120" s="216"/>
      <c r="PVL120" s="216"/>
      <c r="PVM120" s="216"/>
      <c r="PVN120" s="216"/>
      <c r="PVO120" s="216"/>
      <c r="PVP120" s="216"/>
      <c r="PVQ120" s="216"/>
      <c r="PVR120" s="214"/>
      <c r="PVS120" s="214"/>
      <c r="PVT120" s="214"/>
      <c r="PVU120" s="214"/>
      <c r="PVV120" s="214"/>
      <c r="PVW120" s="212"/>
      <c r="PVX120" s="213"/>
      <c r="PVY120" s="213"/>
      <c r="PVZ120" s="214"/>
      <c r="PWA120" s="214"/>
      <c r="PWB120" s="216"/>
      <c r="PWC120" s="216"/>
      <c r="PWD120" s="216"/>
      <c r="PWE120" s="216"/>
      <c r="PWF120" s="216"/>
      <c r="PWG120" s="216"/>
      <c r="PWH120" s="216"/>
      <c r="PWI120" s="216"/>
      <c r="PWJ120" s="216"/>
      <c r="PWK120" s="216"/>
      <c r="PWL120" s="216"/>
      <c r="PWM120" s="216"/>
      <c r="PWN120" s="216"/>
      <c r="PWO120" s="214"/>
      <c r="PWP120" s="214"/>
      <c r="PWQ120" s="214"/>
      <c r="PWR120" s="214"/>
      <c r="PWS120" s="214"/>
      <c r="PWT120" s="212"/>
      <c r="PWU120" s="213"/>
      <c r="PWV120" s="213"/>
      <c r="PWW120" s="214"/>
      <c r="PWX120" s="214"/>
      <c r="PWY120" s="216"/>
      <c r="PWZ120" s="216"/>
      <c r="PXA120" s="216"/>
      <c r="PXB120" s="216"/>
      <c r="PXC120" s="216"/>
      <c r="PXD120" s="216"/>
      <c r="PXE120" s="216"/>
      <c r="PXF120" s="216"/>
      <c r="PXG120" s="216"/>
      <c r="PXH120" s="216"/>
      <c r="PXI120" s="216"/>
      <c r="PXJ120" s="216"/>
      <c r="PXK120" s="216"/>
      <c r="PXL120" s="214"/>
      <c r="PXM120" s="214"/>
      <c r="PXN120" s="214"/>
      <c r="PXO120" s="214"/>
      <c r="PXP120" s="214"/>
      <c r="PXQ120" s="212"/>
      <c r="PXR120" s="213"/>
      <c r="PXS120" s="213"/>
      <c r="PXT120" s="214"/>
      <c r="PXU120" s="214"/>
      <c r="PXV120" s="216"/>
      <c r="PXW120" s="216"/>
      <c r="PXX120" s="216"/>
      <c r="PXY120" s="216"/>
      <c r="PXZ120" s="216"/>
      <c r="PYA120" s="216"/>
      <c r="PYB120" s="216"/>
      <c r="PYC120" s="216"/>
      <c r="PYD120" s="216"/>
      <c r="PYE120" s="216"/>
      <c r="PYF120" s="216"/>
      <c r="PYG120" s="216"/>
      <c r="PYH120" s="216"/>
      <c r="PYI120" s="214"/>
      <c r="PYJ120" s="214"/>
      <c r="PYK120" s="214"/>
      <c r="PYL120" s="214"/>
      <c r="PYM120" s="214"/>
      <c r="PYN120" s="212"/>
      <c r="PYO120" s="213"/>
      <c r="PYP120" s="213"/>
      <c r="PYQ120" s="214"/>
      <c r="PYR120" s="214"/>
      <c r="PYS120" s="216"/>
      <c r="PYT120" s="216"/>
      <c r="PYU120" s="216"/>
      <c r="PYV120" s="216"/>
      <c r="PYW120" s="216"/>
      <c r="PYX120" s="216"/>
      <c r="PYY120" s="216"/>
      <c r="PYZ120" s="216"/>
      <c r="PZA120" s="216"/>
      <c r="PZB120" s="216"/>
      <c r="PZC120" s="216"/>
      <c r="PZD120" s="216"/>
      <c r="PZE120" s="216"/>
      <c r="PZF120" s="214"/>
      <c r="PZG120" s="214"/>
      <c r="PZH120" s="214"/>
      <c r="PZI120" s="214"/>
      <c r="PZJ120" s="214"/>
      <c r="PZK120" s="212"/>
      <c r="PZL120" s="213"/>
      <c r="PZM120" s="213"/>
      <c r="PZN120" s="214"/>
      <c r="PZO120" s="214"/>
      <c r="PZP120" s="216"/>
      <c r="PZQ120" s="216"/>
      <c r="PZR120" s="216"/>
      <c r="PZS120" s="216"/>
      <c r="PZT120" s="216"/>
      <c r="PZU120" s="216"/>
      <c r="PZV120" s="216"/>
      <c r="PZW120" s="216"/>
      <c r="PZX120" s="216"/>
      <c r="PZY120" s="216"/>
      <c r="PZZ120" s="216"/>
      <c r="QAA120" s="216"/>
      <c r="QAB120" s="216"/>
      <c r="QAC120" s="214"/>
      <c r="QAD120" s="214"/>
      <c r="QAE120" s="214"/>
      <c r="QAF120" s="214"/>
      <c r="QAG120" s="214"/>
      <c r="QAH120" s="212"/>
      <c r="QAI120" s="213"/>
      <c r="QAJ120" s="213"/>
      <c r="QAK120" s="214"/>
      <c r="QAL120" s="214"/>
      <c r="QAM120" s="216"/>
      <c r="QAN120" s="216"/>
      <c r="QAO120" s="216"/>
      <c r="QAP120" s="216"/>
      <c r="QAQ120" s="216"/>
      <c r="QAR120" s="216"/>
      <c r="QAS120" s="216"/>
      <c r="QAT120" s="216"/>
      <c r="QAU120" s="216"/>
      <c r="QAV120" s="216"/>
      <c r="QAW120" s="216"/>
      <c r="QAX120" s="216"/>
      <c r="QAY120" s="216"/>
      <c r="QAZ120" s="214"/>
      <c r="QBA120" s="214"/>
      <c r="QBB120" s="214"/>
      <c r="QBC120" s="214"/>
      <c r="QBD120" s="214"/>
      <c r="QBE120" s="212"/>
      <c r="QBF120" s="213"/>
      <c r="QBG120" s="213"/>
      <c r="QBH120" s="214"/>
      <c r="QBI120" s="214"/>
      <c r="QBJ120" s="216"/>
      <c r="QBK120" s="216"/>
      <c r="QBL120" s="216"/>
      <c r="QBM120" s="216"/>
      <c r="QBN120" s="216"/>
      <c r="QBO120" s="216"/>
      <c r="QBP120" s="216"/>
      <c r="QBQ120" s="216"/>
      <c r="QBR120" s="216"/>
      <c r="QBS120" s="216"/>
      <c r="QBT120" s="216"/>
      <c r="QBU120" s="216"/>
      <c r="QBV120" s="216"/>
      <c r="QBW120" s="214"/>
      <c r="QBX120" s="214"/>
      <c r="QBY120" s="214"/>
      <c r="QBZ120" s="214"/>
      <c r="QCA120" s="214"/>
      <c r="QCB120" s="212"/>
      <c r="QCC120" s="213"/>
      <c r="QCD120" s="213"/>
      <c r="QCE120" s="214"/>
      <c r="QCF120" s="214"/>
      <c r="QCG120" s="216"/>
      <c r="QCH120" s="216"/>
      <c r="QCI120" s="216"/>
      <c r="QCJ120" s="216"/>
      <c r="QCK120" s="216"/>
      <c r="QCL120" s="216"/>
      <c r="QCM120" s="216"/>
      <c r="QCN120" s="216"/>
      <c r="QCO120" s="216"/>
      <c r="QCP120" s="216"/>
      <c r="QCQ120" s="216"/>
      <c r="QCR120" s="216"/>
      <c r="QCS120" s="216"/>
      <c r="QCT120" s="214"/>
      <c r="QCU120" s="214"/>
      <c r="QCV120" s="214"/>
      <c r="QCW120" s="214"/>
      <c r="QCX120" s="214"/>
      <c r="QCY120" s="212"/>
      <c r="QCZ120" s="213"/>
      <c r="QDA120" s="213"/>
      <c r="QDB120" s="214"/>
      <c r="QDC120" s="214"/>
      <c r="QDD120" s="216"/>
      <c r="QDE120" s="216"/>
      <c r="QDF120" s="216"/>
      <c r="QDG120" s="216"/>
      <c r="QDH120" s="216"/>
      <c r="QDI120" s="216"/>
      <c r="QDJ120" s="216"/>
      <c r="QDK120" s="216"/>
      <c r="QDL120" s="216"/>
      <c r="QDM120" s="216"/>
      <c r="QDN120" s="216"/>
      <c r="QDO120" s="216"/>
      <c r="QDP120" s="216"/>
      <c r="QDQ120" s="214"/>
      <c r="QDR120" s="214"/>
      <c r="QDS120" s="214"/>
      <c r="QDT120" s="214"/>
      <c r="QDU120" s="214"/>
      <c r="QDV120" s="212"/>
      <c r="QDW120" s="213"/>
      <c r="QDX120" s="213"/>
      <c r="QDY120" s="214"/>
      <c r="QDZ120" s="214"/>
      <c r="QEA120" s="216"/>
      <c r="QEB120" s="216"/>
      <c r="QEC120" s="216"/>
      <c r="QED120" s="216"/>
      <c r="QEE120" s="216"/>
      <c r="QEF120" s="216"/>
      <c r="QEG120" s="216"/>
      <c r="QEH120" s="216"/>
      <c r="QEI120" s="216"/>
      <c r="QEJ120" s="216"/>
      <c r="QEK120" s="216"/>
      <c r="QEL120" s="216"/>
      <c r="QEM120" s="216"/>
      <c r="QEN120" s="214"/>
      <c r="QEO120" s="214"/>
      <c r="QEP120" s="214"/>
      <c r="QEQ120" s="214"/>
      <c r="QER120" s="214"/>
      <c r="QES120" s="212"/>
      <c r="QET120" s="213"/>
      <c r="QEU120" s="213"/>
      <c r="QEV120" s="214"/>
      <c r="QEW120" s="214"/>
      <c r="QEX120" s="216"/>
      <c r="QEY120" s="216"/>
      <c r="QEZ120" s="216"/>
      <c r="QFA120" s="216"/>
      <c r="QFB120" s="216"/>
      <c r="QFC120" s="216"/>
      <c r="QFD120" s="216"/>
      <c r="QFE120" s="216"/>
      <c r="QFF120" s="216"/>
      <c r="QFG120" s="216"/>
      <c r="QFH120" s="216"/>
      <c r="QFI120" s="216"/>
      <c r="QFJ120" s="216"/>
      <c r="QFK120" s="214"/>
      <c r="QFL120" s="214"/>
      <c r="QFM120" s="214"/>
      <c r="QFN120" s="214"/>
      <c r="QFO120" s="214"/>
      <c r="QFP120" s="212"/>
      <c r="QFQ120" s="213"/>
      <c r="QFR120" s="213"/>
      <c r="QFS120" s="214"/>
      <c r="QFT120" s="214"/>
      <c r="QFU120" s="216"/>
      <c r="QFV120" s="216"/>
      <c r="QFW120" s="216"/>
      <c r="QFX120" s="216"/>
      <c r="QFY120" s="216"/>
      <c r="QFZ120" s="216"/>
      <c r="QGA120" s="216"/>
      <c r="QGB120" s="216"/>
      <c r="QGC120" s="216"/>
      <c r="QGD120" s="216"/>
      <c r="QGE120" s="216"/>
      <c r="QGF120" s="216"/>
      <c r="QGG120" s="216"/>
      <c r="QGH120" s="214"/>
      <c r="QGI120" s="214"/>
      <c r="QGJ120" s="214"/>
      <c r="QGK120" s="214"/>
      <c r="QGL120" s="214"/>
      <c r="QGM120" s="212"/>
      <c r="QGN120" s="213"/>
      <c r="QGO120" s="213"/>
      <c r="QGP120" s="214"/>
      <c r="QGQ120" s="214"/>
      <c r="QGR120" s="216"/>
      <c r="QGS120" s="216"/>
      <c r="QGT120" s="216"/>
      <c r="QGU120" s="216"/>
      <c r="QGV120" s="216"/>
      <c r="QGW120" s="216"/>
      <c r="QGX120" s="216"/>
      <c r="QGY120" s="216"/>
      <c r="QGZ120" s="216"/>
      <c r="QHA120" s="216"/>
      <c r="QHB120" s="216"/>
      <c r="QHC120" s="216"/>
      <c r="QHD120" s="216"/>
      <c r="QHE120" s="214"/>
      <c r="QHF120" s="214"/>
      <c r="QHG120" s="214"/>
      <c r="QHH120" s="214"/>
      <c r="QHI120" s="214"/>
      <c r="QHJ120" s="212"/>
      <c r="QHK120" s="213"/>
      <c r="QHL120" s="213"/>
      <c r="QHM120" s="214"/>
      <c r="QHN120" s="214"/>
      <c r="QHO120" s="216"/>
      <c r="QHP120" s="216"/>
      <c r="QHQ120" s="216"/>
      <c r="QHR120" s="216"/>
      <c r="QHS120" s="216"/>
      <c r="QHT120" s="216"/>
      <c r="QHU120" s="216"/>
      <c r="QHV120" s="216"/>
      <c r="QHW120" s="216"/>
      <c r="QHX120" s="216"/>
      <c r="QHY120" s="216"/>
      <c r="QHZ120" s="216"/>
      <c r="QIA120" s="216"/>
      <c r="QIB120" s="214"/>
      <c r="QIC120" s="214"/>
      <c r="QID120" s="214"/>
      <c r="QIE120" s="214"/>
      <c r="QIF120" s="214"/>
      <c r="QIG120" s="212"/>
      <c r="QIH120" s="213"/>
      <c r="QII120" s="213"/>
      <c r="QIJ120" s="214"/>
      <c r="QIK120" s="214"/>
      <c r="QIL120" s="216"/>
      <c r="QIM120" s="216"/>
      <c r="QIN120" s="216"/>
      <c r="QIO120" s="216"/>
      <c r="QIP120" s="216"/>
      <c r="QIQ120" s="216"/>
      <c r="QIR120" s="216"/>
      <c r="QIS120" s="216"/>
      <c r="QIT120" s="216"/>
      <c r="QIU120" s="216"/>
      <c r="QIV120" s="216"/>
      <c r="QIW120" s="216"/>
      <c r="QIX120" s="216"/>
      <c r="QIY120" s="214"/>
      <c r="QIZ120" s="214"/>
      <c r="QJA120" s="214"/>
      <c r="QJB120" s="214"/>
      <c r="QJC120" s="214"/>
      <c r="QJD120" s="212"/>
      <c r="QJE120" s="213"/>
      <c r="QJF120" s="213"/>
      <c r="QJG120" s="214"/>
      <c r="QJH120" s="214"/>
      <c r="QJI120" s="216"/>
      <c r="QJJ120" s="216"/>
      <c r="QJK120" s="216"/>
      <c r="QJL120" s="216"/>
      <c r="QJM120" s="216"/>
      <c r="QJN120" s="216"/>
      <c r="QJO120" s="216"/>
      <c r="QJP120" s="216"/>
      <c r="QJQ120" s="216"/>
      <c r="QJR120" s="216"/>
      <c r="QJS120" s="216"/>
      <c r="QJT120" s="216"/>
      <c r="QJU120" s="216"/>
      <c r="QJV120" s="214"/>
      <c r="QJW120" s="214"/>
      <c r="QJX120" s="214"/>
      <c r="QJY120" s="214"/>
      <c r="QJZ120" s="214"/>
      <c r="QKA120" s="212"/>
      <c r="QKB120" s="213"/>
      <c r="QKC120" s="213"/>
      <c r="QKD120" s="214"/>
      <c r="QKE120" s="214"/>
      <c r="QKF120" s="216"/>
      <c r="QKG120" s="216"/>
      <c r="QKH120" s="216"/>
      <c r="QKI120" s="216"/>
      <c r="QKJ120" s="216"/>
      <c r="QKK120" s="216"/>
      <c r="QKL120" s="216"/>
      <c r="QKM120" s="216"/>
      <c r="QKN120" s="216"/>
      <c r="QKO120" s="216"/>
      <c r="QKP120" s="216"/>
      <c r="QKQ120" s="216"/>
      <c r="QKR120" s="216"/>
      <c r="QKS120" s="214"/>
      <c r="QKT120" s="214"/>
      <c r="QKU120" s="214"/>
      <c r="QKV120" s="214"/>
      <c r="QKW120" s="214"/>
      <c r="QKX120" s="212"/>
      <c r="QKY120" s="213"/>
      <c r="QKZ120" s="213"/>
      <c r="QLA120" s="214"/>
      <c r="QLB120" s="214"/>
      <c r="QLC120" s="216"/>
      <c r="QLD120" s="216"/>
      <c r="QLE120" s="216"/>
      <c r="QLF120" s="216"/>
      <c r="QLG120" s="216"/>
      <c r="QLH120" s="216"/>
      <c r="QLI120" s="216"/>
      <c r="QLJ120" s="216"/>
      <c r="QLK120" s="216"/>
      <c r="QLL120" s="216"/>
      <c r="QLM120" s="216"/>
      <c r="QLN120" s="216"/>
      <c r="QLO120" s="216"/>
      <c r="QLP120" s="214"/>
      <c r="QLQ120" s="214"/>
      <c r="QLR120" s="214"/>
      <c r="QLS120" s="214"/>
      <c r="QLT120" s="214"/>
      <c r="QLU120" s="212"/>
      <c r="QLV120" s="213"/>
      <c r="QLW120" s="213"/>
      <c r="QLX120" s="214"/>
      <c r="QLY120" s="214"/>
      <c r="QLZ120" s="216"/>
      <c r="QMA120" s="216"/>
      <c r="QMB120" s="216"/>
      <c r="QMC120" s="216"/>
      <c r="QMD120" s="216"/>
      <c r="QME120" s="216"/>
      <c r="QMF120" s="216"/>
      <c r="QMG120" s="216"/>
      <c r="QMH120" s="216"/>
      <c r="QMI120" s="216"/>
      <c r="QMJ120" s="216"/>
      <c r="QMK120" s="216"/>
      <c r="QML120" s="216"/>
      <c r="QMM120" s="214"/>
      <c r="QMN120" s="214"/>
      <c r="QMO120" s="214"/>
      <c r="QMP120" s="214"/>
      <c r="QMQ120" s="214"/>
      <c r="QMR120" s="212"/>
      <c r="QMS120" s="213"/>
      <c r="QMT120" s="213"/>
      <c r="QMU120" s="214"/>
      <c r="QMV120" s="214"/>
      <c r="QMW120" s="216"/>
      <c r="QMX120" s="216"/>
      <c r="QMY120" s="216"/>
      <c r="QMZ120" s="216"/>
      <c r="QNA120" s="216"/>
      <c r="QNB120" s="216"/>
      <c r="QNC120" s="216"/>
      <c r="QND120" s="216"/>
      <c r="QNE120" s="216"/>
      <c r="QNF120" s="216"/>
      <c r="QNG120" s="216"/>
      <c r="QNH120" s="216"/>
      <c r="QNI120" s="216"/>
      <c r="QNJ120" s="214"/>
      <c r="QNK120" s="214"/>
      <c r="QNL120" s="214"/>
      <c r="QNM120" s="214"/>
      <c r="QNN120" s="214"/>
      <c r="QNO120" s="212"/>
      <c r="QNP120" s="213"/>
      <c r="QNQ120" s="213"/>
      <c r="QNR120" s="214"/>
      <c r="QNS120" s="214"/>
      <c r="QNT120" s="216"/>
      <c r="QNU120" s="216"/>
      <c r="QNV120" s="216"/>
      <c r="QNW120" s="216"/>
      <c r="QNX120" s="216"/>
      <c r="QNY120" s="216"/>
      <c r="QNZ120" s="216"/>
      <c r="QOA120" s="216"/>
      <c r="QOB120" s="216"/>
      <c r="QOC120" s="216"/>
      <c r="QOD120" s="216"/>
      <c r="QOE120" s="216"/>
      <c r="QOF120" s="216"/>
      <c r="QOG120" s="214"/>
      <c r="QOH120" s="214"/>
      <c r="QOI120" s="214"/>
      <c r="QOJ120" s="214"/>
      <c r="QOK120" s="214"/>
      <c r="QOL120" s="212"/>
      <c r="QOM120" s="213"/>
      <c r="QON120" s="213"/>
      <c r="QOO120" s="214"/>
      <c r="QOP120" s="214"/>
      <c r="QOQ120" s="216"/>
      <c r="QOR120" s="216"/>
      <c r="QOS120" s="216"/>
      <c r="QOT120" s="216"/>
      <c r="QOU120" s="216"/>
      <c r="QOV120" s="216"/>
      <c r="QOW120" s="216"/>
      <c r="QOX120" s="216"/>
      <c r="QOY120" s="216"/>
      <c r="QOZ120" s="216"/>
      <c r="QPA120" s="216"/>
      <c r="QPB120" s="216"/>
      <c r="QPC120" s="216"/>
      <c r="QPD120" s="214"/>
      <c r="QPE120" s="214"/>
      <c r="QPF120" s="214"/>
      <c r="QPG120" s="214"/>
      <c r="QPH120" s="214"/>
      <c r="QPI120" s="212"/>
      <c r="QPJ120" s="213"/>
      <c r="QPK120" s="213"/>
      <c r="QPL120" s="214"/>
      <c r="QPM120" s="214"/>
      <c r="QPN120" s="216"/>
      <c r="QPO120" s="216"/>
      <c r="QPP120" s="216"/>
      <c r="QPQ120" s="216"/>
      <c r="QPR120" s="216"/>
      <c r="QPS120" s="216"/>
      <c r="QPT120" s="216"/>
      <c r="QPU120" s="216"/>
      <c r="QPV120" s="216"/>
      <c r="QPW120" s="216"/>
      <c r="QPX120" s="216"/>
      <c r="QPY120" s="216"/>
      <c r="QPZ120" s="216"/>
      <c r="QQA120" s="214"/>
      <c r="QQB120" s="214"/>
      <c r="QQC120" s="214"/>
      <c r="QQD120" s="214"/>
      <c r="QQE120" s="214"/>
      <c r="QQF120" s="212"/>
      <c r="QQG120" s="213"/>
      <c r="QQH120" s="213"/>
      <c r="QQI120" s="214"/>
      <c r="QQJ120" s="214"/>
      <c r="QQK120" s="216"/>
      <c r="QQL120" s="216"/>
      <c r="QQM120" s="216"/>
      <c r="QQN120" s="216"/>
      <c r="QQO120" s="216"/>
      <c r="QQP120" s="216"/>
      <c r="QQQ120" s="216"/>
      <c r="QQR120" s="216"/>
      <c r="QQS120" s="216"/>
      <c r="QQT120" s="216"/>
      <c r="QQU120" s="216"/>
      <c r="QQV120" s="216"/>
      <c r="QQW120" s="216"/>
      <c r="QQX120" s="214"/>
      <c r="QQY120" s="214"/>
      <c r="QQZ120" s="214"/>
      <c r="QRA120" s="214"/>
      <c r="QRB120" s="214"/>
      <c r="QRC120" s="212"/>
      <c r="QRD120" s="213"/>
      <c r="QRE120" s="213"/>
      <c r="QRF120" s="214"/>
      <c r="QRG120" s="214"/>
      <c r="QRH120" s="216"/>
      <c r="QRI120" s="216"/>
      <c r="QRJ120" s="216"/>
      <c r="QRK120" s="216"/>
      <c r="QRL120" s="216"/>
      <c r="QRM120" s="216"/>
      <c r="QRN120" s="216"/>
      <c r="QRO120" s="216"/>
      <c r="QRP120" s="216"/>
      <c r="QRQ120" s="216"/>
      <c r="QRR120" s="216"/>
      <c r="QRS120" s="216"/>
      <c r="QRT120" s="216"/>
      <c r="QRU120" s="214"/>
      <c r="QRV120" s="214"/>
      <c r="QRW120" s="214"/>
      <c r="QRX120" s="214"/>
      <c r="QRY120" s="214"/>
      <c r="QRZ120" s="212"/>
      <c r="QSA120" s="213"/>
      <c r="QSB120" s="213"/>
      <c r="QSC120" s="214"/>
      <c r="QSD120" s="214"/>
      <c r="QSE120" s="216"/>
      <c r="QSF120" s="216"/>
      <c r="QSG120" s="216"/>
      <c r="QSH120" s="216"/>
      <c r="QSI120" s="216"/>
      <c r="QSJ120" s="216"/>
      <c r="QSK120" s="216"/>
      <c r="QSL120" s="216"/>
      <c r="QSM120" s="216"/>
      <c r="QSN120" s="216"/>
      <c r="QSO120" s="216"/>
      <c r="QSP120" s="216"/>
      <c r="QSQ120" s="216"/>
      <c r="QSR120" s="214"/>
      <c r="QSS120" s="214"/>
      <c r="QST120" s="214"/>
      <c r="QSU120" s="214"/>
      <c r="QSV120" s="214"/>
      <c r="QSW120" s="212"/>
      <c r="QSX120" s="213"/>
      <c r="QSY120" s="213"/>
      <c r="QSZ120" s="214"/>
      <c r="QTA120" s="214"/>
      <c r="QTB120" s="216"/>
      <c r="QTC120" s="216"/>
      <c r="QTD120" s="216"/>
      <c r="QTE120" s="216"/>
      <c r="QTF120" s="216"/>
      <c r="QTG120" s="216"/>
      <c r="QTH120" s="216"/>
      <c r="QTI120" s="216"/>
      <c r="QTJ120" s="216"/>
      <c r="QTK120" s="216"/>
      <c r="QTL120" s="216"/>
      <c r="QTM120" s="216"/>
      <c r="QTN120" s="216"/>
      <c r="QTO120" s="214"/>
      <c r="QTP120" s="214"/>
      <c r="QTQ120" s="214"/>
      <c r="QTR120" s="214"/>
      <c r="QTS120" s="214"/>
      <c r="QTT120" s="212"/>
      <c r="QTU120" s="213"/>
      <c r="QTV120" s="213"/>
      <c r="QTW120" s="214"/>
      <c r="QTX120" s="214"/>
      <c r="QTY120" s="216"/>
      <c r="QTZ120" s="216"/>
      <c r="QUA120" s="216"/>
      <c r="QUB120" s="216"/>
      <c r="QUC120" s="216"/>
      <c r="QUD120" s="216"/>
      <c r="QUE120" s="216"/>
      <c r="QUF120" s="216"/>
      <c r="QUG120" s="216"/>
      <c r="QUH120" s="216"/>
      <c r="QUI120" s="216"/>
      <c r="QUJ120" s="216"/>
      <c r="QUK120" s="216"/>
      <c r="QUL120" s="214"/>
      <c r="QUM120" s="214"/>
      <c r="QUN120" s="214"/>
      <c r="QUO120" s="214"/>
      <c r="QUP120" s="214"/>
      <c r="QUQ120" s="212"/>
      <c r="QUR120" s="213"/>
      <c r="QUS120" s="213"/>
      <c r="QUT120" s="214"/>
      <c r="QUU120" s="214"/>
      <c r="QUV120" s="216"/>
      <c r="QUW120" s="216"/>
      <c r="QUX120" s="216"/>
      <c r="QUY120" s="216"/>
      <c r="QUZ120" s="216"/>
      <c r="QVA120" s="216"/>
      <c r="QVB120" s="216"/>
      <c r="QVC120" s="216"/>
      <c r="QVD120" s="216"/>
      <c r="QVE120" s="216"/>
      <c r="QVF120" s="216"/>
      <c r="QVG120" s="216"/>
      <c r="QVH120" s="216"/>
      <c r="QVI120" s="214"/>
      <c r="QVJ120" s="214"/>
      <c r="QVK120" s="214"/>
      <c r="QVL120" s="214"/>
      <c r="QVM120" s="214"/>
      <c r="QVN120" s="212"/>
      <c r="QVO120" s="213"/>
      <c r="QVP120" s="213"/>
      <c r="QVQ120" s="214"/>
      <c r="QVR120" s="214"/>
      <c r="QVS120" s="216"/>
      <c r="QVT120" s="216"/>
      <c r="QVU120" s="216"/>
      <c r="QVV120" s="216"/>
      <c r="QVW120" s="216"/>
      <c r="QVX120" s="216"/>
      <c r="QVY120" s="216"/>
      <c r="QVZ120" s="216"/>
      <c r="QWA120" s="216"/>
      <c r="QWB120" s="216"/>
      <c r="QWC120" s="216"/>
      <c r="QWD120" s="216"/>
      <c r="QWE120" s="216"/>
      <c r="QWF120" s="214"/>
      <c r="QWG120" s="214"/>
      <c r="QWH120" s="214"/>
      <c r="QWI120" s="214"/>
      <c r="QWJ120" s="214"/>
      <c r="QWK120" s="212"/>
      <c r="QWL120" s="213"/>
      <c r="QWM120" s="213"/>
      <c r="QWN120" s="214"/>
      <c r="QWO120" s="214"/>
      <c r="QWP120" s="216"/>
      <c r="QWQ120" s="216"/>
      <c r="QWR120" s="216"/>
      <c r="QWS120" s="216"/>
      <c r="QWT120" s="216"/>
      <c r="QWU120" s="216"/>
      <c r="QWV120" s="216"/>
      <c r="QWW120" s="216"/>
      <c r="QWX120" s="216"/>
      <c r="QWY120" s="216"/>
      <c r="QWZ120" s="216"/>
      <c r="QXA120" s="216"/>
      <c r="QXB120" s="216"/>
      <c r="QXC120" s="214"/>
      <c r="QXD120" s="214"/>
      <c r="QXE120" s="214"/>
      <c r="QXF120" s="214"/>
      <c r="QXG120" s="214"/>
      <c r="QXH120" s="212"/>
      <c r="QXI120" s="213"/>
      <c r="QXJ120" s="213"/>
      <c r="QXK120" s="214"/>
      <c r="QXL120" s="214"/>
      <c r="QXM120" s="216"/>
      <c r="QXN120" s="216"/>
      <c r="QXO120" s="216"/>
      <c r="QXP120" s="216"/>
      <c r="QXQ120" s="216"/>
      <c r="QXR120" s="216"/>
      <c r="QXS120" s="216"/>
      <c r="QXT120" s="216"/>
      <c r="QXU120" s="216"/>
      <c r="QXV120" s="216"/>
      <c r="QXW120" s="216"/>
      <c r="QXX120" s="216"/>
      <c r="QXY120" s="216"/>
      <c r="QXZ120" s="214"/>
      <c r="QYA120" s="214"/>
      <c r="QYB120" s="214"/>
      <c r="QYC120" s="214"/>
      <c r="QYD120" s="214"/>
      <c r="QYE120" s="212"/>
      <c r="QYF120" s="213"/>
      <c r="QYG120" s="213"/>
      <c r="QYH120" s="214"/>
      <c r="QYI120" s="214"/>
      <c r="QYJ120" s="216"/>
      <c r="QYK120" s="216"/>
      <c r="QYL120" s="216"/>
      <c r="QYM120" s="216"/>
      <c r="QYN120" s="216"/>
      <c r="QYO120" s="216"/>
      <c r="QYP120" s="216"/>
      <c r="QYQ120" s="216"/>
      <c r="QYR120" s="216"/>
      <c r="QYS120" s="216"/>
      <c r="QYT120" s="216"/>
      <c r="QYU120" s="216"/>
      <c r="QYV120" s="216"/>
      <c r="QYW120" s="214"/>
      <c r="QYX120" s="214"/>
      <c r="QYY120" s="214"/>
      <c r="QYZ120" s="214"/>
      <c r="QZA120" s="214"/>
      <c r="QZB120" s="212"/>
      <c r="QZC120" s="213"/>
      <c r="QZD120" s="213"/>
      <c r="QZE120" s="214"/>
      <c r="QZF120" s="214"/>
      <c r="QZG120" s="216"/>
      <c r="QZH120" s="216"/>
      <c r="QZI120" s="216"/>
      <c r="QZJ120" s="216"/>
      <c r="QZK120" s="216"/>
      <c r="QZL120" s="216"/>
      <c r="QZM120" s="216"/>
      <c r="QZN120" s="216"/>
      <c r="QZO120" s="216"/>
      <c r="QZP120" s="216"/>
      <c r="QZQ120" s="216"/>
      <c r="QZR120" s="216"/>
      <c r="QZS120" s="216"/>
      <c r="QZT120" s="214"/>
      <c r="QZU120" s="214"/>
      <c r="QZV120" s="214"/>
      <c r="QZW120" s="214"/>
      <c r="QZX120" s="214"/>
      <c r="QZY120" s="212"/>
      <c r="QZZ120" s="213"/>
      <c r="RAA120" s="213"/>
      <c r="RAB120" s="214"/>
      <c r="RAC120" s="214"/>
      <c r="RAD120" s="216"/>
      <c r="RAE120" s="216"/>
      <c r="RAF120" s="216"/>
      <c r="RAG120" s="216"/>
      <c r="RAH120" s="216"/>
      <c r="RAI120" s="216"/>
      <c r="RAJ120" s="216"/>
      <c r="RAK120" s="216"/>
      <c r="RAL120" s="216"/>
      <c r="RAM120" s="216"/>
      <c r="RAN120" s="216"/>
      <c r="RAO120" s="216"/>
      <c r="RAP120" s="216"/>
      <c r="RAQ120" s="214"/>
      <c r="RAR120" s="214"/>
      <c r="RAS120" s="214"/>
      <c r="RAT120" s="214"/>
      <c r="RAU120" s="214"/>
      <c r="RAV120" s="212"/>
      <c r="RAW120" s="213"/>
      <c r="RAX120" s="213"/>
      <c r="RAY120" s="214"/>
      <c r="RAZ120" s="214"/>
      <c r="RBA120" s="216"/>
      <c r="RBB120" s="216"/>
      <c r="RBC120" s="216"/>
      <c r="RBD120" s="216"/>
      <c r="RBE120" s="216"/>
      <c r="RBF120" s="216"/>
      <c r="RBG120" s="216"/>
      <c r="RBH120" s="216"/>
      <c r="RBI120" s="216"/>
      <c r="RBJ120" s="216"/>
      <c r="RBK120" s="216"/>
      <c r="RBL120" s="216"/>
      <c r="RBM120" s="216"/>
      <c r="RBN120" s="214"/>
      <c r="RBO120" s="214"/>
      <c r="RBP120" s="214"/>
      <c r="RBQ120" s="214"/>
      <c r="RBR120" s="214"/>
      <c r="RBS120" s="212"/>
      <c r="RBT120" s="213"/>
      <c r="RBU120" s="213"/>
      <c r="RBV120" s="214"/>
      <c r="RBW120" s="214"/>
      <c r="RBX120" s="216"/>
      <c r="RBY120" s="216"/>
      <c r="RBZ120" s="216"/>
      <c r="RCA120" s="216"/>
      <c r="RCB120" s="216"/>
      <c r="RCC120" s="216"/>
      <c r="RCD120" s="216"/>
      <c r="RCE120" s="216"/>
      <c r="RCF120" s="216"/>
      <c r="RCG120" s="216"/>
      <c r="RCH120" s="216"/>
      <c r="RCI120" s="216"/>
      <c r="RCJ120" s="216"/>
      <c r="RCK120" s="214"/>
      <c r="RCL120" s="214"/>
      <c r="RCM120" s="214"/>
      <c r="RCN120" s="214"/>
      <c r="RCO120" s="214"/>
      <c r="RCP120" s="212"/>
      <c r="RCQ120" s="213"/>
      <c r="RCR120" s="213"/>
      <c r="RCS120" s="214"/>
      <c r="RCT120" s="214"/>
      <c r="RCU120" s="216"/>
      <c r="RCV120" s="216"/>
      <c r="RCW120" s="216"/>
      <c r="RCX120" s="216"/>
      <c r="RCY120" s="216"/>
      <c r="RCZ120" s="216"/>
      <c r="RDA120" s="216"/>
      <c r="RDB120" s="216"/>
      <c r="RDC120" s="216"/>
      <c r="RDD120" s="216"/>
      <c r="RDE120" s="216"/>
      <c r="RDF120" s="216"/>
      <c r="RDG120" s="216"/>
      <c r="RDH120" s="214"/>
      <c r="RDI120" s="214"/>
      <c r="RDJ120" s="214"/>
      <c r="RDK120" s="214"/>
      <c r="RDL120" s="214"/>
      <c r="RDM120" s="212"/>
      <c r="RDN120" s="213"/>
      <c r="RDO120" s="213"/>
      <c r="RDP120" s="214"/>
      <c r="RDQ120" s="214"/>
      <c r="RDR120" s="216"/>
      <c r="RDS120" s="216"/>
      <c r="RDT120" s="216"/>
      <c r="RDU120" s="216"/>
      <c r="RDV120" s="216"/>
      <c r="RDW120" s="216"/>
      <c r="RDX120" s="216"/>
      <c r="RDY120" s="216"/>
      <c r="RDZ120" s="216"/>
      <c r="REA120" s="216"/>
      <c r="REB120" s="216"/>
      <c r="REC120" s="216"/>
      <c r="RED120" s="216"/>
      <c r="REE120" s="214"/>
      <c r="REF120" s="214"/>
      <c r="REG120" s="214"/>
      <c r="REH120" s="214"/>
      <c r="REI120" s="214"/>
      <c r="REJ120" s="212"/>
      <c r="REK120" s="213"/>
      <c r="REL120" s="213"/>
      <c r="REM120" s="214"/>
      <c r="REN120" s="214"/>
      <c r="REO120" s="216"/>
      <c r="REP120" s="216"/>
      <c r="REQ120" s="216"/>
      <c r="RER120" s="216"/>
      <c r="RES120" s="216"/>
      <c r="RET120" s="216"/>
      <c r="REU120" s="216"/>
      <c r="REV120" s="216"/>
      <c r="REW120" s="216"/>
      <c r="REX120" s="216"/>
      <c r="REY120" s="216"/>
      <c r="REZ120" s="216"/>
      <c r="RFA120" s="216"/>
      <c r="RFB120" s="214"/>
      <c r="RFC120" s="214"/>
      <c r="RFD120" s="214"/>
      <c r="RFE120" s="214"/>
      <c r="RFF120" s="214"/>
      <c r="RFG120" s="212"/>
      <c r="RFH120" s="213"/>
      <c r="RFI120" s="213"/>
      <c r="RFJ120" s="214"/>
      <c r="RFK120" s="214"/>
      <c r="RFL120" s="216"/>
      <c r="RFM120" s="216"/>
      <c r="RFN120" s="216"/>
      <c r="RFO120" s="216"/>
      <c r="RFP120" s="216"/>
      <c r="RFQ120" s="216"/>
      <c r="RFR120" s="216"/>
      <c r="RFS120" s="216"/>
      <c r="RFT120" s="216"/>
      <c r="RFU120" s="216"/>
      <c r="RFV120" s="216"/>
      <c r="RFW120" s="216"/>
      <c r="RFX120" s="216"/>
      <c r="RFY120" s="214"/>
      <c r="RFZ120" s="214"/>
      <c r="RGA120" s="214"/>
      <c r="RGB120" s="214"/>
      <c r="RGC120" s="214"/>
      <c r="RGD120" s="212"/>
      <c r="RGE120" s="213"/>
      <c r="RGF120" s="213"/>
      <c r="RGG120" s="214"/>
      <c r="RGH120" s="214"/>
      <c r="RGI120" s="216"/>
      <c r="RGJ120" s="216"/>
      <c r="RGK120" s="216"/>
      <c r="RGL120" s="216"/>
      <c r="RGM120" s="216"/>
      <c r="RGN120" s="216"/>
      <c r="RGO120" s="216"/>
      <c r="RGP120" s="216"/>
      <c r="RGQ120" s="216"/>
      <c r="RGR120" s="216"/>
      <c r="RGS120" s="216"/>
      <c r="RGT120" s="216"/>
      <c r="RGU120" s="216"/>
      <c r="RGV120" s="214"/>
      <c r="RGW120" s="214"/>
      <c r="RGX120" s="214"/>
      <c r="RGY120" s="214"/>
      <c r="RGZ120" s="214"/>
      <c r="RHA120" s="212"/>
      <c r="RHB120" s="213"/>
      <c r="RHC120" s="213"/>
      <c r="RHD120" s="214"/>
      <c r="RHE120" s="214"/>
      <c r="RHF120" s="216"/>
      <c r="RHG120" s="216"/>
      <c r="RHH120" s="216"/>
      <c r="RHI120" s="216"/>
      <c r="RHJ120" s="216"/>
      <c r="RHK120" s="216"/>
      <c r="RHL120" s="216"/>
      <c r="RHM120" s="216"/>
      <c r="RHN120" s="216"/>
      <c r="RHO120" s="216"/>
      <c r="RHP120" s="216"/>
      <c r="RHQ120" s="216"/>
      <c r="RHR120" s="216"/>
      <c r="RHS120" s="214"/>
      <c r="RHT120" s="214"/>
      <c r="RHU120" s="214"/>
      <c r="RHV120" s="214"/>
      <c r="RHW120" s="214"/>
      <c r="RHX120" s="212"/>
      <c r="RHY120" s="213"/>
      <c r="RHZ120" s="213"/>
      <c r="RIA120" s="214"/>
      <c r="RIB120" s="214"/>
      <c r="RIC120" s="216"/>
      <c r="RID120" s="216"/>
      <c r="RIE120" s="216"/>
      <c r="RIF120" s="216"/>
      <c r="RIG120" s="216"/>
      <c r="RIH120" s="216"/>
      <c r="RII120" s="216"/>
      <c r="RIJ120" s="216"/>
      <c r="RIK120" s="216"/>
      <c r="RIL120" s="216"/>
      <c r="RIM120" s="216"/>
      <c r="RIN120" s="216"/>
      <c r="RIO120" s="216"/>
      <c r="RIP120" s="214"/>
      <c r="RIQ120" s="214"/>
      <c r="RIR120" s="214"/>
      <c r="RIS120" s="214"/>
      <c r="RIT120" s="214"/>
      <c r="RIU120" s="212"/>
      <c r="RIV120" s="213"/>
      <c r="RIW120" s="213"/>
      <c r="RIX120" s="214"/>
      <c r="RIY120" s="214"/>
      <c r="RIZ120" s="216"/>
      <c r="RJA120" s="216"/>
      <c r="RJB120" s="216"/>
      <c r="RJC120" s="216"/>
      <c r="RJD120" s="216"/>
      <c r="RJE120" s="216"/>
      <c r="RJF120" s="216"/>
      <c r="RJG120" s="216"/>
      <c r="RJH120" s="216"/>
      <c r="RJI120" s="216"/>
      <c r="RJJ120" s="216"/>
      <c r="RJK120" s="216"/>
      <c r="RJL120" s="216"/>
      <c r="RJM120" s="214"/>
      <c r="RJN120" s="214"/>
      <c r="RJO120" s="214"/>
      <c r="RJP120" s="214"/>
      <c r="RJQ120" s="214"/>
      <c r="RJR120" s="212"/>
      <c r="RJS120" s="213"/>
      <c r="RJT120" s="213"/>
      <c r="RJU120" s="214"/>
      <c r="RJV120" s="214"/>
      <c r="RJW120" s="216"/>
      <c r="RJX120" s="216"/>
      <c r="RJY120" s="216"/>
      <c r="RJZ120" s="216"/>
      <c r="RKA120" s="216"/>
      <c r="RKB120" s="216"/>
      <c r="RKC120" s="216"/>
      <c r="RKD120" s="216"/>
      <c r="RKE120" s="216"/>
      <c r="RKF120" s="216"/>
      <c r="RKG120" s="216"/>
      <c r="RKH120" s="216"/>
      <c r="RKI120" s="216"/>
      <c r="RKJ120" s="214"/>
      <c r="RKK120" s="214"/>
      <c r="RKL120" s="214"/>
      <c r="RKM120" s="214"/>
      <c r="RKN120" s="214"/>
      <c r="RKO120" s="212"/>
      <c r="RKP120" s="213"/>
      <c r="RKQ120" s="213"/>
      <c r="RKR120" s="214"/>
      <c r="RKS120" s="214"/>
      <c r="RKT120" s="216"/>
      <c r="RKU120" s="216"/>
      <c r="RKV120" s="216"/>
      <c r="RKW120" s="216"/>
      <c r="RKX120" s="216"/>
      <c r="RKY120" s="216"/>
      <c r="RKZ120" s="216"/>
      <c r="RLA120" s="216"/>
      <c r="RLB120" s="216"/>
      <c r="RLC120" s="216"/>
      <c r="RLD120" s="216"/>
      <c r="RLE120" s="216"/>
      <c r="RLF120" s="216"/>
      <c r="RLG120" s="214"/>
      <c r="RLH120" s="214"/>
      <c r="RLI120" s="214"/>
      <c r="RLJ120" s="214"/>
      <c r="RLK120" s="214"/>
      <c r="RLL120" s="212"/>
      <c r="RLM120" s="213"/>
      <c r="RLN120" s="213"/>
      <c r="RLO120" s="214"/>
      <c r="RLP120" s="214"/>
      <c r="RLQ120" s="216"/>
      <c r="RLR120" s="216"/>
      <c r="RLS120" s="216"/>
      <c r="RLT120" s="216"/>
      <c r="RLU120" s="216"/>
      <c r="RLV120" s="216"/>
      <c r="RLW120" s="216"/>
      <c r="RLX120" s="216"/>
      <c r="RLY120" s="216"/>
      <c r="RLZ120" s="216"/>
      <c r="RMA120" s="216"/>
      <c r="RMB120" s="216"/>
      <c r="RMC120" s="216"/>
      <c r="RMD120" s="214"/>
      <c r="RME120" s="214"/>
      <c r="RMF120" s="214"/>
      <c r="RMG120" s="214"/>
      <c r="RMH120" s="214"/>
      <c r="RMI120" s="212"/>
      <c r="RMJ120" s="213"/>
      <c r="RMK120" s="213"/>
      <c r="RML120" s="214"/>
      <c r="RMM120" s="214"/>
      <c r="RMN120" s="216"/>
      <c r="RMO120" s="216"/>
      <c r="RMP120" s="216"/>
      <c r="RMQ120" s="216"/>
      <c r="RMR120" s="216"/>
      <c r="RMS120" s="216"/>
      <c r="RMT120" s="216"/>
      <c r="RMU120" s="216"/>
      <c r="RMV120" s="216"/>
      <c r="RMW120" s="216"/>
      <c r="RMX120" s="216"/>
      <c r="RMY120" s="216"/>
      <c r="RMZ120" s="216"/>
      <c r="RNA120" s="214"/>
      <c r="RNB120" s="214"/>
      <c r="RNC120" s="214"/>
      <c r="RND120" s="214"/>
      <c r="RNE120" s="214"/>
      <c r="RNF120" s="212"/>
      <c r="RNG120" s="213"/>
      <c r="RNH120" s="213"/>
      <c r="RNI120" s="214"/>
      <c r="RNJ120" s="214"/>
      <c r="RNK120" s="216"/>
      <c r="RNL120" s="216"/>
      <c r="RNM120" s="216"/>
      <c r="RNN120" s="216"/>
      <c r="RNO120" s="216"/>
      <c r="RNP120" s="216"/>
      <c r="RNQ120" s="216"/>
      <c r="RNR120" s="216"/>
      <c r="RNS120" s="216"/>
      <c r="RNT120" s="216"/>
      <c r="RNU120" s="216"/>
      <c r="RNV120" s="216"/>
      <c r="RNW120" s="216"/>
      <c r="RNX120" s="214"/>
      <c r="RNY120" s="214"/>
      <c r="RNZ120" s="214"/>
      <c r="ROA120" s="214"/>
      <c r="ROB120" s="214"/>
      <c r="ROC120" s="212"/>
      <c r="ROD120" s="213"/>
      <c r="ROE120" s="213"/>
      <c r="ROF120" s="214"/>
      <c r="ROG120" s="214"/>
      <c r="ROH120" s="216"/>
      <c r="ROI120" s="216"/>
      <c r="ROJ120" s="216"/>
      <c r="ROK120" s="216"/>
      <c r="ROL120" s="216"/>
      <c r="ROM120" s="216"/>
      <c r="RON120" s="216"/>
      <c r="ROO120" s="216"/>
      <c r="ROP120" s="216"/>
      <c r="ROQ120" s="216"/>
      <c r="ROR120" s="216"/>
      <c r="ROS120" s="216"/>
      <c r="ROT120" s="216"/>
      <c r="ROU120" s="214"/>
      <c r="ROV120" s="214"/>
      <c r="ROW120" s="214"/>
      <c r="ROX120" s="214"/>
      <c r="ROY120" s="214"/>
      <c r="ROZ120" s="212"/>
      <c r="RPA120" s="213"/>
      <c r="RPB120" s="213"/>
      <c r="RPC120" s="214"/>
      <c r="RPD120" s="214"/>
      <c r="RPE120" s="216"/>
      <c r="RPF120" s="216"/>
      <c r="RPG120" s="216"/>
      <c r="RPH120" s="216"/>
      <c r="RPI120" s="216"/>
      <c r="RPJ120" s="216"/>
      <c r="RPK120" s="216"/>
      <c r="RPL120" s="216"/>
      <c r="RPM120" s="216"/>
      <c r="RPN120" s="216"/>
      <c r="RPO120" s="216"/>
      <c r="RPP120" s="216"/>
      <c r="RPQ120" s="216"/>
      <c r="RPR120" s="214"/>
      <c r="RPS120" s="214"/>
      <c r="RPT120" s="214"/>
      <c r="RPU120" s="214"/>
      <c r="RPV120" s="214"/>
      <c r="RPW120" s="212"/>
      <c r="RPX120" s="213"/>
      <c r="RPY120" s="213"/>
      <c r="RPZ120" s="214"/>
      <c r="RQA120" s="214"/>
      <c r="RQB120" s="216"/>
      <c r="RQC120" s="216"/>
      <c r="RQD120" s="216"/>
      <c r="RQE120" s="216"/>
      <c r="RQF120" s="216"/>
      <c r="RQG120" s="216"/>
      <c r="RQH120" s="216"/>
      <c r="RQI120" s="216"/>
      <c r="RQJ120" s="216"/>
      <c r="RQK120" s="216"/>
      <c r="RQL120" s="216"/>
      <c r="RQM120" s="216"/>
      <c r="RQN120" s="216"/>
      <c r="RQO120" s="214"/>
      <c r="RQP120" s="214"/>
      <c r="RQQ120" s="214"/>
      <c r="RQR120" s="214"/>
      <c r="RQS120" s="214"/>
      <c r="RQT120" s="212"/>
      <c r="RQU120" s="213"/>
      <c r="RQV120" s="213"/>
      <c r="RQW120" s="214"/>
      <c r="RQX120" s="214"/>
      <c r="RQY120" s="216"/>
      <c r="RQZ120" s="216"/>
      <c r="RRA120" s="216"/>
      <c r="RRB120" s="216"/>
      <c r="RRC120" s="216"/>
      <c r="RRD120" s="216"/>
      <c r="RRE120" s="216"/>
      <c r="RRF120" s="216"/>
      <c r="RRG120" s="216"/>
      <c r="RRH120" s="216"/>
      <c r="RRI120" s="216"/>
      <c r="RRJ120" s="216"/>
      <c r="RRK120" s="216"/>
      <c r="RRL120" s="214"/>
      <c r="RRM120" s="214"/>
      <c r="RRN120" s="214"/>
      <c r="RRO120" s="214"/>
      <c r="RRP120" s="214"/>
      <c r="RRQ120" s="212"/>
      <c r="RRR120" s="213"/>
      <c r="RRS120" s="213"/>
      <c r="RRT120" s="214"/>
      <c r="RRU120" s="214"/>
      <c r="RRV120" s="216"/>
      <c r="RRW120" s="216"/>
      <c r="RRX120" s="216"/>
      <c r="RRY120" s="216"/>
      <c r="RRZ120" s="216"/>
      <c r="RSA120" s="216"/>
      <c r="RSB120" s="216"/>
      <c r="RSC120" s="216"/>
      <c r="RSD120" s="216"/>
      <c r="RSE120" s="216"/>
      <c r="RSF120" s="216"/>
      <c r="RSG120" s="216"/>
      <c r="RSH120" s="216"/>
      <c r="RSI120" s="214"/>
      <c r="RSJ120" s="214"/>
      <c r="RSK120" s="214"/>
      <c r="RSL120" s="214"/>
      <c r="RSM120" s="214"/>
      <c r="RSN120" s="212"/>
      <c r="RSO120" s="213"/>
      <c r="RSP120" s="213"/>
      <c r="RSQ120" s="214"/>
      <c r="RSR120" s="214"/>
      <c r="RSS120" s="216"/>
      <c r="RST120" s="216"/>
      <c r="RSU120" s="216"/>
      <c r="RSV120" s="216"/>
      <c r="RSW120" s="216"/>
      <c r="RSX120" s="216"/>
      <c r="RSY120" s="216"/>
      <c r="RSZ120" s="216"/>
      <c r="RTA120" s="216"/>
      <c r="RTB120" s="216"/>
      <c r="RTC120" s="216"/>
      <c r="RTD120" s="216"/>
      <c r="RTE120" s="216"/>
      <c r="RTF120" s="214"/>
      <c r="RTG120" s="214"/>
      <c r="RTH120" s="214"/>
      <c r="RTI120" s="214"/>
      <c r="RTJ120" s="214"/>
      <c r="RTK120" s="212"/>
      <c r="RTL120" s="213"/>
      <c r="RTM120" s="213"/>
      <c r="RTN120" s="214"/>
      <c r="RTO120" s="214"/>
      <c r="RTP120" s="216"/>
      <c r="RTQ120" s="216"/>
      <c r="RTR120" s="216"/>
      <c r="RTS120" s="216"/>
      <c r="RTT120" s="216"/>
      <c r="RTU120" s="216"/>
      <c r="RTV120" s="216"/>
      <c r="RTW120" s="216"/>
      <c r="RTX120" s="216"/>
      <c r="RTY120" s="216"/>
      <c r="RTZ120" s="216"/>
      <c r="RUA120" s="216"/>
      <c r="RUB120" s="216"/>
      <c r="RUC120" s="214"/>
      <c r="RUD120" s="214"/>
      <c r="RUE120" s="214"/>
      <c r="RUF120" s="214"/>
      <c r="RUG120" s="214"/>
      <c r="RUH120" s="212"/>
      <c r="RUI120" s="213"/>
      <c r="RUJ120" s="213"/>
      <c r="RUK120" s="214"/>
      <c r="RUL120" s="214"/>
      <c r="RUM120" s="216"/>
      <c r="RUN120" s="216"/>
      <c r="RUO120" s="216"/>
      <c r="RUP120" s="216"/>
      <c r="RUQ120" s="216"/>
      <c r="RUR120" s="216"/>
      <c r="RUS120" s="216"/>
      <c r="RUT120" s="216"/>
      <c r="RUU120" s="216"/>
      <c r="RUV120" s="216"/>
      <c r="RUW120" s="216"/>
      <c r="RUX120" s="216"/>
      <c r="RUY120" s="216"/>
      <c r="RUZ120" s="214"/>
      <c r="RVA120" s="214"/>
      <c r="RVB120" s="214"/>
      <c r="RVC120" s="214"/>
      <c r="RVD120" s="214"/>
      <c r="RVE120" s="212"/>
      <c r="RVF120" s="213"/>
      <c r="RVG120" s="213"/>
      <c r="RVH120" s="214"/>
      <c r="RVI120" s="214"/>
      <c r="RVJ120" s="216"/>
      <c r="RVK120" s="216"/>
      <c r="RVL120" s="216"/>
      <c r="RVM120" s="216"/>
      <c r="RVN120" s="216"/>
      <c r="RVO120" s="216"/>
      <c r="RVP120" s="216"/>
      <c r="RVQ120" s="216"/>
      <c r="RVR120" s="216"/>
      <c r="RVS120" s="216"/>
      <c r="RVT120" s="216"/>
      <c r="RVU120" s="216"/>
      <c r="RVV120" s="216"/>
      <c r="RVW120" s="214"/>
      <c r="RVX120" s="214"/>
      <c r="RVY120" s="214"/>
      <c r="RVZ120" s="214"/>
      <c r="RWA120" s="214"/>
      <c r="RWB120" s="212"/>
      <c r="RWC120" s="213"/>
      <c r="RWD120" s="213"/>
      <c r="RWE120" s="214"/>
      <c r="RWF120" s="214"/>
      <c r="RWG120" s="216"/>
      <c r="RWH120" s="216"/>
      <c r="RWI120" s="216"/>
      <c r="RWJ120" s="216"/>
      <c r="RWK120" s="216"/>
      <c r="RWL120" s="216"/>
      <c r="RWM120" s="216"/>
      <c r="RWN120" s="216"/>
      <c r="RWO120" s="216"/>
      <c r="RWP120" s="216"/>
      <c r="RWQ120" s="216"/>
      <c r="RWR120" s="216"/>
      <c r="RWS120" s="216"/>
      <c r="RWT120" s="214"/>
      <c r="RWU120" s="214"/>
      <c r="RWV120" s="214"/>
      <c r="RWW120" s="214"/>
      <c r="RWX120" s="214"/>
      <c r="RWY120" s="212"/>
      <c r="RWZ120" s="213"/>
      <c r="RXA120" s="213"/>
      <c r="RXB120" s="214"/>
      <c r="RXC120" s="214"/>
      <c r="RXD120" s="216"/>
      <c r="RXE120" s="216"/>
      <c r="RXF120" s="216"/>
      <c r="RXG120" s="216"/>
      <c r="RXH120" s="216"/>
      <c r="RXI120" s="216"/>
      <c r="RXJ120" s="216"/>
      <c r="RXK120" s="216"/>
      <c r="RXL120" s="216"/>
      <c r="RXM120" s="216"/>
      <c r="RXN120" s="216"/>
      <c r="RXO120" s="216"/>
      <c r="RXP120" s="216"/>
      <c r="RXQ120" s="214"/>
      <c r="RXR120" s="214"/>
      <c r="RXS120" s="214"/>
      <c r="RXT120" s="214"/>
      <c r="RXU120" s="214"/>
      <c r="RXV120" s="212"/>
      <c r="RXW120" s="213"/>
      <c r="RXX120" s="213"/>
      <c r="RXY120" s="214"/>
      <c r="RXZ120" s="214"/>
      <c r="RYA120" s="216"/>
      <c r="RYB120" s="216"/>
      <c r="RYC120" s="216"/>
      <c r="RYD120" s="216"/>
      <c r="RYE120" s="216"/>
      <c r="RYF120" s="216"/>
      <c r="RYG120" s="216"/>
      <c r="RYH120" s="216"/>
      <c r="RYI120" s="216"/>
      <c r="RYJ120" s="216"/>
      <c r="RYK120" s="216"/>
      <c r="RYL120" s="216"/>
      <c r="RYM120" s="216"/>
      <c r="RYN120" s="214"/>
      <c r="RYO120" s="214"/>
      <c r="RYP120" s="214"/>
      <c r="RYQ120" s="214"/>
      <c r="RYR120" s="214"/>
      <c r="RYS120" s="212"/>
      <c r="RYT120" s="213"/>
      <c r="RYU120" s="213"/>
      <c r="RYV120" s="214"/>
      <c r="RYW120" s="214"/>
      <c r="RYX120" s="216"/>
      <c r="RYY120" s="216"/>
      <c r="RYZ120" s="216"/>
      <c r="RZA120" s="216"/>
      <c r="RZB120" s="216"/>
      <c r="RZC120" s="216"/>
      <c r="RZD120" s="216"/>
      <c r="RZE120" s="216"/>
      <c r="RZF120" s="216"/>
      <c r="RZG120" s="216"/>
      <c r="RZH120" s="216"/>
      <c r="RZI120" s="216"/>
      <c r="RZJ120" s="216"/>
      <c r="RZK120" s="214"/>
      <c r="RZL120" s="214"/>
      <c r="RZM120" s="214"/>
      <c r="RZN120" s="214"/>
      <c r="RZO120" s="214"/>
      <c r="RZP120" s="212"/>
      <c r="RZQ120" s="213"/>
      <c r="RZR120" s="213"/>
      <c r="RZS120" s="214"/>
      <c r="RZT120" s="214"/>
      <c r="RZU120" s="216"/>
      <c r="RZV120" s="216"/>
      <c r="RZW120" s="216"/>
      <c r="RZX120" s="216"/>
      <c r="RZY120" s="216"/>
      <c r="RZZ120" s="216"/>
      <c r="SAA120" s="216"/>
      <c r="SAB120" s="216"/>
      <c r="SAC120" s="216"/>
      <c r="SAD120" s="216"/>
      <c r="SAE120" s="216"/>
      <c r="SAF120" s="216"/>
      <c r="SAG120" s="216"/>
      <c r="SAH120" s="214"/>
      <c r="SAI120" s="214"/>
      <c r="SAJ120" s="214"/>
      <c r="SAK120" s="214"/>
      <c r="SAL120" s="214"/>
      <c r="SAM120" s="212"/>
      <c r="SAN120" s="213"/>
      <c r="SAO120" s="213"/>
      <c r="SAP120" s="214"/>
      <c r="SAQ120" s="214"/>
      <c r="SAR120" s="216"/>
      <c r="SAS120" s="216"/>
      <c r="SAT120" s="216"/>
      <c r="SAU120" s="216"/>
      <c r="SAV120" s="216"/>
      <c r="SAW120" s="216"/>
      <c r="SAX120" s="216"/>
      <c r="SAY120" s="216"/>
      <c r="SAZ120" s="216"/>
      <c r="SBA120" s="216"/>
      <c r="SBB120" s="216"/>
      <c r="SBC120" s="216"/>
      <c r="SBD120" s="216"/>
      <c r="SBE120" s="214"/>
      <c r="SBF120" s="214"/>
      <c r="SBG120" s="214"/>
      <c r="SBH120" s="214"/>
      <c r="SBI120" s="214"/>
      <c r="SBJ120" s="212"/>
      <c r="SBK120" s="213"/>
      <c r="SBL120" s="213"/>
      <c r="SBM120" s="214"/>
      <c r="SBN120" s="214"/>
      <c r="SBO120" s="216"/>
      <c r="SBP120" s="216"/>
      <c r="SBQ120" s="216"/>
      <c r="SBR120" s="216"/>
      <c r="SBS120" s="216"/>
      <c r="SBT120" s="216"/>
      <c r="SBU120" s="216"/>
      <c r="SBV120" s="216"/>
      <c r="SBW120" s="216"/>
      <c r="SBX120" s="216"/>
      <c r="SBY120" s="216"/>
      <c r="SBZ120" s="216"/>
      <c r="SCA120" s="216"/>
      <c r="SCB120" s="214"/>
      <c r="SCC120" s="214"/>
      <c r="SCD120" s="214"/>
      <c r="SCE120" s="214"/>
      <c r="SCF120" s="214"/>
      <c r="SCG120" s="212"/>
      <c r="SCH120" s="213"/>
      <c r="SCI120" s="213"/>
      <c r="SCJ120" s="214"/>
      <c r="SCK120" s="214"/>
      <c r="SCL120" s="216"/>
      <c r="SCM120" s="216"/>
      <c r="SCN120" s="216"/>
      <c r="SCO120" s="216"/>
      <c r="SCP120" s="216"/>
      <c r="SCQ120" s="216"/>
      <c r="SCR120" s="216"/>
      <c r="SCS120" s="216"/>
      <c r="SCT120" s="216"/>
      <c r="SCU120" s="216"/>
      <c r="SCV120" s="216"/>
      <c r="SCW120" s="216"/>
      <c r="SCX120" s="216"/>
      <c r="SCY120" s="214"/>
      <c r="SCZ120" s="214"/>
      <c r="SDA120" s="214"/>
      <c r="SDB120" s="214"/>
      <c r="SDC120" s="214"/>
      <c r="SDD120" s="212"/>
      <c r="SDE120" s="213"/>
      <c r="SDF120" s="213"/>
      <c r="SDG120" s="214"/>
      <c r="SDH120" s="214"/>
      <c r="SDI120" s="216"/>
      <c r="SDJ120" s="216"/>
      <c r="SDK120" s="216"/>
      <c r="SDL120" s="216"/>
      <c r="SDM120" s="216"/>
      <c r="SDN120" s="216"/>
      <c r="SDO120" s="216"/>
      <c r="SDP120" s="216"/>
      <c r="SDQ120" s="216"/>
      <c r="SDR120" s="216"/>
      <c r="SDS120" s="216"/>
      <c r="SDT120" s="216"/>
      <c r="SDU120" s="216"/>
      <c r="SDV120" s="214"/>
      <c r="SDW120" s="214"/>
      <c r="SDX120" s="214"/>
      <c r="SDY120" s="214"/>
      <c r="SDZ120" s="214"/>
      <c r="SEA120" s="212"/>
      <c r="SEB120" s="213"/>
      <c r="SEC120" s="213"/>
      <c r="SED120" s="214"/>
      <c r="SEE120" s="214"/>
      <c r="SEF120" s="216"/>
      <c r="SEG120" s="216"/>
      <c r="SEH120" s="216"/>
      <c r="SEI120" s="216"/>
      <c r="SEJ120" s="216"/>
      <c r="SEK120" s="216"/>
      <c r="SEL120" s="216"/>
      <c r="SEM120" s="216"/>
      <c r="SEN120" s="216"/>
      <c r="SEO120" s="216"/>
      <c r="SEP120" s="216"/>
      <c r="SEQ120" s="216"/>
      <c r="SER120" s="216"/>
      <c r="SES120" s="214"/>
      <c r="SET120" s="214"/>
      <c r="SEU120" s="214"/>
      <c r="SEV120" s="214"/>
      <c r="SEW120" s="214"/>
      <c r="SEX120" s="212"/>
      <c r="SEY120" s="213"/>
      <c r="SEZ120" s="213"/>
      <c r="SFA120" s="214"/>
      <c r="SFB120" s="214"/>
      <c r="SFC120" s="216"/>
      <c r="SFD120" s="216"/>
      <c r="SFE120" s="216"/>
      <c r="SFF120" s="216"/>
      <c r="SFG120" s="216"/>
      <c r="SFH120" s="216"/>
      <c r="SFI120" s="216"/>
      <c r="SFJ120" s="216"/>
      <c r="SFK120" s="216"/>
      <c r="SFL120" s="216"/>
      <c r="SFM120" s="216"/>
      <c r="SFN120" s="216"/>
      <c r="SFO120" s="216"/>
      <c r="SFP120" s="214"/>
      <c r="SFQ120" s="214"/>
      <c r="SFR120" s="214"/>
      <c r="SFS120" s="214"/>
      <c r="SFT120" s="214"/>
      <c r="SFU120" s="212"/>
      <c r="SFV120" s="213"/>
      <c r="SFW120" s="213"/>
      <c r="SFX120" s="214"/>
      <c r="SFY120" s="214"/>
      <c r="SFZ120" s="216"/>
      <c r="SGA120" s="216"/>
      <c r="SGB120" s="216"/>
      <c r="SGC120" s="216"/>
      <c r="SGD120" s="216"/>
      <c r="SGE120" s="216"/>
      <c r="SGF120" s="216"/>
      <c r="SGG120" s="216"/>
      <c r="SGH120" s="216"/>
      <c r="SGI120" s="216"/>
      <c r="SGJ120" s="216"/>
      <c r="SGK120" s="216"/>
      <c r="SGL120" s="216"/>
      <c r="SGM120" s="214"/>
      <c r="SGN120" s="214"/>
      <c r="SGO120" s="214"/>
      <c r="SGP120" s="214"/>
      <c r="SGQ120" s="214"/>
      <c r="SGR120" s="212"/>
      <c r="SGS120" s="213"/>
      <c r="SGT120" s="213"/>
      <c r="SGU120" s="214"/>
      <c r="SGV120" s="214"/>
      <c r="SGW120" s="216"/>
      <c r="SGX120" s="216"/>
      <c r="SGY120" s="216"/>
      <c r="SGZ120" s="216"/>
      <c r="SHA120" s="216"/>
      <c r="SHB120" s="216"/>
      <c r="SHC120" s="216"/>
      <c r="SHD120" s="216"/>
      <c r="SHE120" s="216"/>
      <c r="SHF120" s="216"/>
      <c r="SHG120" s="216"/>
      <c r="SHH120" s="216"/>
      <c r="SHI120" s="216"/>
      <c r="SHJ120" s="214"/>
      <c r="SHK120" s="214"/>
      <c r="SHL120" s="214"/>
      <c r="SHM120" s="214"/>
      <c r="SHN120" s="214"/>
      <c r="SHO120" s="212"/>
      <c r="SHP120" s="213"/>
      <c r="SHQ120" s="213"/>
      <c r="SHR120" s="214"/>
      <c r="SHS120" s="214"/>
      <c r="SHT120" s="216"/>
      <c r="SHU120" s="216"/>
      <c r="SHV120" s="216"/>
      <c r="SHW120" s="216"/>
      <c r="SHX120" s="216"/>
      <c r="SHY120" s="216"/>
      <c r="SHZ120" s="216"/>
      <c r="SIA120" s="216"/>
      <c r="SIB120" s="216"/>
      <c r="SIC120" s="216"/>
      <c r="SID120" s="216"/>
      <c r="SIE120" s="216"/>
      <c r="SIF120" s="216"/>
      <c r="SIG120" s="214"/>
      <c r="SIH120" s="214"/>
      <c r="SII120" s="214"/>
      <c r="SIJ120" s="214"/>
      <c r="SIK120" s="214"/>
      <c r="SIL120" s="212"/>
      <c r="SIM120" s="213"/>
      <c r="SIN120" s="213"/>
      <c r="SIO120" s="214"/>
      <c r="SIP120" s="214"/>
      <c r="SIQ120" s="216"/>
      <c r="SIR120" s="216"/>
      <c r="SIS120" s="216"/>
      <c r="SIT120" s="216"/>
      <c r="SIU120" s="216"/>
      <c r="SIV120" s="216"/>
      <c r="SIW120" s="216"/>
      <c r="SIX120" s="216"/>
      <c r="SIY120" s="216"/>
      <c r="SIZ120" s="216"/>
      <c r="SJA120" s="216"/>
      <c r="SJB120" s="216"/>
      <c r="SJC120" s="216"/>
      <c r="SJD120" s="214"/>
      <c r="SJE120" s="214"/>
      <c r="SJF120" s="214"/>
      <c r="SJG120" s="214"/>
      <c r="SJH120" s="214"/>
      <c r="SJI120" s="212"/>
      <c r="SJJ120" s="213"/>
      <c r="SJK120" s="213"/>
      <c r="SJL120" s="214"/>
      <c r="SJM120" s="214"/>
      <c r="SJN120" s="216"/>
      <c r="SJO120" s="216"/>
      <c r="SJP120" s="216"/>
      <c r="SJQ120" s="216"/>
      <c r="SJR120" s="216"/>
      <c r="SJS120" s="216"/>
      <c r="SJT120" s="216"/>
      <c r="SJU120" s="216"/>
      <c r="SJV120" s="216"/>
      <c r="SJW120" s="216"/>
      <c r="SJX120" s="216"/>
      <c r="SJY120" s="216"/>
      <c r="SJZ120" s="216"/>
      <c r="SKA120" s="214"/>
      <c r="SKB120" s="214"/>
      <c r="SKC120" s="214"/>
      <c r="SKD120" s="214"/>
      <c r="SKE120" s="214"/>
      <c r="SKF120" s="212"/>
      <c r="SKG120" s="213"/>
      <c r="SKH120" s="213"/>
      <c r="SKI120" s="214"/>
      <c r="SKJ120" s="214"/>
      <c r="SKK120" s="216"/>
      <c r="SKL120" s="216"/>
      <c r="SKM120" s="216"/>
      <c r="SKN120" s="216"/>
      <c r="SKO120" s="216"/>
      <c r="SKP120" s="216"/>
      <c r="SKQ120" s="216"/>
      <c r="SKR120" s="216"/>
      <c r="SKS120" s="216"/>
      <c r="SKT120" s="216"/>
      <c r="SKU120" s="216"/>
      <c r="SKV120" s="216"/>
      <c r="SKW120" s="216"/>
      <c r="SKX120" s="214"/>
      <c r="SKY120" s="214"/>
      <c r="SKZ120" s="214"/>
      <c r="SLA120" s="214"/>
      <c r="SLB120" s="214"/>
      <c r="SLC120" s="212"/>
      <c r="SLD120" s="213"/>
      <c r="SLE120" s="213"/>
      <c r="SLF120" s="214"/>
      <c r="SLG120" s="214"/>
      <c r="SLH120" s="216"/>
      <c r="SLI120" s="216"/>
      <c r="SLJ120" s="216"/>
      <c r="SLK120" s="216"/>
      <c r="SLL120" s="216"/>
      <c r="SLM120" s="216"/>
      <c r="SLN120" s="216"/>
      <c r="SLO120" s="216"/>
      <c r="SLP120" s="216"/>
      <c r="SLQ120" s="216"/>
      <c r="SLR120" s="216"/>
      <c r="SLS120" s="216"/>
      <c r="SLT120" s="216"/>
      <c r="SLU120" s="214"/>
      <c r="SLV120" s="214"/>
      <c r="SLW120" s="214"/>
      <c r="SLX120" s="214"/>
      <c r="SLY120" s="214"/>
      <c r="SLZ120" s="212"/>
      <c r="SMA120" s="213"/>
      <c r="SMB120" s="213"/>
      <c r="SMC120" s="214"/>
      <c r="SMD120" s="214"/>
      <c r="SME120" s="216"/>
      <c r="SMF120" s="216"/>
      <c r="SMG120" s="216"/>
      <c r="SMH120" s="216"/>
      <c r="SMI120" s="216"/>
      <c r="SMJ120" s="216"/>
      <c r="SMK120" s="216"/>
      <c r="SML120" s="216"/>
      <c r="SMM120" s="216"/>
      <c r="SMN120" s="216"/>
      <c r="SMO120" s="216"/>
      <c r="SMP120" s="216"/>
      <c r="SMQ120" s="216"/>
      <c r="SMR120" s="214"/>
      <c r="SMS120" s="214"/>
      <c r="SMT120" s="214"/>
      <c r="SMU120" s="214"/>
      <c r="SMV120" s="214"/>
      <c r="SMW120" s="212"/>
      <c r="SMX120" s="213"/>
      <c r="SMY120" s="213"/>
      <c r="SMZ120" s="214"/>
      <c r="SNA120" s="214"/>
      <c r="SNB120" s="216"/>
      <c r="SNC120" s="216"/>
      <c r="SND120" s="216"/>
      <c r="SNE120" s="216"/>
      <c r="SNF120" s="216"/>
      <c r="SNG120" s="216"/>
      <c r="SNH120" s="216"/>
      <c r="SNI120" s="216"/>
      <c r="SNJ120" s="216"/>
      <c r="SNK120" s="216"/>
      <c r="SNL120" s="216"/>
      <c r="SNM120" s="216"/>
      <c r="SNN120" s="216"/>
      <c r="SNO120" s="214"/>
      <c r="SNP120" s="214"/>
      <c r="SNQ120" s="214"/>
      <c r="SNR120" s="214"/>
      <c r="SNS120" s="214"/>
      <c r="SNT120" s="212"/>
      <c r="SNU120" s="213"/>
      <c r="SNV120" s="213"/>
      <c r="SNW120" s="214"/>
      <c r="SNX120" s="214"/>
      <c r="SNY120" s="216"/>
      <c r="SNZ120" s="216"/>
      <c r="SOA120" s="216"/>
      <c r="SOB120" s="216"/>
      <c r="SOC120" s="216"/>
      <c r="SOD120" s="216"/>
      <c r="SOE120" s="216"/>
      <c r="SOF120" s="216"/>
      <c r="SOG120" s="216"/>
      <c r="SOH120" s="216"/>
      <c r="SOI120" s="216"/>
      <c r="SOJ120" s="216"/>
      <c r="SOK120" s="216"/>
      <c r="SOL120" s="214"/>
      <c r="SOM120" s="214"/>
      <c r="SON120" s="214"/>
      <c r="SOO120" s="214"/>
      <c r="SOP120" s="214"/>
      <c r="SOQ120" s="212"/>
      <c r="SOR120" s="213"/>
      <c r="SOS120" s="213"/>
      <c r="SOT120" s="214"/>
      <c r="SOU120" s="214"/>
      <c r="SOV120" s="216"/>
      <c r="SOW120" s="216"/>
      <c r="SOX120" s="216"/>
      <c r="SOY120" s="216"/>
      <c r="SOZ120" s="216"/>
      <c r="SPA120" s="216"/>
      <c r="SPB120" s="216"/>
      <c r="SPC120" s="216"/>
      <c r="SPD120" s="216"/>
      <c r="SPE120" s="216"/>
      <c r="SPF120" s="216"/>
      <c r="SPG120" s="216"/>
      <c r="SPH120" s="216"/>
      <c r="SPI120" s="214"/>
      <c r="SPJ120" s="214"/>
      <c r="SPK120" s="214"/>
      <c r="SPL120" s="214"/>
      <c r="SPM120" s="214"/>
      <c r="SPN120" s="212"/>
      <c r="SPO120" s="213"/>
      <c r="SPP120" s="213"/>
      <c r="SPQ120" s="214"/>
      <c r="SPR120" s="214"/>
      <c r="SPS120" s="216"/>
      <c r="SPT120" s="216"/>
      <c r="SPU120" s="216"/>
      <c r="SPV120" s="216"/>
      <c r="SPW120" s="216"/>
      <c r="SPX120" s="216"/>
      <c r="SPY120" s="216"/>
      <c r="SPZ120" s="216"/>
      <c r="SQA120" s="216"/>
      <c r="SQB120" s="216"/>
      <c r="SQC120" s="216"/>
      <c r="SQD120" s="216"/>
      <c r="SQE120" s="216"/>
      <c r="SQF120" s="214"/>
      <c r="SQG120" s="214"/>
      <c r="SQH120" s="214"/>
      <c r="SQI120" s="214"/>
      <c r="SQJ120" s="214"/>
      <c r="SQK120" s="212"/>
      <c r="SQL120" s="213"/>
      <c r="SQM120" s="213"/>
      <c r="SQN120" s="214"/>
      <c r="SQO120" s="214"/>
      <c r="SQP120" s="216"/>
      <c r="SQQ120" s="216"/>
      <c r="SQR120" s="216"/>
      <c r="SQS120" s="216"/>
      <c r="SQT120" s="216"/>
      <c r="SQU120" s="216"/>
      <c r="SQV120" s="216"/>
      <c r="SQW120" s="216"/>
      <c r="SQX120" s="216"/>
      <c r="SQY120" s="216"/>
      <c r="SQZ120" s="216"/>
      <c r="SRA120" s="216"/>
      <c r="SRB120" s="216"/>
      <c r="SRC120" s="214"/>
      <c r="SRD120" s="214"/>
      <c r="SRE120" s="214"/>
      <c r="SRF120" s="214"/>
      <c r="SRG120" s="214"/>
      <c r="SRH120" s="212"/>
      <c r="SRI120" s="213"/>
      <c r="SRJ120" s="213"/>
      <c r="SRK120" s="214"/>
      <c r="SRL120" s="214"/>
      <c r="SRM120" s="216"/>
      <c r="SRN120" s="216"/>
      <c r="SRO120" s="216"/>
      <c r="SRP120" s="216"/>
      <c r="SRQ120" s="216"/>
      <c r="SRR120" s="216"/>
      <c r="SRS120" s="216"/>
      <c r="SRT120" s="216"/>
      <c r="SRU120" s="216"/>
      <c r="SRV120" s="216"/>
      <c r="SRW120" s="216"/>
      <c r="SRX120" s="216"/>
      <c r="SRY120" s="216"/>
      <c r="SRZ120" s="214"/>
      <c r="SSA120" s="214"/>
      <c r="SSB120" s="214"/>
      <c r="SSC120" s="214"/>
      <c r="SSD120" s="214"/>
      <c r="SSE120" s="212"/>
      <c r="SSF120" s="213"/>
      <c r="SSG120" s="213"/>
      <c r="SSH120" s="214"/>
      <c r="SSI120" s="214"/>
      <c r="SSJ120" s="216"/>
      <c r="SSK120" s="216"/>
      <c r="SSL120" s="216"/>
      <c r="SSM120" s="216"/>
      <c r="SSN120" s="216"/>
      <c r="SSO120" s="216"/>
      <c r="SSP120" s="216"/>
      <c r="SSQ120" s="216"/>
      <c r="SSR120" s="216"/>
      <c r="SSS120" s="216"/>
      <c r="SST120" s="216"/>
      <c r="SSU120" s="216"/>
      <c r="SSV120" s="216"/>
      <c r="SSW120" s="214"/>
      <c r="SSX120" s="214"/>
      <c r="SSY120" s="214"/>
      <c r="SSZ120" s="214"/>
      <c r="STA120" s="214"/>
      <c r="STB120" s="212"/>
      <c r="STC120" s="213"/>
      <c r="STD120" s="213"/>
      <c r="STE120" s="214"/>
      <c r="STF120" s="214"/>
      <c r="STG120" s="216"/>
      <c r="STH120" s="216"/>
      <c r="STI120" s="216"/>
      <c r="STJ120" s="216"/>
      <c r="STK120" s="216"/>
      <c r="STL120" s="216"/>
      <c r="STM120" s="216"/>
      <c r="STN120" s="216"/>
      <c r="STO120" s="216"/>
      <c r="STP120" s="216"/>
      <c r="STQ120" s="216"/>
      <c r="STR120" s="216"/>
      <c r="STS120" s="216"/>
      <c r="STT120" s="214"/>
      <c r="STU120" s="214"/>
      <c r="STV120" s="214"/>
      <c r="STW120" s="214"/>
      <c r="STX120" s="214"/>
      <c r="STY120" s="212"/>
      <c r="STZ120" s="213"/>
      <c r="SUA120" s="213"/>
      <c r="SUB120" s="214"/>
      <c r="SUC120" s="214"/>
      <c r="SUD120" s="216"/>
      <c r="SUE120" s="216"/>
      <c r="SUF120" s="216"/>
      <c r="SUG120" s="216"/>
      <c r="SUH120" s="216"/>
      <c r="SUI120" s="216"/>
      <c r="SUJ120" s="216"/>
      <c r="SUK120" s="216"/>
      <c r="SUL120" s="216"/>
      <c r="SUM120" s="216"/>
      <c r="SUN120" s="216"/>
      <c r="SUO120" s="216"/>
      <c r="SUP120" s="216"/>
      <c r="SUQ120" s="214"/>
      <c r="SUR120" s="214"/>
      <c r="SUS120" s="214"/>
      <c r="SUT120" s="214"/>
      <c r="SUU120" s="214"/>
      <c r="SUV120" s="212"/>
      <c r="SUW120" s="213"/>
      <c r="SUX120" s="213"/>
      <c r="SUY120" s="214"/>
      <c r="SUZ120" s="214"/>
      <c r="SVA120" s="216"/>
      <c r="SVB120" s="216"/>
      <c r="SVC120" s="216"/>
      <c r="SVD120" s="216"/>
      <c r="SVE120" s="216"/>
      <c r="SVF120" s="216"/>
      <c r="SVG120" s="216"/>
      <c r="SVH120" s="216"/>
      <c r="SVI120" s="216"/>
      <c r="SVJ120" s="216"/>
      <c r="SVK120" s="216"/>
      <c r="SVL120" s="216"/>
      <c r="SVM120" s="216"/>
      <c r="SVN120" s="214"/>
      <c r="SVO120" s="214"/>
      <c r="SVP120" s="214"/>
      <c r="SVQ120" s="214"/>
      <c r="SVR120" s="214"/>
      <c r="SVS120" s="212"/>
      <c r="SVT120" s="213"/>
      <c r="SVU120" s="213"/>
      <c r="SVV120" s="214"/>
      <c r="SVW120" s="214"/>
      <c r="SVX120" s="216"/>
      <c r="SVY120" s="216"/>
      <c r="SVZ120" s="216"/>
      <c r="SWA120" s="216"/>
      <c r="SWB120" s="216"/>
      <c r="SWC120" s="216"/>
      <c r="SWD120" s="216"/>
      <c r="SWE120" s="216"/>
      <c r="SWF120" s="216"/>
      <c r="SWG120" s="216"/>
      <c r="SWH120" s="216"/>
      <c r="SWI120" s="216"/>
      <c r="SWJ120" s="216"/>
      <c r="SWK120" s="214"/>
      <c r="SWL120" s="214"/>
      <c r="SWM120" s="214"/>
      <c r="SWN120" s="214"/>
      <c r="SWO120" s="214"/>
      <c r="SWP120" s="212"/>
      <c r="SWQ120" s="213"/>
      <c r="SWR120" s="213"/>
      <c r="SWS120" s="214"/>
      <c r="SWT120" s="214"/>
      <c r="SWU120" s="216"/>
      <c r="SWV120" s="216"/>
      <c r="SWW120" s="216"/>
      <c r="SWX120" s="216"/>
      <c r="SWY120" s="216"/>
      <c r="SWZ120" s="216"/>
      <c r="SXA120" s="216"/>
      <c r="SXB120" s="216"/>
      <c r="SXC120" s="216"/>
      <c r="SXD120" s="216"/>
      <c r="SXE120" s="216"/>
      <c r="SXF120" s="216"/>
      <c r="SXG120" s="216"/>
      <c r="SXH120" s="214"/>
      <c r="SXI120" s="214"/>
      <c r="SXJ120" s="214"/>
      <c r="SXK120" s="214"/>
      <c r="SXL120" s="214"/>
      <c r="SXM120" s="212"/>
      <c r="SXN120" s="213"/>
      <c r="SXO120" s="213"/>
      <c r="SXP120" s="214"/>
      <c r="SXQ120" s="214"/>
      <c r="SXR120" s="216"/>
      <c r="SXS120" s="216"/>
      <c r="SXT120" s="216"/>
      <c r="SXU120" s="216"/>
      <c r="SXV120" s="216"/>
      <c r="SXW120" s="216"/>
      <c r="SXX120" s="216"/>
      <c r="SXY120" s="216"/>
      <c r="SXZ120" s="216"/>
      <c r="SYA120" s="216"/>
      <c r="SYB120" s="216"/>
      <c r="SYC120" s="216"/>
      <c r="SYD120" s="216"/>
      <c r="SYE120" s="214"/>
      <c r="SYF120" s="214"/>
      <c r="SYG120" s="214"/>
      <c r="SYH120" s="214"/>
      <c r="SYI120" s="214"/>
      <c r="SYJ120" s="212"/>
      <c r="SYK120" s="213"/>
      <c r="SYL120" s="213"/>
      <c r="SYM120" s="214"/>
      <c r="SYN120" s="214"/>
      <c r="SYO120" s="216"/>
      <c r="SYP120" s="216"/>
      <c r="SYQ120" s="216"/>
      <c r="SYR120" s="216"/>
      <c r="SYS120" s="216"/>
      <c r="SYT120" s="216"/>
      <c r="SYU120" s="216"/>
      <c r="SYV120" s="216"/>
      <c r="SYW120" s="216"/>
      <c r="SYX120" s="216"/>
      <c r="SYY120" s="216"/>
      <c r="SYZ120" s="216"/>
      <c r="SZA120" s="216"/>
      <c r="SZB120" s="214"/>
      <c r="SZC120" s="214"/>
      <c r="SZD120" s="214"/>
      <c r="SZE120" s="214"/>
      <c r="SZF120" s="214"/>
      <c r="SZG120" s="212"/>
      <c r="SZH120" s="213"/>
      <c r="SZI120" s="213"/>
      <c r="SZJ120" s="214"/>
      <c r="SZK120" s="214"/>
      <c r="SZL120" s="216"/>
      <c r="SZM120" s="216"/>
      <c r="SZN120" s="216"/>
      <c r="SZO120" s="216"/>
      <c r="SZP120" s="216"/>
      <c r="SZQ120" s="216"/>
      <c r="SZR120" s="216"/>
      <c r="SZS120" s="216"/>
      <c r="SZT120" s="216"/>
      <c r="SZU120" s="216"/>
      <c r="SZV120" s="216"/>
      <c r="SZW120" s="216"/>
      <c r="SZX120" s="216"/>
      <c r="SZY120" s="214"/>
      <c r="SZZ120" s="214"/>
      <c r="TAA120" s="214"/>
      <c r="TAB120" s="214"/>
      <c r="TAC120" s="214"/>
      <c r="TAD120" s="212"/>
      <c r="TAE120" s="213"/>
      <c r="TAF120" s="213"/>
      <c r="TAG120" s="214"/>
      <c r="TAH120" s="214"/>
      <c r="TAI120" s="216"/>
      <c r="TAJ120" s="216"/>
      <c r="TAK120" s="216"/>
      <c r="TAL120" s="216"/>
      <c r="TAM120" s="216"/>
      <c r="TAN120" s="216"/>
      <c r="TAO120" s="216"/>
      <c r="TAP120" s="216"/>
      <c r="TAQ120" s="216"/>
      <c r="TAR120" s="216"/>
      <c r="TAS120" s="216"/>
      <c r="TAT120" s="216"/>
      <c r="TAU120" s="216"/>
      <c r="TAV120" s="214"/>
      <c r="TAW120" s="214"/>
      <c r="TAX120" s="214"/>
      <c r="TAY120" s="214"/>
      <c r="TAZ120" s="214"/>
      <c r="TBA120" s="212"/>
      <c r="TBB120" s="213"/>
      <c r="TBC120" s="213"/>
      <c r="TBD120" s="214"/>
      <c r="TBE120" s="214"/>
      <c r="TBF120" s="216"/>
      <c r="TBG120" s="216"/>
      <c r="TBH120" s="216"/>
      <c r="TBI120" s="216"/>
      <c r="TBJ120" s="216"/>
      <c r="TBK120" s="216"/>
      <c r="TBL120" s="216"/>
      <c r="TBM120" s="216"/>
      <c r="TBN120" s="216"/>
      <c r="TBO120" s="216"/>
      <c r="TBP120" s="216"/>
      <c r="TBQ120" s="216"/>
      <c r="TBR120" s="216"/>
      <c r="TBS120" s="214"/>
      <c r="TBT120" s="214"/>
      <c r="TBU120" s="214"/>
      <c r="TBV120" s="214"/>
      <c r="TBW120" s="214"/>
      <c r="TBX120" s="212"/>
      <c r="TBY120" s="213"/>
      <c r="TBZ120" s="213"/>
      <c r="TCA120" s="214"/>
      <c r="TCB120" s="214"/>
      <c r="TCC120" s="216"/>
      <c r="TCD120" s="216"/>
      <c r="TCE120" s="216"/>
      <c r="TCF120" s="216"/>
      <c r="TCG120" s="216"/>
      <c r="TCH120" s="216"/>
      <c r="TCI120" s="216"/>
      <c r="TCJ120" s="216"/>
      <c r="TCK120" s="216"/>
      <c r="TCL120" s="216"/>
      <c r="TCM120" s="216"/>
      <c r="TCN120" s="216"/>
      <c r="TCO120" s="216"/>
      <c r="TCP120" s="214"/>
      <c r="TCQ120" s="214"/>
      <c r="TCR120" s="214"/>
      <c r="TCS120" s="214"/>
      <c r="TCT120" s="214"/>
      <c r="TCU120" s="212"/>
      <c r="TCV120" s="213"/>
      <c r="TCW120" s="213"/>
      <c r="TCX120" s="214"/>
      <c r="TCY120" s="214"/>
      <c r="TCZ120" s="216"/>
      <c r="TDA120" s="216"/>
      <c r="TDB120" s="216"/>
      <c r="TDC120" s="216"/>
      <c r="TDD120" s="216"/>
      <c r="TDE120" s="216"/>
      <c r="TDF120" s="216"/>
      <c r="TDG120" s="216"/>
      <c r="TDH120" s="216"/>
      <c r="TDI120" s="216"/>
      <c r="TDJ120" s="216"/>
      <c r="TDK120" s="216"/>
      <c r="TDL120" s="216"/>
      <c r="TDM120" s="214"/>
      <c r="TDN120" s="214"/>
      <c r="TDO120" s="214"/>
      <c r="TDP120" s="214"/>
      <c r="TDQ120" s="214"/>
      <c r="TDR120" s="212"/>
      <c r="TDS120" s="213"/>
      <c r="TDT120" s="213"/>
      <c r="TDU120" s="214"/>
      <c r="TDV120" s="214"/>
      <c r="TDW120" s="216"/>
      <c r="TDX120" s="216"/>
      <c r="TDY120" s="216"/>
      <c r="TDZ120" s="216"/>
      <c r="TEA120" s="216"/>
      <c r="TEB120" s="216"/>
      <c r="TEC120" s="216"/>
      <c r="TED120" s="216"/>
      <c r="TEE120" s="216"/>
      <c r="TEF120" s="216"/>
      <c r="TEG120" s="216"/>
      <c r="TEH120" s="216"/>
      <c r="TEI120" s="216"/>
      <c r="TEJ120" s="214"/>
      <c r="TEK120" s="214"/>
      <c r="TEL120" s="214"/>
      <c r="TEM120" s="214"/>
      <c r="TEN120" s="214"/>
      <c r="TEO120" s="212"/>
      <c r="TEP120" s="213"/>
      <c r="TEQ120" s="213"/>
      <c r="TER120" s="214"/>
      <c r="TES120" s="214"/>
      <c r="TET120" s="216"/>
      <c r="TEU120" s="216"/>
      <c r="TEV120" s="216"/>
      <c r="TEW120" s="216"/>
      <c r="TEX120" s="216"/>
      <c r="TEY120" s="216"/>
      <c r="TEZ120" s="216"/>
      <c r="TFA120" s="216"/>
      <c r="TFB120" s="216"/>
      <c r="TFC120" s="216"/>
      <c r="TFD120" s="216"/>
      <c r="TFE120" s="216"/>
      <c r="TFF120" s="216"/>
      <c r="TFG120" s="214"/>
      <c r="TFH120" s="214"/>
      <c r="TFI120" s="214"/>
      <c r="TFJ120" s="214"/>
      <c r="TFK120" s="214"/>
      <c r="TFL120" s="212"/>
      <c r="TFM120" s="213"/>
      <c r="TFN120" s="213"/>
      <c r="TFO120" s="214"/>
      <c r="TFP120" s="214"/>
      <c r="TFQ120" s="216"/>
      <c r="TFR120" s="216"/>
      <c r="TFS120" s="216"/>
      <c r="TFT120" s="216"/>
      <c r="TFU120" s="216"/>
      <c r="TFV120" s="216"/>
      <c r="TFW120" s="216"/>
      <c r="TFX120" s="216"/>
      <c r="TFY120" s="216"/>
      <c r="TFZ120" s="216"/>
      <c r="TGA120" s="216"/>
      <c r="TGB120" s="216"/>
      <c r="TGC120" s="216"/>
      <c r="TGD120" s="214"/>
      <c r="TGE120" s="214"/>
      <c r="TGF120" s="214"/>
      <c r="TGG120" s="214"/>
      <c r="TGH120" s="214"/>
      <c r="TGI120" s="212"/>
      <c r="TGJ120" s="213"/>
      <c r="TGK120" s="213"/>
      <c r="TGL120" s="214"/>
      <c r="TGM120" s="214"/>
      <c r="TGN120" s="216"/>
      <c r="TGO120" s="216"/>
      <c r="TGP120" s="216"/>
      <c r="TGQ120" s="216"/>
      <c r="TGR120" s="216"/>
      <c r="TGS120" s="216"/>
      <c r="TGT120" s="216"/>
      <c r="TGU120" s="216"/>
      <c r="TGV120" s="216"/>
      <c r="TGW120" s="216"/>
      <c r="TGX120" s="216"/>
      <c r="TGY120" s="216"/>
      <c r="TGZ120" s="216"/>
      <c r="THA120" s="214"/>
      <c r="THB120" s="214"/>
      <c r="THC120" s="214"/>
      <c r="THD120" s="214"/>
      <c r="THE120" s="214"/>
      <c r="THF120" s="212"/>
      <c r="THG120" s="213"/>
      <c r="THH120" s="213"/>
      <c r="THI120" s="214"/>
      <c r="THJ120" s="214"/>
      <c r="THK120" s="216"/>
      <c r="THL120" s="216"/>
      <c r="THM120" s="216"/>
      <c r="THN120" s="216"/>
      <c r="THO120" s="216"/>
      <c r="THP120" s="216"/>
      <c r="THQ120" s="216"/>
      <c r="THR120" s="216"/>
      <c r="THS120" s="216"/>
      <c r="THT120" s="216"/>
      <c r="THU120" s="216"/>
      <c r="THV120" s="216"/>
      <c r="THW120" s="216"/>
      <c r="THX120" s="214"/>
      <c r="THY120" s="214"/>
      <c r="THZ120" s="214"/>
      <c r="TIA120" s="214"/>
      <c r="TIB120" s="214"/>
      <c r="TIC120" s="212"/>
      <c r="TID120" s="213"/>
      <c r="TIE120" s="213"/>
      <c r="TIF120" s="214"/>
      <c r="TIG120" s="214"/>
      <c r="TIH120" s="216"/>
      <c r="TII120" s="216"/>
      <c r="TIJ120" s="216"/>
      <c r="TIK120" s="216"/>
      <c r="TIL120" s="216"/>
      <c r="TIM120" s="216"/>
      <c r="TIN120" s="216"/>
      <c r="TIO120" s="216"/>
      <c r="TIP120" s="216"/>
      <c r="TIQ120" s="216"/>
      <c r="TIR120" s="216"/>
      <c r="TIS120" s="216"/>
      <c r="TIT120" s="216"/>
      <c r="TIU120" s="214"/>
      <c r="TIV120" s="214"/>
      <c r="TIW120" s="214"/>
      <c r="TIX120" s="214"/>
      <c r="TIY120" s="214"/>
      <c r="TIZ120" s="212"/>
      <c r="TJA120" s="213"/>
      <c r="TJB120" s="213"/>
      <c r="TJC120" s="214"/>
      <c r="TJD120" s="214"/>
      <c r="TJE120" s="216"/>
      <c r="TJF120" s="216"/>
      <c r="TJG120" s="216"/>
      <c r="TJH120" s="216"/>
      <c r="TJI120" s="216"/>
      <c r="TJJ120" s="216"/>
      <c r="TJK120" s="216"/>
      <c r="TJL120" s="216"/>
      <c r="TJM120" s="216"/>
      <c r="TJN120" s="216"/>
      <c r="TJO120" s="216"/>
      <c r="TJP120" s="216"/>
      <c r="TJQ120" s="216"/>
      <c r="TJR120" s="214"/>
      <c r="TJS120" s="214"/>
      <c r="TJT120" s="214"/>
      <c r="TJU120" s="214"/>
      <c r="TJV120" s="214"/>
      <c r="TJW120" s="212"/>
      <c r="TJX120" s="213"/>
      <c r="TJY120" s="213"/>
      <c r="TJZ120" s="214"/>
      <c r="TKA120" s="214"/>
      <c r="TKB120" s="216"/>
      <c r="TKC120" s="216"/>
      <c r="TKD120" s="216"/>
      <c r="TKE120" s="216"/>
      <c r="TKF120" s="216"/>
      <c r="TKG120" s="216"/>
      <c r="TKH120" s="216"/>
      <c r="TKI120" s="216"/>
      <c r="TKJ120" s="216"/>
      <c r="TKK120" s="216"/>
      <c r="TKL120" s="216"/>
      <c r="TKM120" s="216"/>
      <c r="TKN120" s="216"/>
      <c r="TKO120" s="214"/>
      <c r="TKP120" s="214"/>
      <c r="TKQ120" s="214"/>
      <c r="TKR120" s="214"/>
      <c r="TKS120" s="214"/>
      <c r="TKT120" s="212"/>
      <c r="TKU120" s="213"/>
      <c r="TKV120" s="213"/>
      <c r="TKW120" s="214"/>
      <c r="TKX120" s="214"/>
      <c r="TKY120" s="216"/>
      <c r="TKZ120" s="216"/>
      <c r="TLA120" s="216"/>
      <c r="TLB120" s="216"/>
      <c r="TLC120" s="216"/>
      <c r="TLD120" s="216"/>
      <c r="TLE120" s="216"/>
      <c r="TLF120" s="216"/>
      <c r="TLG120" s="216"/>
      <c r="TLH120" s="216"/>
      <c r="TLI120" s="216"/>
      <c r="TLJ120" s="216"/>
      <c r="TLK120" s="216"/>
      <c r="TLL120" s="214"/>
      <c r="TLM120" s="214"/>
      <c r="TLN120" s="214"/>
      <c r="TLO120" s="214"/>
      <c r="TLP120" s="214"/>
      <c r="TLQ120" s="212"/>
      <c r="TLR120" s="213"/>
      <c r="TLS120" s="213"/>
      <c r="TLT120" s="214"/>
      <c r="TLU120" s="214"/>
      <c r="TLV120" s="216"/>
      <c r="TLW120" s="216"/>
      <c r="TLX120" s="216"/>
      <c r="TLY120" s="216"/>
      <c r="TLZ120" s="216"/>
      <c r="TMA120" s="216"/>
      <c r="TMB120" s="216"/>
      <c r="TMC120" s="216"/>
      <c r="TMD120" s="216"/>
      <c r="TME120" s="216"/>
      <c r="TMF120" s="216"/>
      <c r="TMG120" s="216"/>
      <c r="TMH120" s="216"/>
      <c r="TMI120" s="214"/>
      <c r="TMJ120" s="214"/>
      <c r="TMK120" s="214"/>
      <c r="TML120" s="214"/>
      <c r="TMM120" s="214"/>
      <c r="TMN120" s="212"/>
      <c r="TMO120" s="213"/>
      <c r="TMP120" s="213"/>
      <c r="TMQ120" s="214"/>
      <c r="TMR120" s="214"/>
      <c r="TMS120" s="216"/>
      <c r="TMT120" s="216"/>
      <c r="TMU120" s="216"/>
      <c r="TMV120" s="216"/>
      <c r="TMW120" s="216"/>
      <c r="TMX120" s="216"/>
      <c r="TMY120" s="216"/>
      <c r="TMZ120" s="216"/>
      <c r="TNA120" s="216"/>
      <c r="TNB120" s="216"/>
      <c r="TNC120" s="216"/>
      <c r="TND120" s="216"/>
      <c r="TNE120" s="216"/>
      <c r="TNF120" s="214"/>
      <c r="TNG120" s="214"/>
      <c r="TNH120" s="214"/>
      <c r="TNI120" s="214"/>
      <c r="TNJ120" s="214"/>
      <c r="TNK120" s="212"/>
      <c r="TNL120" s="213"/>
      <c r="TNM120" s="213"/>
      <c r="TNN120" s="214"/>
      <c r="TNO120" s="214"/>
      <c r="TNP120" s="216"/>
      <c r="TNQ120" s="216"/>
      <c r="TNR120" s="216"/>
      <c r="TNS120" s="216"/>
      <c r="TNT120" s="216"/>
      <c r="TNU120" s="216"/>
      <c r="TNV120" s="216"/>
      <c r="TNW120" s="216"/>
      <c r="TNX120" s="216"/>
      <c r="TNY120" s="216"/>
      <c r="TNZ120" s="216"/>
      <c r="TOA120" s="216"/>
      <c r="TOB120" s="216"/>
      <c r="TOC120" s="214"/>
      <c r="TOD120" s="214"/>
      <c r="TOE120" s="214"/>
      <c r="TOF120" s="214"/>
      <c r="TOG120" s="214"/>
      <c r="TOH120" s="212"/>
      <c r="TOI120" s="213"/>
      <c r="TOJ120" s="213"/>
      <c r="TOK120" s="214"/>
      <c r="TOL120" s="214"/>
      <c r="TOM120" s="216"/>
      <c r="TON120" s="216"/>
      <c r="TOO120" s="216"/>
      <c r="TOP120" s="216"/>
      <c r="TOQ120" s="216"/>
      <c r="TOR120" s="216"/>
      <c r="TOS120" s="216"/>
      <c r="TOT120" s="216"/>
      <c r="TOU120" s="216"/>
      <c r="TOV120" s="216"/>
      <c r="TOW120" s="216"/>
      <c r="TOX120" s="216"/>
      <c r="TOY120" s="216"/>
      <c r="TOZ120" s="214"/>
      <c r="TPA120" s="214"/>
      <c r="TPB120" s="214"/>
      <c r="TPC120" s="214"/>
      <c r="TPD120" s="214"/>
      <c r="TPE120" s="212"/>
      <c r="TPF120" s="213"/>
      <c r="TPG120" s="213"/>
      <c r="TPH120" s="214"/>
      <c r="TPI120" s="214"/>
      <c r="TPJ120" s="216"/>
      <c r="TPK120" s="216"/>
      <c r="TPL120" s="216"/>
      <c r="TPM120" s="216"/>
      <c r="TPN120" s="216"/>
      <c r="TPO120" s="216"/>
      <c r="TPP120" s="216"/>
      <c r="TPQ120" s="216"/>
      <c r="TPR120" s="216"/>
      <c r="TPS120" s="216"/>
      <c r="TPT120" s="216"/>
      <c r="TPU120" s="216"/>
      <c r="TPV120" s="216"/>
      <c r="TPW120" s="214"/>
      <c r="TPX120" s="214"/>
      <c r="TPY120" s="214"/>
      <c r="TPZ120" s="214"/>
      <c r="TQA120" s="214"/>
      <c r="TQB120" s="212"/>
      <c r="TQC120" s="213"/>
      <c r="TQD120" s="213"/>
      <c r="TQE120" s="214"/>
      <c r="TQF120" s="214"/>
      <c r="TQG120" s="216"/>
      <c r="TQH120" s="216"/>
      <c r="TQI120" s="216"/>
      <c r="TQJ120" s="216"/>
      <c r="TQK120" s="216"/>
      <c r="TQL120" s="216"/>
      <c r="TQM120" s="216"/>
      <c r="TQN120" s="216"/>
      <c r="TQO120" s="216"/>
      <c r="TQP120" s="216"/>
      <c r="TQQ120" s="216"/>
      <c r="TQR120" s="216"/>
      <c r="TQS120" s="216"/>
      <c r="TQT120" s="214"/>
      <c r="TQU120" s="214"/>
      <c r="TQV120" s="214"/>
      <c r="TQW120" s="214"/>
      <c r="TQX120" s="214"/>
      <c r="TQY120" s="212"/>
      <c r="TQZ120" s="213"/>
      <c r="TRA120" s="213"/>
      <c r="TRB120" s="214"/>
      <c r="TRC120" s="214"/>
      <c r="TRD120" s="216"/>
      <c r="TRE120" s="216"/>
      <c r="TRF120" s="216"/>
      <c r="TRG120" s="216"/>
      <c r="TRH120" s="216"/>
      <c r="TRI120" s="216"/>
      <c r="TRJ120" s="216"/>
      <c r="TRK120" s="216"/>
      <c r="TRL120" s="216"/>
      <c r="TRM120" s="216"/>
      <c r="TRN120" s="216"/>
      <c r="TRO120" s="216"/>
      <c r="TRP120" s="216"/>
      <c r="TRQ120" s="214"/>
      <c r="TRR120" s="214"/>
      <c r="TRS120" s="214"/>
      <c r="TRT120" s="214"/>
      <c r="TRU120" s="214"/>
      <c r="TRV120" s="212"/>
      <c r="TRW120" s="213"/>
      <c r="TRX120" s="213"/>
      <c r="TRY120" s="214"/>
      <c r="TRZ120" s="214"/>
      <c r="TSA120" s="216"/>
      <c r="TSB120" s="216"/>
      <c r="TSC120" s="216"/>
      <c r="TSD120" s="216"/>
      <c r="TSE120" s="216"/>
      <c r="TSF120" s="216"/>
      <c r="TSG120" s="216"/>
      <c r="TSH120" s="216"/>
      <c r="TSI120" s="216"/>
      <c r="TSJ120" s="216"/>
      <c r="TSK120" s="216"/>
      <c r="TSL120" s="216"/>
      <c r="TSM120" s="216"/>
      <c r="TSN120" s="214"/>
      <c r="TSO120" s="214"/>
      <c r="TSP120" s="214"/>
      <c r="TSQ120" s="214"/>
      <c r="TSR120" s="214"/>
      <c r="TSS120" s="212"/>
      <c r="TST120" s="213"/>
      <c r="TSU120" s="213"/>
      <c r="TSV120" s="214"/>
      <c r="TSW120" s="214"/>
      <c r="TSX120" s="216"/>
      <c r="TSY120" s="216"/>
      <c r="TSZ120" s="216"/>
      <c r="TTA120" s="216"/>
      <c r="TTB120" s="216"/>
      <c r="TTC120" s="216"/>
      <c r="TTD120" s="216"/>
      <c r="TTE120" s="216"/>
      <c r="TTF120" s="216"/>
      <c r="TTG120" s="216"/>
      <c r="TTH120" s="216"/>
      <c r="TTI120" s="216"/>
      <c r="TTJ120" s="216"/>
      <c r="TTK120" s="214"/>
      <c r="TTL120" s="214"/>
      <c r="TTM120" s="214"/>
      <c r="TTN120" s="214"/>
      <c r="TTO120" s="214"/>
      <c r="TTP120" s="212"/>
      <c r="TTQ120" s="213"/>
      <c r="TTR120" s="213"/>
      <c r="TTS120" s="214"/>
      <c r="TTT120" s="214"/>
      <c r="TTU120" s="216"/>
      <c r="TTV120" s="216"/>
      <c r="TTW120" s="216"/>
      <c r="TTX120" s="216"/>
      <c r="TTY120" s="216"/>
      <c r="TTZ120" s="216"/>
      <c r="TUA120" s="216"/>
      <c r="TUB120" s="216"/>
      <c r="TUC120" s="216"/>
      <c r="TUD120" s="216"/>
      <c r="TUE120" s="216"/>
      <c r="TUF120" s="216"/>
      <c r="TUG120" s="216"/>
      <c r="TUH120" s="214"/>
      <c r="TUI120" s="214"/>
      <c r="TUJ120" s="214"/>
      <c r="TUK120" s="214"/>
      <c r="TUL120" s="214"/>
      <c r="TUM120" s="212"/>
      <c r="TUN120" s="213"/>
      <c r="TUO120" s="213"/>
      <c r="TUP120" s="214"/>
      <c r="TUQ120" s="214"/>
      <c r="TUR120" s="216"/>
      <c r="TUS120" s="216"/>
      <c r="TUT120" s="216"/>
      <c r="TUU120" s="216"/>
      <c r="TUV120" s="216"/>
      <c r="TUW120" s="216"/>
      <c r="TUX120" s="216"/>
      <c r="TUY120" s="216"/>
      <c r="TUZ120" s="216"/>
      <c r="TVA120" s="216"/>
      <c r="TVB120" s="216"/>
      <c r="TVC120" s="216"/>
      <c r="TVD120" s="216"/>
      <c r="TVE120" s="214"/>
      <c r="TVF120" s="214"/>
      <c r="TVG120" s="214"/>
      <c r="TVH120" s="214"/>
      <c r="TVI120" s="214"/>
      <c r="TVJ120" s="212"/>
      <c r="TVK120" s="213"/>
      <c r="TVL120" s="213"/>
      <c r="TVM120" s="214"/>
      <c r="TVN120" s="214"/>
      <c r="TVO120" s="216"/>
      <c r="TVP120" s="216"/>
      <c r="TVQ120" s="216"/>
      <c r="TVR120" s="216"/>
      <c r="TVS120" s="216"/>
      <c r="TVT120" s="216"/>
      <c r="TVU120" s="216"/>
      <c r="TVV120" s="216"/>
      <c r="TVW120" s="216"/>
      <c r="TVX120" s="216"/>
      <c r="TVY120" s="216"/>
      <c r="TVZ120" s="216"/>
      <c r="TWA120" s="216"/>
      <c r="TWB120" s="214"/>
      <c r="TWC120" s="214"/>
      <c r="TWD120" s="214"/>
      <c r="TWE120" s="214"/>
      <c r="TWF120" s="214"/>
      <c r="TWG120" s="212"/>
      <c r="TWH120" s="213"/>
      <c r="TWI120" s="213"/>
      <c r="TWJ120" s="214"/>
      <c r="TWK120" s="214"/>
      <c r="TWL120" s="216"/>
      <c r="TWM120" s="216"/>
      <c r="TWN120" s="216"/>
      <c r="TWO120" s="216"/>
      <c r="TWP120" s="216"/>
      <c r="TWQ120" s="216"/>
      <c r="TWR120" s="216"/>
      <c r="TWS120" s="216"/>
      <c r="TWT120" s="216"/>
      <c r="TWU120" s="216"/>
      <c r="TWV120" s="216"/>
      <c r="TWW120" s="216"/>
      <c r="TWX120" s="216"/>
      <c r="TWY120" s="214"/>
      <c r="TWZ120" s="214"/>
      <c r="TXA120" s="214"/>
      <c r="TXB120" s="214"/>
      <c r="TXC120" s="214"/>
      <c r="TXD120" s="212"/>
      <c r="TXE120" s="213"/>
      <c r="TXF120" s="213"/>
      <c r="TXG120" s="214"/>
      <c r="TXH120" s="214"/>
      <c r="TXI120" s="216"/>
      <c r="TXJ120" s="216"/>
      <c r="TXK120" s="216"/>
      <c r="TXL120" s="216"/>
      <c r="TXM120" s="216"/>
      <c r="TXN120" s="216"/>
      <c r="TXO120" s="216"/>
      <c r="TXP120" s="216"/>
      <c r="TXQ120" s="216"/>
      <c r="TXR120" s="216"/>
      <c r="TXS120" s="216"/>
      <c r="TXT120" s="216"/>
      <c r="TXU120" s="216"/>
      <c r="TXV120" s="214"/>
      <c r="TXW120" s="214"/>
      <c r="TXX120" s="214"/>
      <c r="TXY120" s="214"/>
      <c r="TXZ120" s="214"/>
      <c r="TYA120" s="212"/>
      <c r="TYB120" s="213"/>
      <c r="TYC120" s="213"/>
      <c r="TYD120" s="214"/>
      <c r="TYE120" s="214"/>
      <c r="TYF120" s="216"/>
      <c r="TYG120" s="216"/>
      <c r="TYH120" s="216"/>
      <c r="TYI120" s="216"/>
      <c r="TYJ120" s="216"/>
      <c r="TYK120" s="216"/>
      <c r="TYL120" s="216"/>
      <c r="TYM120" s="216"/>
      <c r="TYN120" s="216"/>
      <c r="TYO120" s="216"/>
      <c r="TYP120" s="216"/>
      <c r="TYQ120" s="216"/>
      <c r="TYR120" s="216"/>
      <c r="TYS120" s="214"/>
      <c r="TYT120" s="214"/>
      <c r="TYU120" s="214"/>
      <c r="TYV120" s="214"/>
      <c r="TYW120" s="214"/>
      <c r="TYX120" s="212"/>
      <c r="TYY120" s="213"/>
      <c r="TYZ120" s="213"/>
      <c r="TZA120" s="214"/>
      <c r="TZB120" s="214"/>
      <c r="TZC120" s="216"/>
      <c r="TZD120" s="216"/>
      <c r="TZE120" s="216"/>
      <c r="TZF120" s="216"/>
      <c r="TZG120" s="216"/>
      <c r="TZH120" s="216"/>
      <c r="TZI120" s="216"/>
      <c r="TZJ120" s="216"/>
      <c r="TZK120" s="216"/>
      <c r="TZL120" s="216"/>
      <c r="TZM120" s="216"/>
      <c r="TZN120" s="216"/>
      <c r="TZO120" s="216"/>
      <c r="TZP120" s="214"/>
      <c r="TZQ120" s="214"/>
      <c r="TZR120" s="214"/>
      <c r="TZS120" s="214"/>
      <c r="TZT120" s="214"/>
      <c r="TZU120" s="212"/>
      <c r="TZV120" s="213"/>
      <c r="TZW120" s="213"/>
      <c r="TZX120" s="214"/>
      <c r="TZY120" s="214"/>
      <c r="TZZ120" s="216"/>
      <c r="UAA120" s="216"/>
      <c r="UAB120" s="216"/>
      <c r="UAC120" s="216"/>
      <c r="UAD120" s="216"/>
      <c r="UAE120" s="216"/>
      <c r="UAF120" s="216"/>
      <c r="UAG120" s="216"/>
      <c r="UAH120" s="216"/>
      <c r="UAI120" s="216"/>
      <c r="UAJ120" s="216"/>
      <c r="UAK120" s="216"/>
      <c r="UAL120" s="216"/>
      <c r="UAM120" s="214"/>
      <c r="UAN120" s="214"/>
      <c r="UAO120" s="214"/>
      <c r="UAP120" s="214"/>
      <c r="UAQ120" s="214"/>
      <c r="UAR120" s="212"/>
      <c r="UAS120" s="213"/>
      <c r="UAT120" s="213"/>
      <c r="UAU120" s="214"/>
      <c r="UAV120" s="214"/>
      <c r="UAW120" s="216"/>
      <c r="UAX120" s="216"/>
      <c r="UAY120" s="216"/>
      <c r="UAZ120" s="216"/>
      <c r="UBA120" s="216"/>
      <c r="UBB120" s="216"/>
      <c r="UBC120" s="216"/>
      <c r="UBD120" s="216"/>
      <c r="UBE120" s="216"/>
      <c r="UBF120" s="216"/>
      <c r="UBG120" s="216"/>
      <c r="UBH120" s="216"/>
      <c r="UBI120" s="216"/>
      <c r="UBJ120" s="214"/>
      <c r="UBK120" s="214"/>
      <c r="UBL120" s="214"/>
      <c r="UBM120" s="214"/>
      <c r="UBN120" s="214"/>
      <c r="UBO120" s="212"/>
      <c r="UBP120" s="213"/>
      <c r="UBQ120" s="213"/>
      <c r="UBR120" s="214"/>
      <c r="UBS120" s="214"/>
      <c r="UBT120" s="216"/>
      <c r="UBU120" s="216"/>
      <c r="UBV120" s="216"/>
      <c r="UBW120" s="216"/>
      <c r="UBX120" s="216"/>
      <c r="UBY120" s="216"/>
      <c r="UBZ120" s="216"/>
      <c r="UCA120" s="216"/>
      <c r="UCB120" s="216"/>
      <c r="UCC120" s="216"/>
      <c r="UCD120" s="216"/>
      <c r="UCE120" s="216"/>
      <c r="UCF120" s="216"/>
      <c r="UCG120" s="214"/>
      <c r="UCH120" s="214"/>
      <c r="UCI120" s="214"/>
      <c r="UCJ120" s="214"/>
      <c r="UCK120" s="214"/>
      <c r="UCL120" s="212"/>
      <c r="UCM120" s="213"/>
      <c r="UCN120" s="213"/>
      <c r="UCO120" s="214"/>
      <c r="UCP120" s="214"/>
      <c r="UCQ120" s="216"/>
      <c r="UCR120" s="216"/>
      <c r="UCS120" s="216"/>
      <c r="UCT120" s="216"/>
      <c r="UCU120" s="216"/>
      <c r="UCV120" s="216"/>
      <c r="UCW120" s="216"/>
      <c r="UCX120" s="216"/>
      <c r="UCY120" s="216"/>
      <c r="UCZ120" s="216"/>
      <c r="UDA120" s="216"/>
      <c r="UDB120" s="216"/>
      <c r="UDC120" s="216"/>
      <c r="UDD120" s="214"/>
      <c r="UDE120" s="214"/>
      <c r="UDF120" s="214"/>
      <c r="UDG120" s="214"/>
      <c r="UDH120" s="214"/>
      <c r="UDI120" s="212"/>
      <c r="UDJ120" s="213"/>
      <c r="UDK120" s="213"/>
      <c r="UDL120" s="214"/>
      <c r="UDM120" s="214"/>
      <c r="UDN120" s="216"/>
      <c r="UDO120" s="216"/>
      <c r="UDP120" s="216"/>
      <c r="UDQ120" s="216"/>
      <c r="UDR120" s="216"/>
      <c r="UDS120" s="216"/>
      <c r="UDT120" s="216"/>
      <c r="UDU120" s="216"/>
      <c r="UDV120" s="216"/>
      <c r="UDW120" s="216"/>
      <c r="UDX120" s="216"/>
      <c r="UDY120" s="216"/>
      <c r="UDZ120" s="216"/>
      <c r="UEA120" s="214"/>
      <c r="UEB120" s="214"/>
      <c r="UEC120" s="214"/>
      <c r="UED120" s="214"/>
      <c r="UEE120" s="214"/>
      <c r="UEF120" s="212"/>
      <c r="UEG120" s="213"/>
      <c r="UEH120" s="213"/>
      <c r="UEI120" s="214"/>
      <c r="UEJ120" s="214"/>
      <c r="UEK120" s="216"/>
      <c r="UEL120" s="216"/>
      <c r="UEM120" s="216"/>
      <c r="UEN120" s="216"/>
      <c r="UEO120" s="216"/>
      <c r="UEP120" s="216"/>
      <c r="UEQ120" s="216"/>
      <c r="UER120" s="216"/>
      <c r="UES120" s="216"/>
      <c r="UET120" s="216"/>
      <c r="UEU120" s="216"/>
      <c r="UEV120" s="216"/>
      <c r="UEW120" s="216"/>
      <c r="UEX120" s="214"/>
      <c r="UEY120" s="214"/>
      <c r="UEZ120" s="214"/>
      <c r="UFA120" s="214"/>
      <c r="UFB120" s="214"/>
      <c r="UFC120" s="212"/>
      <c r="UFD120" s="213"/>
      <c r="UFE120" s="213"/>
      <c r="UFF120" s="214"/>
      <c r="UFG120" s="214"/>
      <c r="UFH120" s="216"/>
      <c r="UFI120" s="216"/>
      <c r="UFJ120" s="216"/>
      <c r="UFK120" s="216"/>
      <c r="UFL120" s="216"/>
      <c r="UFM120" s="216"/>
      <c r="UFN120" s="216"/>
      <c r="UFO120" s="216"/>
      <c r="UFP120" s="216"/>
      <c r="UFQ120" s="216"/>
      <c r="UFR120" s="216"/>
      <c r="UFS120" s="216"/>
      <c r="UFT120" s="216"/>
      <c r="UFU120" s="214"/>
      <c r="UFV120" s="214"/>
      <c r="UFW120" s="214"/>
      <c r="UFX120" s="214"/>
      <c r="UFY120" s="214"/>
      <c r="UFZ120" s="212"/>
      <c r="UGA120" s="213"/>
      <c r="UGB120" s="213"/>
      <c r="UGC120" s="214"/>
      <c r="UGD120" s="214"/>
      <c r="UGE120" s="216"/>
      <c r="UGF120" s="216"/>
      <c r="UGG120" s="216"/>
      <c r="UGH120" s="216"/>
      <c r="UGI120" s="216"/>
      <c r="UGJ120" s="216"/>
      <c r="UGK120" s="216"/>
      <c r="UGL120" s="216"/>
      <c r="UGM120" s="216"/>
      <c r="UGN120" s="216"/>
      <c r="UGO120" s="216"/>
      <c r="UGP120" s="216"/>
      <c r="UGQ120" s="216"/>
      <c r="UGR120" s="214"/>
      <c r="UGS120" s="214"/>
      <c r="UGT120" s="214"/>
      <c r="UGU120" s="214"/>
      <c r="UGV120" s="214"/>
      <c r="UGW120" s="212"/>
      <c r="UGX120" s="213"/>
      <c r="UGY120" s="213"/>
      <c r="UGZ120" s="214"/>
      <c r="UHA120" s="214"/>
      <c r="UHB120" s="216"/>
      <c r="UHC120" s="216"/>
      <c r="UHD120" s="216"/>
      <c r="UHE120" s="216"/>
      <c r="UHF120" s="216"/>
      <c r="UHG120" s="216"/>
      <c r="UHH120" s="216"/>
      <c r="UHI120" s="216"/>
      <c r="UHJ120" s="216"/>
      <c r="UHK120" s="216"/>
      <c r="UHL120" s="216"/>
      <c r="UHM120" s="216"/>
      <c r="UHN120" s="216"/>
      <c r="UHO120" s="214"/>
      <c r="UHP120" s="214"/>
      <c r="UHQ120" s="214"/>
      <c r="UHR120" s="214"/>
      <c r="UHS120" s="214"/>
      <c r="UHT120" s="212"/>
      <c r="UHU120" s="213"/>
      <c r="UHV120" s="213"/>
      <c r="UHW120" s="214"/>
      <c r="UHX120" s="214"/>
      <c r="UHY120" s="216"/>
      <c r="UHZ120" s="216"/>
      <c r="UIA120" s="216"/>
      <c r="UIB120" s="216"/>
      <c r="UIC120" s="216"/>
      <c r="UID120" s="216"/>
      <c r="UIE120" s="216"/>
      <c r="UIF120" s="216"/>
      <c r="UIG120" s="216"/>
      <c r="UIH120" s="216"/>
      <c r="UII120" s="216"/>
      <c r="UIJ120" s="216"/>
      <c r="UIK120" s="216"/>
      <c r="UIL120" s="214"/>
      <c r="UIM120" s="214"/>
      <c r="UIN120" s="214"/>
      <c r="UIO120" s="214"/>
      <c r="UIP120" s="214"/>
      <c r="UIQ120" s="212"/>
      <c r="UIR120" s="213"/>
      <c r="UIS120" s="213"/>
      <c r="UIT120" s="214"/>
      <c r="UIU120" s="214"/>
      <c r="UIV120" s="216"/>
      <c r="UIW120" s="216"/>
      <c r="UIX120" s="216"/>
      <c r="UIY120" s="216"/>
      <c r="UIZ120" s="216"/>
      <c r="UJA120" s="216"/>
      <c r="UJB120" s="216"/>
      <c r="UJC120" s="216"/>
      <c r="UJD120" s="216"/>
      <c r="UJE120" s="216"/>
      <c r="UJF120" s="216"/>
      <c r="UJG120" s="216"/>
      <c r="UJH120" s="216"/>
      <c r="UJI120" s="214"/>
      <c r="UJJ120" s="214"/>
      <c r="UJK120" s="214"/>
      <c r="UJL120" s="214"/>
      <c r="UJM120" s="214"/>
      <c r="UJN120" s="212"/>
      <c r="UJO120" s="213"/>
      <c r="UJP120" s="213"/>
      <c r="UJQ120" s="214"/>
      <c r="UJR120" s="214"/>
      <c r="UJS120" s="216"/>
      <c r="UJT120" s="216"/>
      <c r="UJU120" s="216"/>
      <c r="UJV120" s="216"/>
      <c r="UJW120" s="216"/>
      <c r="UJX120" s="216"/>
      <c r="UJY120" s="216"/>
      <c r="UJZ120" s="216"/>
      <c r="UKA120" s="216"/>
      <c r="UKB120" s="216"/>
      <c r="UKC120" s="216"/>
      <c r="UKD120" s="216"/>
      <c r="UKE120" s="216"/>
      <c r="UKF120" s="214"/>
      <c r="UKG120" s="214"/>
      <c r="UKH120" s="214"/>
      <c r="UKI120" s="214"/>
      <c r="UKJ120" s="214"/>
      <c r="UKK120" s="212"/>
      <c r="UKL120" s="213"/>
      <c r="UKM120" s="213"/>
      <c r="UKN120" s="214"/>
      <c r="UKO120" s="214"/>
      <c r="UKP120" s="216"/>
      <c r="UKQ120" s="216"/>
      <c r="UKR120" s="216"/>
      <c r="UKS120" s="216"/>
      <c r="UKT120" s="216"/>
      <c r="UKU120" s="216"/>
      <c r="UKV120" s="216"/>
      <c r="UKW120" s="216"/>
      <c r="UKX120" s="216"/>
      <c r="UKY120" s="216"/>
      <c r="UKZ120" s="216"/>
      <c r="ULA120" s="216"/>
      <c r="ULB120" s="216"/>
      <c r="ULC120" s="214"/>
      <c r="ULD120" s="214"/>
      <c r="ULE120" s="214"/>
      <c r="ULF120" s="214"/>
      <c r="ULG120" s="214"/>
      <c r="ULH120" s="212"/>
      <c r="ULI120" s="213"/>
      <c r="ULJ120" s="213"/>
      <c r="ULK120" s="214"/>
      <c r="ULL120" s="214"/>
      <c r="ULM120" s="216"/>
      <c r="ULN120" s="216"/>
      <c r="ULO120" s="216"/>
      <c r="ULP120" s="216"/>
      <c r="ULQ120" s="216"/>
      <c r="ULR120" s="216"/>
      <c r="ULS120" s="216"/>
      <c r="ULT120" s="216"/>
      <c r="ULU120" s="216"/>
      <c r="ULV120" s="216"/>
      <c r="ULW120" s="216"/>
      <c r="ULX120" s="216"/>
      <c r="ULY120" s="216"/>
      <c r="ULZ120" s="214"/>
      <c r="UMA120" s="214"/>
      <c r="UMB120" s="214"/>
      <c r="UMC120" s="214"/>
      <c r="UMD120" s="214"/>
      <c r="UME120" s="212"/>
      <c r="UMF120" s="213"/>
      <c r="UMG120" s="213"/>
      <c r="UMH120" s="214"/>
      <c r="UMI120" s="214"/>
      <c r="UMJ120" s="216"/>
      <c r="UMK120" s="216"/>
      <c r="UML120" s="216"/>
      <c r="UMM120" s="216"/>
      <c r="UMN120" s="216"/>
      <c r="UMO120" s="216"/>
      <c r="UMP120" s="216"/>
      <c r="UMQ120" s="216"/>
      <c r="UMR120" s="216"/>
      <c r="UMS120" s="216"/>
      <c r="UMT120" s="216"/>
      <c r="UMU120" s="216"/>
      <c r="UMV120" s="216"/>
      <c r="UMW120" s="214"/>
      <c r="UMX120" s="214"/>
      <c r="UMY120" s="214"/>
      <c r="UMZ120" s="214"/>
      <c r="UNA120" s="214"/>
      <c r="UNB120" s="212"/>
      <c r="UNC120" s="213"/>
      <c r="UND120" s="213"/>
      <c r="UNE120" s="214"/>
      <c r="UNF120" s="214"/>
      <c r="UNG120" s="216"/>
      <c r="UNH120" s="216"/>
      <c r="UNI120" s="216"/>
      <c r="UNJ120" s="216"/>
      <c r="UNK120" s="216"/>
      <c r="UNL120" s="216"/>
      <c r="UNM120" s="216"/>
      <c r="UNN120" s="216"/>
      <c r="UNO120" s="216"/>
      <c r="UNP120" s="216"/>
      <c r="UNQ120" s="216"/>
      <c r="UNR120" s="216"/>
      <c r="UNS120" s="216"/>
      <c r="UNT120" s="214"/>
      <c r="UNU120" s="214"/>
      <c r="UNV120" s="214"/>
      <c r="UNW120" s="214"/>
      <c r="UNX120" s="214"/>
      <c r="UNY120" s="212"/>
      <c r="UNZ120" s="213"/>
      <c r="UOA120" s="213"/>
      <c r="UOB120" s="214"/>
      <c r="UOC120" s="214"/>
      <c r="UOD120" s="216"/>
      <c r="UOE120" s="216"/>
      <c r="UOF120" s="216"/>
      <c r="UOG120" s="216"/>
      <c r="UOH120" s="216"/>
      <c r="UOI120" s="216"/>
      <c r="UOJ120" s="216"/>
      <c r="UOK120" s="216"/>
      <c r="UOL120" s="216"/>
      <c r="UOM120" s="216"/>
      <c r="UON120" s="216"/>
      <c r="UOO120" s="216"/>
      <c r="UOP120" s="216"/>
      <c r="UOQ120" s="214"/>
      <c r="UOR120" s="214"/>
      <c r="UOS120" s="214"/>
      <c r="UOT120" s="214"/>
      <c r="UOU120" s="214"/>
      <c r="UOV120" s="212"/>
      <c r="UOW120" s="213"/>
      <c r="UOX120" s="213"/>
      <c r="UOY120" s="214"/>
      <c r="UOZ120" s="214"/>
      <c r="UPA120" s="216"/>
      <c r="UPB120" s="216"/>
      <c r="UPC120" s="216"/>
      <c r="UPD120" s="216"/>
      <c r="UPE120" s="216"/>
      <c r="UPF120" s="216"/>
      <c r="UPG120" s="216"/>
      <c r="UPH120" s="216"/>
      <c r="UPI120" s="216"/>
      <c r="UPJ120" s="216"/>
      <c r="UPK120" s="216"/>
      <c r="UPL120" s="216"/>
      <c r="UPM120" s="216"/>
      <c r="UPN120" s="214"/>
      <c r="UPO120" s="214"/>
      <c r="UPP120" s="214"/>
      <c r="UPQ120" s="214"/>
      <c r="UPR120" s="214"/>
      <c r="UPS120" s="212"/>
      <c r="UPT120" s="213"/>
      <c r="UPU120" s="213"/>
      <c r="UPV120" s="214"/>
      <c r="UPW120" s="214"/>
      <c r="UPX120" s="216"/>
      <c r="UPY120" s="216"/>
      <c r="UPZ120" s="216"/>
      <c r="UQA120" s="216"/>
      <c r="UQB120" s="216"/>
      <c r="UQC120" s="216"/>
      <c r="UQD120" s="216"/>
      <c r="UQE120" s="216"/>
      <c r="UQF120" s="216"/>
      <c r="UQG120" s="216"/>
      <c r="UQH120" s="216"/>
      <c r="UQI120" s="216"/>
      <c r="UQJ120" s="216"/>
      <c r="UQK120" s="214"/>
      <c r="UQL120" s="214"/>
      <c r="UQM120" s="214"/>
      <c r="UQN120" s="214"/>
      <c r="UQO120" s="214"/>
      <c r="UQP120" s="212"/>
      <c r="UQQ120" s="213"/>
      <c r="UQR120" s="213"/>
      <c r="UQS120" s="214"/>
      <c r="UQT120" s="214"/>
      <c r="UQU120" s="216"/>
      <c r="UQV120" s="216"/>
      <c r="UQW120" s="216"/>
      <c r="UQX120" s="216"/>
      <c r="UQY120" s="216"/>
      <c r="UQZ120" s="216"/>
      <c r="URA120" s="216"/>
      <c r="URB120" s="216"/>
      <c r="URC120" s="216"/>
      <c r="URD120" s="216"/>
      <c r="URE120" s="216"/>
      <c r="URF120" s="216"/>
      <c r="URG120" s="216"/>
      <c r="URH120" s="214"/>
      <c r="URI120" s="214"/>
      <c r="URJ120" s="214"/>
      <c r="URK120" s="214"/>
      <c r="URL120" s="214"/>
      <c r="URM120" s="212"/>
      <c r="URN120" s="213"/>
      <c r="URO120" s="213"/>
      <c r="URP120" s="214"/>
      <c r="URQ120" s="214"/>
      <c r="URR120" s="216"/>
      <c r="URS120" s="216"/>
      <c r="URT120" s="216"/>
      <c r="URU120" s="216"/>
      <c r="URV120" s="216"/>
      <c r="URW120" s="216"/>
      <c r="URX120" s="216"/>
      <c r="URY120" s="216"/>
      <c r="URZ120" s="216"/>
      <c r="USA120" s="216"/>
      <c r="USB120" s="216"/>
      <c r="USC120" s="216"/>
      <c r="USD120" s="216"/>
      <c r="USE120" s="214"/>
      <c r="USF120" s="214"/>
      <c r="USG120" s="214"/>
      <c r="USH120" s="214"/>
      <c r="USI120" s="214"/>
      <c r="USJ120" s="212"/>
      <c r="USK120" s="213"/>
      <c r="USL120" s="213"/>
      <c r="USM120" s="214"/>
      <c r="USN120" s="214"/>
      <c r="USO120" s="216"/>
      <c r="USP120" s="216"/>
      <c r="USQ120" s="216"/>
      <c r="USR120" s="216"/>
      <c r="USS120" s="216"/>
      <c r="UST120" s="216"/>
      <c r="USU120" s="216"/>
      <c r="USV120" s="216"/>
      <c r="USW120" s="216"/>
      <c r="USX120" s="216"/>
      <c r="USY120" s="216"/>
      <c r="USZ120" s="216"/>
      <c r="UTA120" s="216"/>
      <c r="UTB120" s="214"/>
      <c r="UTC120" s="214"/>
      <c r="UTD120" s="214"/>
      <c r="UTE120" s="214"/>
      <c r="UTF120" s="214"/>
      <c r="UTG120" s="212"/>
      <c r="UTH120" s="213"/>
      <c r="UTI120" s="213"/>
      <c r="UTJ120" s="214"/>
      <c r="UTK120" s="214"/>
      <c r="UTL120" s="216"/>
      <c r="UTM120" s="216"/>
      <c r="UTN120" s="216"/>
      <c r="UTO120" s="216"/>
      <c r="UTP120" s="216"/>
      <c r="UTQ120" s="216"/>
      <c r="UTR120" s="216"/>
      <c r="UTS120" s="216"/>
      <c r="UTT120" s="216"/>
      <c r="UTU120" s="216"/>
      <c r="UTV120" s="216"/>
      <c r="UTW120" s="216"/>
      <c r="UTX120" s="216"/>
      <c r="UTY120" s="214"/>
      <c r="UTZ120" s="214"/>
      <c r="UUA120" s="214"/>
      <c r="UUB120" s="214"/>
      <c r="UUC120" s="214"/>
      <c r="UUD120" s="212"/>
      <c r="UUE120" s="213"/>
      <c r="UUF120" s="213"/>
      <c r="UUG120" s="214"/>
      <c r="UUH120" s="214"/>
      <c r="UUI120" s="216"/>
      <c r="UUJ120" s="216"/>
      <c r="UUK120" s="216"/>
      <c r="UUL120" s="216"/>
      <c r="UUM120" s="216"/>
      <c r="UUN120" s="216"/>
      <c r="UUO120" s="216"/>
      <c r="UUP120" s="216"/>
      <c r="UUQ120" s="216"/>
      <c r="UUR120" s="216"/>
      <c r="UUS120" s="216"/>
      <c r="UUT120" s="216"/>
      <c r="UUU120" s="216"/>
      <c r="UUV120" s="214"/>
      <c r="UUW120" s="214"/>
      <c r="UUX120" s="214"/>
      <c r="UUY120" s="214"/>
      <c r="UUZ120" s="214"/>
      <c r="UVA120" s="212"/>
      <c r="UVB120" s="213"/>
      <c r="UVC120" s="213"/>
      <c r="UVD120" s="214"/>
      <c r="UVE120" s="214"/>
      <c r="UVF120" s="216"/>
      <c r="UVG120" s="216"/>
      <c r="UVH120" s="216"/>
      <c r="UVI120" s="216"/>
      <c r="UVJ120" s="216"/>
      <c r="UVK120" s="216"/>
      <c r="UVL120" s="216"/>
      <c r="UVM120" s="216"/>
      <c r="UVN120" s="216"/>
      <c r="UVO120" s="216"/>
      <c r="UVP120" s="216"/>
      <c r="UVQ120" s="216"/>
      <c r="UVR120" s="216"/>
      <c r="UVS120" s="214"/>
      <c r="UVT120" s="214"/>
      <c r="UVU120" s="214"/>
      <c r="UVV120" s="214"/>
      <c r="UVW120" s="214"/>
      <c r="UVX120" s="212"/>
      <c r="UVY120" s="213"/>
      <c r="UVZ120" s="213"/>
      <c r="UWA120" s="214"/>
      <c r="UWB120" s="214"/>
      <c r="UWC120" s="216"/>
      <c r="UWD120" s="216"/>
      <c r="UWE120" s="216"/>
      <c r="UWF120" s="216"/>
      <c r="UWG120" s="216"/>
      <c r="UWH120" s="216"/>
      <c r="UWI120" s="216"/>
      <c r="UWJ120" s="216"/>
      <c r="UWK120" s="216"/>
      <c r="UWL120" s="216"/>
      <c r="UWM120" s="216"/>
      <c r="UWN120" s="216"/>
      <c r="UWO120" s="216"/>
      <c r="UWP120" s="214"/>
      <c r="UWQ120" s="214"/>
      <c r="UWR120" s="214"/>
      <c r="UWS120" s="214"/>
      <c r="UWT120" s="214"/>
      <c r="UWU120" s="212"/>
      <c r="UWV120" s="213"/>
      <c r="UWW120" s="213"/>
      <c r="UWX120" s="214"/>
      <c r="UWY120" s="214"/>
      <c r="UWZ120" s="216"/>
      <c r="UXA120" s="216"/>
      <c r="UXB120" s="216"/>
      <c r="UXC120" s="216"/>
      <c r="UXD120" s="216"/>
      <c r="UXE120" s="216"/>
      <c r="UXF120" s="216"/>
      <c r="UXG120" s="216"/>
      <c r="UXH120" s="216"/>
      <c r="UXI120" s="216"/>
      <c r="UXJ120" s="216"/>
      <c r="UXK120" s="216"/>
      <c r="UXL120" s="216"/>
      <c r="UXM120" s="214"/>
      <c r="UXN120" s="214"/>
      <c r="UXO120" s="214"/>
      <c r="UXP120" s="214"/>
      <c r="UXQ120" s="214"/>
      <c r="UXR120" s="212"/>
      <c r="UXS120" s="213"/>
      <c r="UXT120" s="213"/>
      <c r="UXU120" s="214"/>
      <c r="UXV120" s="214"/>
      <c r="UXW120" s="216"/>
      <c r="UXX120" s="216"/>
      <c r="UXY120" s="216"/>
      <c r="UXZ120" s="216"/>
      <c r="UYA120" s="216"/>
      <c r="UYB120" s="216"/>
      <c r="UYC120" s="216"/>
      <c r="UYD120" s="216"/>
      <c r="UYE120" s="216"/>
      <c r="UYF120" s="216"/>
      <c r="UYG120" s="216"/>
      <c r="UYH120" s="216"/>
      <c r="UYI120" s="216"/>
      <c r="UYJ120" s="214"/>
      <c r="UYK120" s="214"/>
      <c r="UYL120" s="214"/>
      <c r="UYM120" s="214"/>
      <c r="UYN120" s="214"/>
      <c r="UYO120" s="212"/>
      <c r="UYP120" s="213"/>
      <c r="UYQ120" s="213"/>
      <c r="UYR120" s="214"/>
      <c r="UYS120" s="214"/>
      <c r="UYT120" s="216"/>
      <c r="UYU120" s="216"/>
      <c r="UYV120" s="216"/>
      <c r="UYW120" s="216"/>
      <c r="UYX120" s="216"/>
      <c r="UYY120" s="216"/>
      <c r="UYZ120" s="216"/>
      <c r="UZA120" s="216"/>
      <c r="UZB120" s="216"/>
      <c r="UZC120" s="216"/>
      <c r="UZD120" s="216"/>
      <c r="UZE120" s="216"/>
      <c r="UZF120" s="216"/>
      <c r="UZG120" s="214"/>
      <c r="UZH120" s="214"/>
      <c r="UZI120" s="214"/>
      <c r="UZJ120" s="214"/>
      <c r="UZK120" s="214"/>
      <c r="UZL120" s="212"/>
      <c r="UZM120" s="213"/>
      <c r="UZN120" s="213"/>
      <c r="UZO120" s="214"/>
      <c r="UZP120" s="214"/>
      <c r="UZQ120" s="216"/>
      <c r="UZR120" s="216"/>
      <c r="UZS120" s="216"/>
      <c r="UZT120" s="216"/>
      <c r="UZU120" s="216"/>
      <c r="UZV120" s="216"/>
      <c r="UZW120" s="216"/>
      <c r="UZX120" s="216"/>
      <c r="UZY120" s="216"/>
      <c r="UZZ120" s="216"/>
      <c r="VAA120" s="216"/>
      <c r="VAB120" s="216"/>
      <c r="VAC120" s="216"/>
      <c r="VAD120" s="214"/>
      <c r="VAE120" s="214"/>
      <c r="VAF120" s="214"/>
      <c r="VAG120" s="214"/>
      <c r="VAH120" s="214"/>
      <c r="VAI120" s="212"/>
      <c r="VAJ120" s="213"/>
      <c r="VAK120" s="213"/>
      <c r="VAL120" s="214"/>
      <c r="VAM120" s="214"/>
      <c r="VAN120" s="216"/>
      <c r="VAO120" s="216"/>
      <c r="VAP120" s="216"/>
      <c r="VAQ120" s="216"/>
      <c r="VAR120" s="216"/>
      <c r="VAS120" s="216"/>
      <c r="VAT120" s="216"/>
      <c r="VAU120" s="216"/>
      <c r="VAV120" s="216"/>
      <c r="VAW120" s="216"/>
      <c r="VAX120" s="216"/>
      <c r="VAY120" s="216"/>
      <c r="VAZ120" s="216"/>
      <c r="VBA120" s="214"/>
      <c r="VBB120" s="214"/>
      <c r="VBC120" s="214"/>
      <c r="VBD120" s="214"/>
      <c r="VBE120" s="214"/>
      <c r="VBF120" s="212"/>
      <c r="VBG120" s="213"/>
      <c r="VBH120" s="213"/>
      <c r="VBI120" s="214"/>
      <c r="VBJ120" s="214"/>
      <c r="VBK120" s="216"/>
      <c r="VBL120" s="216"/>
      <c r="VBM120" s="216"/>
      <c r="VBN120" s="216"/>
      <c r="VBO120" s="216"/>
      <c r="VBP120" s="216"/>
      <c r="VBQ120" s="216"/>
      <c r="VBR120" s="216"/>
      <c r="VBS120" s="216"/>
      <c r="VBT120" s="216"/>
      <c r="VBU120" s="216"/>
      <c r="VBV120" s="216"/>
      <c r="VBW120" s="216"/>
      <c r="VBX120" s="214"/>
      <c r="VBY120" s="214"/>
      <c r="VBZ120" s="214"/>
      <c r="VCA120" s="214"/>
      <c r="VCB120" s="214"/>
      <c r="VCC120" s="212"/>
      <c r="VCD120" s="213"/>
      <c r="VCE120" s="213"/>
      <c r="VCF120" s="214"/>
      <c r="VCG120" s="214"/>
      <c r="VCH120" s="216"/>
      <c r="VCI120" s="216"/>
      <c r="VCJ120" s="216"/>
      <c r="VCK120" s="216"/>
      <c r="VCL120" s="216"/>
      <c r="VCM120" s="216"/>
      <c r="VCN120" s="216"/>
      <c r="VCO120" s="216"/>
      <c r="VCP120" s="216"/>
      <c r="VCQ120" s="216"/>
      <c r="VCR120" s="216"/>
      <c r="VCS120" s="216"/>
      <c r="VCT120" s="216"/>
      <c r="VCU120" s="214"/>
      <c r="VCV120" s="214"/>
      <c r="VCW120" s="214"/>
      <c r="VCX120" s="214"/>
      <c r="VCY120" s="214"/>
      <c r="VCZ120" s="212"/>
      <c r="VDA120" s="213"/>
      <c r="VDB120" s="213"/>
      <c r="VDC120" s="214"/>
      <c r="VDD120" s="214"/>
      <c r="VDE120" s="216"/>
      <c r="VDF120" s="216"/>
      <c r="VDG120" s="216"/>
      <c r="VDH120" s="216"/>
      <c r="VDI120" s="216"/>
      <c r="VDJ120" s="216"/>
      <c r="VDK120" s="216"/>
      <c r="VDL120" s="216"/>
      <c r="VDM120" s="216"/>
      <c r="VDN120" s="216"/>
      <c r="VDO120" s="216"/>
      <c r="VDP120" s="216"/>
      <c r="VDQ120" s="216"/>
      <c r="VDR120" s="214"/>
      <c r="VDS120" s="214"/>
      <c r="VDT120" s="214"/>
      <c r="VDU120" s="214"/>
      <c r="VDV120" s="214"/>
      <c r="VDW120" s="212"/>
      <c r="VDX120" s="213"/>
      <c r="VDY120" s="213"/>
      <c r="VDZ120" s="214"/>
      <c r="VEA120" s="214"/>
      <c r="VEB120" s="216"/>
      <c r="VEC120" s="216"/>
      <c r="VED120" s="216"/>
      <c r="VEE120" s="216"/>
      <c r="VEF120" s="216"/>
      <c r="VEG120" s="216"/>
      <c r="VEH120" s="216"/>
      <c r="VEI120" s="216"/>
      <c r="VEJ120" s="216"/>
      <c r="VEK120" s="216"/>
      <c r="VEL120" s="216"/>
      <c r="VEM120" s="216"/>
      <c r="VEN120" s="216"/>
      <c r="VEO120" s="214"/>
      <c r="VEP120" s="214"/>
      <c r="VEQ120" s="214"/>
      <c r="VER120" s="214"/>
      <c r="VES120" s="214"/>
      <c r="VET120" s="212"/>
      <c r="VEU120" s="213"/>
      <c r="VEV120" s="213"/>
      <c r="VEW120" s="214"/>
      <c r="VEX120" s="214"/>
      <c r="VEY120" s="216"/>
      <c r="VEZ120" s="216"/>
      <c r="VFA120" s="216"/>
      <c r="VFB120" s="216"/>
      <c r="VFC120" s="216"/>
      <c r="VFD120" s="216"/>
      <c r="VFE120" s="216"/>
      <c r="VFF120" s="216"/>
      <c r="VFG120" s="216"/>
      <c r="VFH120" s="216"/>
      <c r="VFI120" s="216"/>
      <c r="VFJ120" s="216"/>
      <c r="VFK120" s="216"/>
      <c r="VFL120" s="214"/>
      <c r="VFM120" s="214"/>
      <c r="VFN120" s="214"/>
      <c r="VFO120" s="214"/>
      <c r="VFP120" s="214"/>
      <c r="VFQ120" s="212"/>
      <c r="VFR120" s="213"/>
      <c r="VFS120" s="213"/>
      <c r="VFT120" s="214"/>
      <c r="VFU120" s="214"/>
      <c r="VFV120" s="216"/>
      <c r="VFW120" s="216"/>
      <c r="VFX120" s="216"/>
      <c r="VFY120" s="216"/>
      <c r="VFZ120" s="216"/>
      <c r="VGA120" s="216"/>
      <c r="VGB120" s="216"/>
      <c r="VGC120" s="216"/>
      <c r="VGD120" s="216"/>
      <c r="VGE120" s="216"/>
      <c r="VGF120" s="216"/>
      <c r="VGG120" s="216"/>
      <c r="VGH120" s="216"/>
      <c r="VGI120" s="214"/>
      <c r="VGJ120" s="214"/>
      <c r="VGK120" s="214"/>
      <c r="VGL120" s="214"/>
      <c r="VGM120" s="214"/>
      <c r="VGN120" s="212"/>
      <c r="VGO120" s="213"/>
      <c r="VGP120" s="213"/>
      <c r="VGQ120" s="214"/>
      <c r="VGR120" s="214"/>
      <c r="VGS120" s="216"/>
      <c r="VGT120" s="216"/>
      <c r="VGU120" s="216"/>
      <c r="VGV120" s="216"/>
      <c r="VGW120" s="216"/>
      <c r="VGX120" s="216"/>
      <c r="VGY120" s="216"/>
      <c r="VGZ120" s="216"/>
      <c r="VHA120" s="216"/>
      <c r="VHB120" s="216"/>
      <c r="VHC120" s="216"/>
      <c r="VHD120" s="216"/>
      <c r="VHE120" s="216"/>
      <c r="VHF120" s="214"/>
      <c r="VHG120" s="214"/>
      <c r="VHH120" s="214"/>
      <c r="VHI120" s="214"/>
      <c r="VHJ120" s="214"/>
      <c r="VHK120" s="212"/>
      <c r="VHL120" s="213"/>
      <c r="VHM120" s="213"/>
      <c r="VHN120" s="214"/>
      <c r="VHO120" s="214"/>
      <c r="VHP120" s="216"/>
      <c r="VHQ120" s="216"/>
      <c r="VHR120" s="216"/>
      <c r="VHS120" s="216"/>
      <c r="VHT120" s="216"/>
      <c r="VHU120" s="216"/>
      <c r="VHV120" s="216"/>
      <c r="VHW120" s="216"/>
      <c r="VHX120" s="216"/>
      <c r="VHY120" s="216"/>
      <c r="VHZ120" s="216"/>
      <c r="VIA120" s="216"/>
      <c r="VIB120" s="216"/>
      <c r="VIC120" s="214"/>
      <c r="VID120" s="214"/>
      <c r="VIE120" s="214"/>
      <c r="VIF120" s="214"/>
      <c r="VIG120" s="214"/>
      <c r="VIH120" s="212"/>
      <c r="VII120" s="213"/>
      <c r="VIJ120" s="213"/>
      <c r="VIK120" s="214"/>
      <c r="VIL120" s="214"/>
      <c r="VIM120" s="216"/>
      <c r="VIN120" s="216"/>
      <c r="VIO120" s="216"/>
      <c r="VIP120" s="216"/>
      <c r="VIQ120" s="216"/>
      <c r="VIR120" s="216"/>
      <c r="VIS120" s="216"/>
      <c r="VIT120" s="216"/>
      <c r="VIU120" s="216"/>
      <c r="VIV120" s="216"/>
      <c r="VIW120" s="216"/>
      <c r="VIX120" s="216"/>
      <c r="VIY120" s="216"/>
      <c r="VIZ120" s="214"/>
      <c r="VJA120" s="214"/>
      <c r="VJB120" s="214"/>
      <c r="VJC120" s="214"/>
      <c r="VJD120" s="214"/>
      <c r="VJE120" s="212"/>
      <c r="VJF120" s="213"/>
      <c r="VJG120" s="213"/>
      <c r="VJH120" s="214"/>
      <c r="VJI120" s="214"/>
      <c r="VJJ120" s="216"/>
      <c r="VJK120" s="216"/>
      <c r="VJL120" s="216"/>
      <c r="VJM120" s="216"/>
      <c r="VJN120" s="216"/>
      <c r="VJO120" s="216"/>
      <c r="VJP120" s="216"/>
      <c r="VJQ120" s="216"/>
      <c r="VJR120" s="216"/>
      <c r="VJS120" s="216"/>
      <c r="VJT120" s="216"/>
      <c r="VJU120" s="216"/>
      <c r="VJV120" s="216"/>
      <c r="VJW120" s="214"/>
      <c r="VJX120" s="214"/>
      <c r="VJY120" s="214"/>
      <c r="VJZ120" s="214"/>
      <c r="VKA120" s="214"/>
      <c r="VKB120" s="212"/>
      <c r="VKC120" s="213"/>
      <c r="VKD120" s="213"/>
      <c r="VKE120" s="214"/>
      <c r="VKF120" s="214"/>
      <c r="VKG120" s="216"/>
      <c r="VKH120" s="216"/>
      <c r="VKI120" s="216"/>
      <c r="VKJ120" s="216"/>
      <c r="VKK120" s="216"/>
      <c r="VKL120" s="216"/>
      <c r="VKM120" s="216"/>
      <c r="VKN120" s="216"/>
      <c r="VKO120" s="216"/>
      <c r="VKP120" s="216"/>
      <c r="VKQ120" s="216"/>
      <c r="VKR120" s="216"/>
      <c r="VKS120" s="216"/>
      <c r="VKT120" s="214"/>
      <c r="VKU120" s="214"/>
      <c r="VKV120" s="214"/>
      <c r="VKW120" s="214"/>
      <c r="VKX120" s="214"/>
      <c r="VKY120" s="212"/>
      <c r="VKZ120" s="213"/>
      <c r="VLA120" s="213"/>
      <c r="VLB120" s="214"/>
      <c r="VLC120" s="214"/>
      <c r="VLD120" s="216"/>
      <c r="VLE120" s="216"/>
      <c r="VLF120" s="216"/>
      <c r="VLG120" s="216"/>
      <c r="VLH120" s="216"/>
      <c r="VLI120" s="216"/>
      <c r="VLJ120" s="216"/>
      <c r="VLK120" s="216"/>
      <c r="VLL120" s="216"/>
      <c r="VLM120" s="216"/>
      <c r="VLN120" s="216"/>
      <c r="VLO120" s="216"/>
      <c r="VLP120" s="216"/>
      <c r="VLQ120" s="214"/>
      <c r="VLR120" s="214"/>
      <c r="VLS120" s="214"/>
      <c r="VLT120" s="214"/>
      <c r="VLU120" s="214"/>
      <c r="VLV120" s="212"/>
      <c r="VLW120" s="213"/>
      <c r="VLX120" s="213"/>
      <c r="VLY120" s="214"/>
      <c r="VLZ120" s="214"/>
      <c r="VMA120" s="216"/>
      <c r="VMB120" s="216"/>
      <c r="VMC120" s="216"/>
      <c r="VMD120" s="216"/>
      <c r="VME120" s="216"/>
      <c r="VMF120" s="216"/>
      <c r="VMG120" s="216"/>
      <c r="VMH120" s="216"/>
      <c r="VMI120" s="216"/>
      <c r="VMJ120" s="216"/>
      <c r="VMK120" s="216"/>
      <c r="VML120" s="216"/>
      <c r="VMM120" s="216"/>
      <c r="VMN120" s="214"/>
      <c r="VMO120" s="214"/>
      <c r="VMP120" s="214"/>
      <c r="VMQ120" s="214"/>
      <c r="VMR120" s="214"/>
      <c r="VMS120" s="212"/>
      <c r="VMT120" s="213"/>
      <c r="VMU120" s="213"/>
      <c r="VMV120" s="214"/>
      <c r="VMW120" s="214"/>
      <c r="VMX120" s="216"/>
      <c r="VMY120" s="216"/>
      <c r="VMZ120" s="216"/>
      <c r="VNA120" s="216"/>
      <c r="VNB120" s="216"/>
      <c r="VNC120" s="216"/>
      <c r="VND120" s="216"/>
      <c r="VNE120" s="216"/>
      <c r="VNF120" s="216"/>
      <c r="VNG120" s="216"/>
      <c r="VNH120" s="216"/>
      <c r="VNI120" s="216"/>
      <c r="VNJ120" s="216"/>
      <c r="VNK120" s="214"/>
      <c r="VNL120" s="214"/>
      <c r="VNM120" s="214"/>
      <c r="VNN120" s="214"/>
      <c r="VNO120" s="214"/>
      <c r="VNP120" s="212"/>
      <c r="VNQ120" s="213"/>
      <c r="VNR120" s="213"/>
      <c r="VNS120" s="214"/>
      <c r="VNT120" s="214"/>
      <c r="VNU120" s="216"/>
      <c r="VNV120" s="216"/>
      <c r="VNW120" s="216"/>
      <c r="VNX120" s="216"/>
      <c r="VNY120" s="216"/>
      <c r="VNZ120" s="216"/>
      <c r="VOA120" s="216"/>
      <c r="VOB120" s="216"/>
      <c r="VOC120" s="216"/>
      <c r="VOD120" s="216"/>
      <c r="VOE120" s="216"/>
      <c r="VOF120" s="216"/>
      <c r="VOG120" s="216"/>
      <c r="VOH120" s="214"/>
      <c r="VOI120" s="214"/>
      <c r="VOJ120" s="214"/>
      <c r="VOK120" s="214"/>
      <c r="VOL120" s="214"/>
      <c r="VOM120" s="212"/>
      <c r="VON120" s="213"/>
      <c r="VOO120" s="213"/>
      <c r="VOP120" s="214"/>
      <c r="VOQ120" s="214"/>
      <c r="VOR120" s="216"/>
      <c r="VOS120" s="216"/>
      <c r="VOT120" s="216"/>
      <c r="VOU120" s="216"/>
      <c r="VOV120" s="216"/>
      <c r="VOW120" s="216"/>
      <c r="VOX120" s="216"/>
      <c r="VOY120" s="216"/>
      <c r="VOZ120" s="216"/>
      <c r="VPA120" s="216"/>
      <c r="VPB120" s="216"/>
      <c r="VPC120" s="216"/>
      <c r="VPD120" s="216"/>
      <c r="VPE120" s="214"/>
      <c r="VPF120" s="214"/>
      <c r="VPG120" s="214"/>
      <c r="VPH120" s="214"/>
      <c r="VPI120" s="214"/>
      <c r="VPJ120" s="212"/>
      <c r="VPK120" s="213"/>
      <c r="VPL120" s="213"/>
      <c r="VPM120" s="214"/>
      <c r="VPN120" s="214"/>
      <c r="VPO120" s="216"/>
      <c r="VPP120" s="216"/>
      <c r="VPQ120" s="216"/>
      <c r="VPR120" s="216"/>
      <c r="VPS120" s="216"/>
      <c r="VPT120" s="216"/>
      <c r="VPU120" s="216"/>
      <c r="VPV120" s="216"/>
      <c r="VPW120" s="216"/>
      <c r="VPX120" s="216"/>
      <c r="VPY120" s="216"/>
      <c r="VPZ120" s="216"/>
      <c r="VQA120" s="216"/>
      <c r="VQB120" s="214"/>
      <c r="VQC120" s="214"/>
      <c r="VQD120" s="214"/>
      <c r="VQE120" s="214"/>
      <c r="VQF120" s="214"/>
      <c r="VQG120" s="212"/>
      <c r="VQH120" s="213"/>
      <c r="VQI120" s="213"/>
      <c r="VQJ120" s="214"/>
      <c r="VQK120" s="214"/>
      <c r="VQL120" s="216"/>
      <c r="VQM120" s="216"/>
      <c r="VQN120" s="216"/>
      <c r="VQO120" s="216"/>
      <c r="VQP120" s="216"/>
      <c r="VQQ120" s="216"/>
      <c r="VQR120" s="216"/>
      <c r="VQS120" s="216"/>
      <c r="VQT120" s="216"/>
      <c r="VQU120" s="216"/>
      <c r="VQV120" s="216"/>
      <c r="VQW120" s="216"/>
      <c r="VQX120" s="216"/>
      <c r="VQY120" s="214"/>
      <c r="VQZ120" s="214"/>
      <c r="VRA120" s="214"/>
      <c r="VRB120" s="214"/>
      <c r="VRC120" s="214"/>
      <c r="VRD120" s="212"/>
      <c r="VRE120" s="213"/>
      <c r="VRF120" s="213"/>
      <c r="VRG120" s="214"/>
      <c r="VRH120" s="214"/>
      <c r="VRI120" s="216"/>
      <c r="VRJ120" s="216"/>
      <c r="VRK120" s="216"/>
      <c r="VRL120" s="216"/>
      <c r="VRM120" s="216"/>
      <c r="VRN120" s="216"/>
      <c r="VRO120" s="216"/>
      <c r="VRP120" s="216"/>
      <c r="VRQ120" s="216"/>
      <c r="VRR120" s="216"/>
      <c r="VRS120" s="216"/>
      <c r="VRT120" s="216"/>
      <c r="VRU120" s="216"/>
      <c r="VRV120" s="214"/>
      <c r="VRW120" s="214"/>
      <c r="VRX120" s="214"/>
      <c r="VRY120" s="214"/>
      <c r="VRZ120" s="214"/>
      <c r="VSA120" s="212"/>
      <c r="VSB120" s="213"/>
      <c r="VSC120" s="213"/>
      <c r="VSD120" s="214"/>
      <c r="VSE120" s="214"/>
      <c r="VSF120" s="216"/>
      <c r="VSG120" s="216"/>
      <c r="VSH120" s="216"/>
      <c r="VSI120" s="216"/>
      <c r="VSJ120" s="216"/>
      <c r="VSK120" s="216"/>
      <c r="VSL120" s="216"/>
      <c r="VSM120" s="216"/>
      <c r="VSN120" s="216"/>
      <c r="VSO120" s="216"/>
      <c r="VSP120" s="216"/>
      <c r="VSQ120" s="216"/>
      <c r="VSR120" s="216"/>
      <c r="VSS120" s="214"/>
      <c r="VST120" s="214"/>
      <c r="VSU120" s="214"/>
      <c r="VSV120" s="214"/>
      <c r="VSW120" s="214"/>
      <c r="VSX120" s="212"/>
      <c r="VSY120" s="213"/>
      <c r="VSZ120" s="213"/>
      <c r="VTA120" s="214"/>
      <c r="VTB120" s="214"/>
      <c r="VTC120" s="216"/>
      <c r="VTD120" s="216"/>
      <c r="VTE120" s="216"/>
      <c r="VTF120" s="216"/>
      <c r="VTG120" s="216"/>
      <c r="VTH120" s="216"/>
      <c r="VTI120" s="216"/>
      <c r="VTJ120" s="216"/>
      <c r="VTK120" s="216"/>
      <c r="VTL120" s="216"/>
      <c r="VTM120" s="216"/>
      <c r="VTN120" s="216"/>
      <c r="VTO120" s="216"/>
      <c r="VTP120" s="214"/>
      <c r="VTQ120" s="214"/>
      <c r="VTR120" s="214"/>
      <c r="VTS120" s="214"/>
      <c r="VTT120" s="214"/>
      <c r="VTU120" s="212"/>
      <c r="VTV120" s="213"/>
      <c r="VTW120" s="213"/>
      <c r="VTX120" s="214"/>
      <c r="VTY120" s="214"/>
      <c r="VTZ120" s="216"/>
      <c r="VUA120" s="216"/>
      <c r="VUB120" s="216"/>
      <c r="VUC120" s="216"/>
      <c r="VUD120" s="216"/>
      <c r="VUE120" s="216"/>
      <c r="VUF120" s="216"/>
      <c r="VUG120" s="216"/>
      <c r="VUH120" s="216"/>
      <c r="VUI120" s="216"/>
      <c r="VUJ120" s="216"/>
      <c r="VUK120" s="216"/>
      <c r="VUL120" s="216"/>
      <c r="VUM120" s="214"/>
      <c r="VUN120" s="214"/>
      <c r="VUO120" s="214"/>
      <c r="VUP120" s="214"/>
      <c r="VUQ120" s="214"/>
      <c r="VUR120" s="212"/>
      <c r="VUS120" s="213"/>
      <c r="VUT120" s="213"/>
      <c r="VUU120" s="214"/>
      <c r="VUV120" s="214"/>
      <c r="VUW120" s="216"/>
      <c r="VUX120" s="216"/>
      <c r="VUY120" s="216"/>
      <c r="VUZ120" s="216"/>
      <c r="VVA120" s="216"/>
      <c r="VVB120" s="216"/>
      <c r="VVC120" s="216"/>
      <c r="VVD120" s="216"/>
      <c r="VVE120" s="216"/>
      <c r="VVF120" s="216"/>
      <c r="VVG120" s="216"/>
      <c r="VVH120" s="216"/>
      <c r="VVI120" s="216"/>
      <c r="VVJ120" s="214"/>
      <c r="VVK120" s="214"/>
      <c r="VVL120" s="214"/>
      <c r="VVM120" s="214"/>
      <c r="VVN120" s="214"/>
      <c r="VVO120" s="212"/>
      <c r="VVP120" s="213"/>
      <c r="VVQ120" s="213"/>
      <c r="VVR120" s="214"/>
      <c r="VVS120" s="214"/>
      <c r="VVT120" s="216"/>
      <c r="VVU120" s="216"/>
      <c r="VVV120" s="216"/>
      <c r="VVW120" s="216"/>
      <c r="VVX120" s="216"/>
      <c r="VVY120" s="216"/>
      <c r="VVZ120" s="216"/>
      <c r="VWA120" s="216"/>
      <c r="VWB120" s="216"/>
      <c r="VWC120" s="216"/>
      <c r="VWD120" s="216"/>
      <c r="VWE120" s="216"/>
      <c r="VWF120" s="216"/>
      <c r="VWG120" s="214"/>
      <c r="VWH120" s="214"/>
      <c r="VWI120" s="214"/>
      <c r="VWJ120" s="214"/>
      <c r="VWK120" s="214"/>
      <c r="VWL120" s="212"/>
      <c r="VWM120" s="213"/>
      <c r="VWN120" s="213"/>
      <c r="VWO120" s="214"/>
      <c r="VWP120" s="214"/>
      <c r="VWQ120" s="216"/>
      <c r="VWR120" s="216"/>
      <c r="VWS120" s="216"/>
      <c r="VWT120" s="216"/>
      <c r="VWU120" s="216"/>
      <c r="VWV120" s="216"/>
      <c r="VWW120" s="216"/>
      <c r="VWX120" s="216"/>
      <c r="VWY120" s="216"/>
      <c r="VWZ120" s="216"/>
      <c r="VXA120" s="216"/>
      <c r="VXB120" s="216"/>
      <c r="VXC120" s="216"/>
      <c r="VXD120" s="214"/>
      <c r="VXE120" s="214"/>
      <c r="VXF120" s="214"/>
      <c r="VXG120" s="214"/>
      <c r="VXH120" s="214"/>
      <c r="VXI120" s="212"/>
      <c r="VXJ120" s="213"/>
      <c r="VXK120" s="213"/>
      <c r="VXL120" s="214"/>
      <c r="VXM120" s="214"/>
      <c r="VXN120" s="216"/>
      <c r="VXO120" s="216"/>
      <c r="VXP120" s="216"/>
      <c r="VXQ120" s="216"/>
      <c r="VXR120" s="216"/>
      <c r="VXS120" s="216"/>
      <c r="VXT120" s="216"/>
      <c r="VXU120" s="216"/>
      <c r="VXV120" s="216"/>
      <c r="VXW120" s="216"/>
      <c r="VXX120" s="216"/>
      <c r="VXY120" s="216"/>
      <c r="VXZ120" s="216"/>
      <c r="VYA120" s="214"/>
      <c r="VYB120" s="214"/>
      <c r="VYC120" s="214"/>
      <c r="VYD120" s="214"/>
      <c r="VYE120" s="214"/>
      <c r="VYF120" s="212"/>
      <c r="VYG120" s="213"/>
      <c r="VYH120" s="213"/>
      <c r="VYI120" s="214"/>
      <c r="VYJ120" s="214"/>
      <c r="VYK120" s="216"/>
      <c r="VYL120" s="216"/>
      <c r="VYM120" s="216"/>
      <c r="VYN120" s="216"/>
      <c r="VYO120" s="216"/>
      <c r="VYP120" s="216"/>
      <c r="VYQ120" s="216"/>
      <c r="VYR120" s="216"/>
      <c r="VYS120" s="216"/>
      <c r="VYT120" s="216"/>
      <c r="VYU120" s="216"/>
      <c r="VYV120" s="216"/>
      <c r="VYW120" s="216"/>
      <c r="VYX120" s="214"/>
      <c r="VYY120" s="214"/>
      <c r="VYZ120" s="214"/>
      <c r="VZA120" s="214"/>
      <c r="VZB120" s="214"/>
      <c r="VZC120" s="212"/>
      <c r="VZD120" s="213"/>
      <c r="VZE120" s="213"/>
      <c r="VZF120" s="214"/>
      <c r="VZG120" s="214"/>
      <c r="VZH120" s="216"/>
      <c r="VZI120" s="216"/>
      <c r="VZJ120" s="216"/>
      <c r="VZK120" s="216"/>
      <c r="VZL120" s="216"/>
      <c r="VZM120" s="216"/>
      <c r="VZN120" s="216"/>
      <c r="VZO120" s="216"/>
      <c r="VZP120" s="216"/>
      <c r="VZQ120" s="216"/>
      <c r="VZR120" s="216"/>
      <c r="VZS120" s="216"/>
      <c r="VZT120" s="216"/>
      <c r="VZU120" s="214"/>
      <c r="VZV120" s="214"/>
      <c r="VZW120" s="214"/>
      <c r="VZX120" s="214"/>
      <c r="VZY120" s="214"/>
      <c r="VZZ120" s="212"/>
      <c r="WAA120" s="213"/>
      <c r="WAB120" s="213"/>
      <c r="WAC120" s="214"/>
      <c r="WAD120" s="214"/>
      <c r="WAE120" s="216"/>
      <c r="WAF120" s="216"/>
      <c r="WAG120" s="216"/>
      <c r="WAH120" s="216"/>
      <c r="WAI120" s="216"/>
      <c r="WAJ120" s="216"/>
      <c r="WAK120" s="216"/>
      <c r="WAL120" s="216"/>
      <c r="WAM120" s="216"/>
      <c r="WAN120" s="216"/>
      <c r="WAO120" s="216"/>
      <c r="WAP120" s="216"/>
      <c r="WAQ120" s="216"/>
      <c r="WAR120" s="214"/>
      <c r="WAS120" s="214"/>
      <c r="WAT120" s="214"/>
      <c r="WAU120" s="214"/>
      <c r="WAV120" s="214"/>
      <c r="WAW120" s="212"/>
      <c r="WAX120" s="213"/>
      <c r="WAY120" s="213"/>
      <c r="WAZ120" s="214"/>
      <c r="WBA120" s="214"/>
      <c r="WBB120" s="216"/>
      <c r="WBC120" s="216"/>
      <c r="WBD120" s="216"/>
      <c r="WBE120" s="216"/>
      <c r="WBF120" s="216"/>
      <c r="WBG120" s="216"/>
      <c r="WBH120" s="216"/>
      <c r="WBI120" s="216"/>
      <c r="WBJ120" s="216"/>
      <c r="WBK120" s="216"/>
      <c r="WBL120" s="216"/>
      <c r="WBM120" s="216"/>
      <c r="WBN120" s="216"/>
      <c r="WBO120" s="214"/>
      <c r="WBP120" s="214"/>
      <c r="WBQ120" s="214"/>
      <c r="WBR120" s="214"/>
      <c r="WBS120" s="214"/>
      <c r="WBT120" s="212"/>
      <c r="WBU120" s="213"/>
      <c r="WBV120" s="213"/>
      <c r="WBW120" s="214"/>
      <c r="WBX120" s="214"/>
      <c r="WBY120" s="216"/>
      <c r="WBZ120" s="216"/>
      <c r="WCA120" s="216"/>
      <c r="WCB120" s="216"/>
      <c r="WCC120" s="216"/>
      <c r="WCD120" s="216"/>
      <c r="WCE120" s="216"/>
      <c r="WCF120" s="216"/>
      <c r="WCG120" s="216"/>
      <c r="WCH120" s="216"/>
      <c r="WCI120" s="216"/>
      <c r="WCJ120" s="216"/>
      <c r="WCK120" s="216"/>
      <c r="WCL120" s="214"/>
      <c r="WCM120" s="214"/>
      <c r="WCN120" s="214"/>
      <c r="WCO120" s="214"/>
      <c r="WCP120" s="214"/>
      <c r="WCQ120" s="212"/>
      <c r="WCR120" s="213"/>
      <c r="WCS120" s="213"/>
      <c r="WCT120" s="214"/>
      <c r="WCU120" s="214"/>
      <c r="WCV120" s="216"/>
      <c r="WCW120" s="216"/>
      <c r="WCX120" s="216"/>
      <c r="WCY120" s="216"/>
      <c r="WCZ120" s="216"/>
      <c r="WDA120" s="216"/>
      <c r="WDB120" s="216"/>
      <c r="WDC120" s="216"/>
      <c r="WDD120" s="216"/>
      <c r="WDE120" s="216"/>
      <c r="WDF120" s="216"/>
      <c r="WDG120" s="216"/>
      <c r="WDH120" s="216"/>
      <c r="WDI120" s="214"/>
      <c r="WDJ120" s="214"/>
      <c r="WDK120" s="214"/>
      <c r="WDL120" s="214"/>
      <c r="WDM120" s="214"/>
      <c r="WDN120" s="212"/>
      <c r="WDO120" s="213"/>
      <c r="WDP120" s="213"/>
      <c r="WDQ120" s="214"/>
      <c r="WDR120" s="214"/>
      <c r="WDS120" s="216"/>
      <c r="WDT120" s="216"/>
      <c r="WDU120" s="216"/>
      <c r="WDV120" s="216"/>
      <c r="WDW120" s="216"/>
      <c r="WDX120" s="216"/>
      <c r="WDY120" s="216"/>
      <c r="WDZ120" s="216"/>
      <c r="WEA120" s="216"/>
      <c r="WEB120" s="216"/>
      <c r="WEC120" s="216"/>
      <c r="WED120" s="216"/>
      <c r="WEE120" s="216"/>
      <c r="WEF120" s="214"/>
      <c r="WEG120" s="214"/>
      <c r="WEH120" s="214"/>
      <c r="WEI120" s="214"/>
      <c r="WEJ120" s="214"/>
      <c r="WEK120" s="212"/>
      <c r="WEL120" s="213"/>
      <c r="WEM120" s="213"/>
      <c r="WEN120" s="214"/>
      <c r="WEO120" s="214"/>
      <c r="WEP120" s="216"/>
      <c r="WEQ120" s="216"/>
      <c r="WER120" s="216"/>
      <c r="WES120" s="216"/>
      <c r="WET120" s="216"/>
      <c r="WEU120" s="216"/>
      <c r="WEV120" s="216"/>
      <c r="WEW120" s="216"/>
      <c r="WEX120" s="216"/>
      <c r="WEY120" s="216"/>
      <c r="WEZ120" s="216"/>
      <c r="WFA120" s="216"/>
      <c r="WFB120" s="216"/>
      <c r="WFC120" s="214"/>
      <c r="WFD120" s="214"/>
      <c r="WFE120" s="214"/>
      <c r="WFF120" s="214"/>
      <c r="WFG120" s="214"/>
      <c r="WFH120" s="212"/>
      <c r="WFI120" s="213"/>
      <c r="WFJ120" s="213"/>
      <c r="WFK120" s="214"/>
      <c r="WFL120" s="214"/>
      <c r="WFM120" s="216"/>
      <c r="WFN120" s="216"/>
      <c r="WFO120" s="216"/>
      <c r="WFP120" s="216"/>
      <c r="WFQ120" s="216"/>
      <c r="WFR120" s="216"/>
      <c r="WFS120" s="216"/>
      <c r="WFT120" s="216"/>
      <c r="WFU120" s="216"/>
      <c r="WFV120" s="216"/>
      <c r="WFW120" s="216"/>
      <c r="WFX120" s="216"/>
      <c r="WFY120" s="216"/>
      <c r="WFZ120" s="214"/>
      <c r="WGA120" s="214"/>
      <c r="WGB120" s="214"/>
      <c r="WGC120" s="214"/>
      <c r="WGD120" s="214"/>
      <c r="WGE120" s="212"/>
      <c r="WGF120" s="213"/>
      <c r="WGG120" s="213"/>
      <c r="WGH120" s="214"/>
      <c r="WGI120" s="214"/>
      <c r="WGJ120" s="216"/>
      <c r="WGK120" s="216"/>
      <c r="WGL120" s="216"/>
      <c r="WGM120" s="216"/>
      <c r="WGN120" s="216"/>
      <c r="WGO120" s="216"/>
      <c r="WGP120" s="216"/>
      <c r="WGQ120" s="216"/>
      <c r="WGR120" s="216"/>
      <c r="WGS120" s="216"/>
      <c r="WGT120" s="216"/>
      <c r="WGU120" s="216"/>
      <c r="WGV120" s="216"/>
      <c r="WGW120" s="214"/>
      <c r="WGX120" s="214"/>
      <c r="WGY120" s="214"/>
      <c r="WGZ120" s="214"/>
      <c r="WHA120" s="214"/>
      <c r="WHB120" s="212"/>
      <c r="WHC120" s="213"/>
      <c r="WHD120" s="213"/>
      <c r="WHE120" s="214"/>
      <c r="WHF120" s="214"/>
      <c r="WHG120" s="216"/>
      <c r="WHH120" s="216"/>
      <c r="WHI120" s="216"/>
      <c r="WHJ120" s="216"/>
      <c r="WHK120" s="216"/>
      <c r="WHL120" s="216"/>
      <c r="WHM120" s="216"/>
      <c r="WHN120" s="216"/>
      <c r="WHO120" s="216"/>
      <c r="WHP120" s="216"/>
      <c r="WHQ120" s="216"/>
      <c r="WHR120" s="216"/>
      <c r="WHS120" s="216"/>
      <c r="WHT120" s="214"/>
      <c r="WHU120" s="214"/>
      <c r="WHV120" s="214"/>
      <c r="WHW120" s="214"/>
      <c r="WHX120" s="214"/>
      <c r="WHY120" s="212"/>
      <c r="WHZ120" s="213"/>
      <c r="WIA120" s="213"/>
      <c r="WIB120" s="214"/>
      <c r="WIC120" s="214"/>
      <c r="WID120" s="216"/>
      <c r="WIE120" s="216"/>
      <c r="WIF120" s="216"/>
      <c r="WIG120" s="216"/>
      <c r="WIH120" s="216"/>
      <c r="WII120" s="216"/>
      <c r="WIJ120" s="216"/>
      <c r="WIK120" s="216"/>
      <c r="WIL120" s="216"/>
      <c r="WIM120" s="216"/>
      <c r="WIN120" s="216"/>
      <c r="WIO120" s="216"/>
      <c r="WIP120" s="216"/>
      <c r="WIQ120" s="214"/>
      <c r="WIR120" s="214"/>
      <c r="WIS120" s="214"/>
      <c r="WIT120" s="214"/>
      <c r="WIU120" s="214"/>
      <c r="WIV120" s="212"/>
      <c r="WIW120" s="213"/>
      <c r="WIX120" s="213"/>
      <c r="WIY120" s="214"/>
      <c r="WIZ120" s="214"/>
      <c r="WJA120" s="216"/>
      <c r="WJB120" s="216"/>
      <c r="WJC120" s="216"/>
      <c r="WJD120" s="216"/>
      <c r="WJE120" s="216"/>
      <c r="WJF120" s="216"/>
      <c r="WJG120" s="216"/>
      <c r="WJH120" s="216"/>
      <c r="WJI120" s="216"/>
      <c r="WJJ120" s="216"/>
      <c r="WJK120" s="216"/>
      <c r="WJL120" s="216"/>
      <c r="WJM120" s="216"/>
      <c r="WJN120" s="214"/>
      <c r="WJO120" s="214"/>
      <c r="WJP120" s="214"/>
      <c r="WJQ120" s="214"/>
      <c r="WJR120" s="214"/>
      <c r="WJS120" s="212"/>
      <c r="WJT120" s="213"/>
      <c r="WJU120" s="213"/>
      <c r="WJV120" s="214"/>
      <c r="WJW120" s="214"/>
      <c r="WJX120" s="216"/>
      <c r="WJY120" s="216"/>
      <c r="WJZ120" s="216"/>
      <c r="WKA120" s="216"/>
      <c r="WKB120" s="216"/>
      <c r="WKC120" s="216"/>
      <c r="WKD120" s="216"/>
      <c r="WKE120" s="216"/>
      <c r="WKF120" s="216"/>
      <c r="WKG120" s="216"/>
      <c r="WKH120" s="216"/>
      <c r="WKI120" s="216"/>
      <c r="WKJ120" s="216"/>
      <c r="WKK120" s="214"/>
      <c r="WKL120" s="214"/>
      <c r="WKM120" s="214"/>
      <c r="WKN120" s="214"/>
      <c r="WKO120" s="214"/>
      <c r="WKP120" s="212"/>
      <c r="WKQ120" s="213"/>
      <c r="WKR120" s="213"/>
      <c r="WKS120" s="214"/>
      <c r="WKT120" s="214"/>
      <c r="WKU120" s="216"/>
      <c r="WKV120" s="216"/>
      <c r="WKW120" s="216"/>
      <c r="WKX120" s="216"/>
      <c r="WKY120" s="216"/>
      <c r="WKZ120" s="216"/>
      <c r="WLA120" s="216"/>
      <c r="WLB120" s="216"/>
      <c r="WLC120" s="216"/>
      <c r="WLD120" s="216"/>
      <c r="WLE120" s="216"/>
      <c r="WLF120" s="216"/>
      <c r="WLG120" s="216"/>
      <c r="WLH120" s="214"/>
      <c r="WLI120" s="214"/>
      <c r="WLJ120" s="214"/>
      <c r="WLK120" s="214"/>
      <c r="WLL120" s="214"/>
      <c r="WLM120" s="212"/>
      <c r="WLN120" s="213"/>
      <c r="WLO120" s="213"/>
      <c r="WLP120" s="214"/>
      <c r="WLQ120" s="214"/>
      <c r="WLR120" s="216"/>
      <c r="WLS120" s="216"/>
      <c r="WLT120" s="216"/>
      <c r="WLU120" s="216"/>
      <c r="WLV120" s="216"/>
      <c r="WLW120" s="216"/>
      <c r="WLX120" s="216"/>
      <c r="WLY120" s="216"/>
      <c r="WLZ120" s="216"/>
      <c r="WMA120" s="216"/>
      <c r="WMB120" s="216"/>
      <c r="WMC120" s="216"/>
      <c r="WMD120" s="216"/>
      <c r="WME120" s="214"/>
      <c r="WMF120" s="214"/>
      <c r="WMG120" s="214"/>
      <c r="WMH120" s="214"/>
      <c r="WMI120" s="214"/>
      <c r="WMJ120" s="212"/>
      <c r="WMK120" s="213"/>
      <c r="WML120" s="213"/>
      <c r="WMM120" s="214"/>
      <c r="WMN120" s="214"/>
      <c r="WMO120" s="216"/>
      <c r="WMP120" s="216"/>
      <c r="WMQ120" s="216"/>
      <c r="WMR120" s="216"/>
      <c r="WMS120" s="216"/>
      <c r="WMT120" s="216"/>
      <c r="WMU120" s="216"/>
      <c r="WMV120" s="216"/>
      <c r="WMW120" s="216"/>
      <c r="WMX120" s="216"/>
      <c r="WMY120" s="216"/>
      <c r="WMZ120" s="216"/>
      <c r="WNA120" s="216"/>
      <c r="WNB120" s="214"/>
      <c r="WNC120" s="214"/>
      <c r="WND120" s="214"/>
      <c r="WNE120" s="214"/>
      <c r="WNF120" s="214"/>
      <c r="WNG120" s="212"/>
      <c r="WNH120" s="213"/>
      <c r="WNI120" s="213"/>
      <c r="WNJ120" s="214"/>
      <c r="WNK120" s="214"/>
      <c r="WNL120" s="216"/>
      <c r="WNM120" s="216"/>
      <c r="WNN120" s="216"/>
      <c r="WNO120" s="216"/>
      <c r="WNP120" s="216"/>
      <c r="WNQ120" s="216"/>
      <c r="WNR120" s="216"/>
      <c r="WNS120" s="216"/>
      <c r="WNT120" s="216"/>
      <c r="WNU120" s="216"/>
      <c r="WNV120" s="216"/>
      <c r="WNW120" s="216"/>
      <c r="WNX120" s="216"/>
      <c r="WNY120" s="214"/>
      <c r="WNZ120" s="214"/>
      <c r="WOA120" s="214"/>
      <c r="WOB120" s="214"/>
      <c r="WOC120" s="214"/>
      <c r="WOD120" s="212"/>
      <c r="WOE120" s="213"/>
      <c r="WOF120" s="213"/>
      <c r="WOG120" s="214"/>
      <c r="WOH120" s="214"/>
      <c r="WOI120" s="216"/>
      <c r="WOJ120" s="216"/>
      <c r="WOK120" s="216"/>
      <c r="WOL120" s="216"/>
      <c r="WOM120" s="216"/>
      <c r="WON120" s="216"/>
      <c r="WOO120" s="216"/>
      <c r="WOP120" s="216"/>
      <c r="WOQ120" s="216"/>
      <c r="WOR120" s="216"/>
      <c r="WOS120" s="216"/>
      <c r="WOT120" s="216"/>
      <c r="WOU120" s="216"/>
      <c r="WOV120" s="214"/>
      <c r="WOW120" s="214"/>
      <c r="WOX120" s="214"/>
      <c r="WOY120" s="214"/>
      <c r="WOZ120" s="214"/>
      <c r="WPA120" s="212"/>
      <c r="WPB120" s="213"/>
      <c r="WPC120" s="213"/>
      <c r="WPD120" s="214"/>
      <c r="WPE120" s="214"/>
      <c r="WPF120" s="216"/>
      <c r="WPG120" s="216"/>
      <c r="WPH120" s="216"/>
      <c r="WPI120" s="216"/>
      <c r="WPJ120" s="216"/>
      <c r="WPK120" s="216"/>
      <c r="WPL120" s="216"/>
      <c r="WPM120" s="216"/>
      <c r="WPN120" s="216"/>
      <c r="WPO120" s="216"/>
      <c r="WPP120" s="216"/>
      <c r="WPQ120" s="216"/>
      <c r="WPR120" s="216"/>
      <c r="WPS120" s="214"/>
      <c r="WPT120" s="214"/>
      <c r="WPU120" s="214"/>
      <c r="WPV120" s="214"/>
      <c r="WPW120" s="214"/>
      <c r="WPX120" s="212"/>
      <c r="WPY120" s="213"/>
      <c r="WPZ120" s="213"/>
      <c r="WQA120" s="214"/>
      <c r="WQB120" s="214"/>
      <c r="WQC120" s="216"/>
      <c r="WQD120" s="216"/>
      <c r="WQE120" s="216"/>
      <c r="WQF120" s="216"/>
      <c r="WQG120" s="216"/>
      <c r="WQH120" s="216"/>
      <c r="WQI120" s="216"/>
      <c r="WQJ120" s="216"/>
      <c r="WQK120" s="216"/>
      <c r="WQL120" s="216"/>
      <c r="WQM120" s="216"/>
      <c r="WQN120" s="216"/>
      <c r="WQO120" s="216"/>
      <c r="WQP120" s="214"/>
      <c r="WQQ120" s="214"/>
      <c r="WQR120" s="214"/>
      <c r="WQS120" s="214"/>
      <c r="WQT120" s="214"/>
      <c r="WQU120" s="212"/>
      <c r="WQV120" s="213"/>
      <c r="WQW120" s="213"/>
      <c r="WQX120" s="214"/>
      <c r="WQY120" s="214"/>
      <c r="WQZ120" s="216"/>
      <c r="WRA120" s="216"/>
      <c r="WRB120" s="216"/>
      <c r="WRC120" s="216"/>
      <c r="WRD120" s="216"/>
      <c r="WRE120" s="216"/>
      <c r="WRF120" s="216"/>
      <c r="WRG120" s="216"/>
      <c r="WRH120" s="216"/>
      <c r="WRI120" s="216"/>
      <c r="WRJ120" s="216"/>
      <c r="WRK120" s="216"/>
      <c r="WRL120" s="216"/>
      <c r="WRM120" s="214"/>
      <c r="WRN120" s="214"/>
      <c r="WRO120" s="214"/>
      <c r="WRP120" s="214"/>
      <c r="WRQ120" s="214"/>
      <c r="WRR120" s="212"/>
      <c r="WRS120" s="213"/>
      <c r="WRT120" s="213"/>
      <c r="WRU120" s="214"/>
      <c r="WRV120" s="214"/>
      <c r="WRW120" s="216"/>
      <c r="WRX120" s="216"/>
      <c r="WRY120" s="216"/>
      <c r="WRZ120" s="216"/>
      <c r="WSA120" s="216"/>
      <c r="WSB120" s="216"/>
      <c r="WSC120" s="216"/>
      <c r="WSD120" s="216"/>
      <c r="WSE120" s="216"/>
      <c r="WSF120" s="216"/>
      <c r="WSG120" s="216"/>
      <c r="WSH120" s="216"/>
      <c r="WSI120" s="216"/>
      <c r="WSJ120" s="214"/>
      <c r="WSK120" s="214"/>
      <c r="WSL120" s="214"/>
      <c r="WSM120" s="214"/>
      <c r="WSN120" s="214"/>
      <c r="WSO120" s="212"/>
      <c r="WSP120" s="213"/>
      <c r="WSQ120" s="213"/>
      <c r="WSR120" s="214"/>
      <c r="WSS120" s="214"/>
      <c r="WST120" s="216"/>
      <c r="WSU120" s="216"/>
      <c r="WSV120" s="216"/>
      <c r="WSW120" s="216"/>
      <c r="WSX120" s="216"/>
      <c r="WSY120" s="216"/>
      <c r="WSZ120" s="216"/>
      <c r="WTA120" s="216"/>
      <c r="WTB120" s="216"/>
      <c r="WTC120" s="216"/>
      <c r="WTD120" s="216"/>
      <c r="WTE120" s="216"/>
      <c r="WTF120" s="216"/>
      <c r="WTG120" s="214"/>
      <c r="WTH120" s="214"/>
      <c r="WTI120" s="214"/>
      <c r="WTJ120" s="214"/>
      <c r="WTK120" s="214"/>
      <c r="WTL120" s="212"/>
      <c r="WTM120" s="213"/>
      <c r="WTN120" s="213"/>
      <c r="WTO120" s="214"/>
      <c r="WTP120" s="214"/>
      <c r="WTQ120" s="216"/>
      <c r="WTR120" s="216"/>
      <c r="WTS120" s="216"/>
      <c r="WTT120" s="216"/>
      <c r="WTU120" s="216"/>
      <c r="WTV120" s="216"/>
      <c r="WTW120" s="216"/>
      <c r="WTX120" s="216"/>
      <c r="WTY120" s="216"/>
      <c r="WTZ120" s="216"/>
      <c r="WUA120" s="216"/>
      <c r="WUB120" s="216"/>
      <c r="WUC120" s="216"/>
      <c r="WUD120" s="214"/>
      <c r="WUE120" s="214"/>
      <c r="WUF120" s="214"/>
      <c r="WUG120" s="214"/>
      <c r="WUH120" s="214"/>
      <c r="WUI120" s="212"/>
      <c r="WUJ120" s="213"/>
      <c r="WUK120" s="213"/>
      <c r="WUL120" s="214"/>
      <c r="WUM120" s="214"/>
      <c r="WUN120" s="216"/>
      <c r="WUO120" s="216"/>
      <c r="WUP120" s="216"/>
      <c r="WUQ120" s="216"/>
      <c r="WUR120" s="216"/>
      <c r="WUS120" s="216"/>
      <c r="WUT120" s="216"/>
      <c r="WUU120" s="216"/>
      <c r="WUV120" s="216"/>
      <c r="WUW120" s="216"/>
      <c r="WUX120" s="216"/>
      <c r="WUY120" s="216"/>
      <c r="WUZ120" s="216"/>
      <c r="WVA120" s="214"/>
      <c r="WVB120" s="214"/>
      <c r="WVC120" s="214"/>
      <c r="WVD120" s="214"/>
      <c r="WVE120" s="214"/>
      <c r="WVF120" s="212"/>
      <c r="WVG120" s="213"/>
      <c r="WVH120" s="213"/>
      <c r="WVI120" s="214"/>
      <c r="WVJ120" s="214"/>
      <c r="WVK120" s="216"/>
      <c r="WVL120" s="216"/>
      <c r="WVM120" s="216"/>
      <c r="WVN120" s="216"/>
      <c r="WVO120" s="216"/>
      <c r="WVP120" s="216"/>
      <c r="WVQ120" s="216"/>
      <c r="WVR120" s="216"/>
      <c r="WVS120" s="216"/>
      <c r="WVT120" s="216"/>
      <c r="WVU120" s="216"/>
      <c r="WVV120" s="216"/>
      <c r="WVW120" s="216"/>
      <c r="WVX120" s="214"/>
      <c r="WVY120" s="214"/>
      <c r="WVZ120" s="214"/>
      <c r="WWA120" s="214"/>
      <c r="WWB120" s="214"/>
      <c r="WWC120" s="212"/>
      <c r="WWD120" s="213"/>
      <c r="WWE120" s="213"/>
      <c r="WWF120" s="214"/>
      <c r="WWG120" s="214"/>
      <c r="WWH120" s="216"/>
      <c r="WWI120" s="216"/>
      <c r="WWJ120" s="216"/>
      <c r="WWK120" s="216"/>
      <c r="WWL120" s="216"/>
      <c r="WWM120" s="216"/>
      <c r="WWN120" s="216"/>
      <c r="WWO120" s="216"/>
      <c r="WWP120" s="216"/>
      <c r="WWQ120" s="216"/>
      <c r="WWR120" s="216"/>
      <c r="WWS120" s="216"/>
      <c r="WWT120" s="216"/>
      <c r="WWU120" s="214"/>
      <c r="WWV120" s="214"/>
      <c r="WWW120" s="214"/>
      <c r="WWX120" s="214"/>
      <c r="WWY120" s="214"/>
      <c r="WWZ120" s="212"/>
      <c r="WXA120" s="213"/>
      <c r="WXB120" s="213"/>
      <c r="WXC120" s="214"/>
      <c r="WXD120" s="214"/>
      <c r="WXE120" s="216"/>
      <c r="WXF120" s="216"/>
      <c r="WXG120" s="216"/>
      <c r="WXH120" s="216"/>
      <c r="WXI120" s="216"/>
      <c r="WXJ120" s="216"/>
      <c r="WXK120" s="216"/>
      <c r="WXL120" s="216"/>
      <c r="WXM120" s="216"/>
      <c r="WXN120" s="216"/>
      <c r="WXO120" s="216"/>
      <c r="WXP120" s="216"/>
      <c r="WXQ120" s="216"/>
      <c r="WXR120" s="214"/>
      <c r="WXS120" s="214"/>
      <c r="WXT120" s="214"/>
      <c r="WXU120" s="214"/>
      <c r="WXV120" s="214"/>
      <c r="WXW120" s="212"/>
      <c r="WXX120" s="213"/>
      <c r="WXY120" s="213"/>
      <c r="WXZ120" s="214"/>
      <c r="WYA120" s="214"/>
      <c r="WYB120" s="216"/>
      <c r="WYC120" s="216"/>
      <c r="WYD120" s="216"/>
      <c r="WYE120" s="216"/>
      <c r="WYF120" s="216"/>
      <c r="WYG120" s="216"/>
      <c r="WYH120" s="216"/>
      <c r="WYI120" s="216"/>
      <c r="WYJ120" s="216"/>
      <c r="WYK120" s="216"/>
      <c r="WYL120" s="216"/>
      <c r="WYM120" s="216"/>
      <c r="WYN120" s="216"/>
      <c r="WYO120" s="214"/>
      <c r="WYP120" s="214"/>
      <c r="WYQ120" s="214"/>
      <c r="WYR120" s="214"/>
      <c r="WYS120" s="214"/>
      <c r="WYT120" s="212"/>
      <c r="WYU120" s="213"/>
      <c r="WYV120" s="213"/>
      <c r="WYW120" s="214"/>
      <c r="WYX120" s="214"/>
      <c r="WYY120" s="216"/>
      <c r="WYZ120" s="216"/>
      <c r="WZA120" s="216"/>
      <c r="WZB120" s="216"/>
      <c r="WZC120" s="216"/>
      <c r="WZD120" s="216"/>
      <c r="WZE120" s="216"/>
      <c r="WZF120" s="216"/>
      <c r="WZG120" s="216"/>
      <c r="WZH120" s="216"/>
      <c r="WZI120" s="216"/>
      <c r="WZJ120" s="216"/>
      <c r="WZK120" s="216"/>
      <c r="WZL120" s="214"/>
      <c r="WZM120" s="214"/>
      <c r="WZN120" s="214"/>
      <c r="WZO120" s="214"/>
      <c r="WZP120" s="214"/>
      <c r="WZQ120" s="212"/>
      <c r="WZR120" s="213"/>
      <c r="WZS120" s="213"/>
      <c r="WZT120" s="214"/>
      <c r="WZU120" s="214"/>
      <c r="WZV120" s="216"/>
      <c r="WZW120" s="216"/>
      <c r="WZX120" s="216"/>
      <c r="WZY120" s="216"/>
      <c r="WZZ120" s="216"/>
      <c r="XAA120" s="216"/>
      <c r="XAB120" s="216"/>
      <c r="XAC120" s="216"/>
      <c r="XAD120" s="216"/>
      <c r="XAE120" s="216"/>
      <c r="XAF120" s="216"/>
      <c r="XAG120" s="216"/>
      <c r="XAH120" s="216"/>
      <c r="XAI120" s="214"/>
      <c r="XAJ120" s="214"/>
      <c r="XAK120" s="214"/>
      <c r="XAL120" s="214"/>
      <c r="XAM120" s="214"/>
      <c r="XAN120" s="212"/>
      <c r="XAO120" s="213"/>
      <c r="XAP120" s="213"/>
      <c r="XAQ120" s="214"/>
      <c r="XAR120" s="214"/>
      <c r="XAS120" s="216"/>
      <c r="XAT120" s="216"/>
      <c r="XAU120" s="216"/>
      <c r="XAV120" s="216"/>
      <c r="XAW120" s="216"/>
      <c r="XAX120" s="216"/>
      <c r="XAY120" s="216"/>
      <c r="XAZ120" s="216"/>
      <c r="XBA120" s="216"/>
      <c r="XBB120" s="216"/>
      <c r="XBC120" s="216"/>
      <c r="XBD120" s="216"/>
      <c r="XBE120" s="216"/>
      <c r="XBF120" s="214"/>
      <c r="XBG120" s="214"/>
      <c r="XBH120" s="214"/>
      <c r="XBI120" s="214"/>
      <c r="XBJ120" s="214"/>
      <c r="XBK120" s="212"/>
      <c r="XBL120" s="213"/>
      <c r="XBM120" s="213"/>
      <c r="XBN120" s="214"/>
      <c r="XBO120" s="214"/>
      <c r="XBP120" s="216"/>
      <c r="XBQ120" s="216"/>
      <c r="XBR120" s="216"/>
      <c r="XBS120" s="216"/>
      <c r="XBT120" s="216"/>
      <c r="XBU120" s="216"/>
      <c r="XBV120" s="216"/>
      <c r="XBW120" s="216"/>
      <c r="XBX120" s="216"/>
      <c r="XBY120" s="216"/>
      <c r="XBZ120" s="216"/>
      <c r="XCA120" s="216"/>
      <c r="XCB120" s="216"/>
      <c r="XCC120" s="214"/>
      <c r="XCD120" s="214"/>
      <c r="XCE120" s="214"/>
      <c r="XCF120" s="214"/>
      <c r="XCG120" s="214"/>
      <c r="XCH120" s="212"/>
      <c r="XCI120" s="213"/>
      <c r="XCJ120" s="213"/>
      <c r="XCK120" s="214"/>
      <c r="XCL120" s="214"/>
      <c r="XCM120" s="216"/>
      <c r="XCN120" s="216"/>
      <c r="XCO120" s="216"/>
      <c r="XCP120" s="216"/>
      <c r="XCQ120" s="216"/>
      <c r="XCR120" s="216"/>
      <c r="XCS120" s="216"/>
      <c r="XCT120" s="216"/>
      <c r="XCU120" s="216"/>
      <c r="XCV120" s="216"/>
      <c r="XCW120" s="216"/>
      <c r="XCX120" s="216"/>
      <c r="XCY120" s="216"/>
      <c r="XCZ120" s="214"/>
      <c r="XDA120" s="214"/>
      <c r="XDB120" s="214"/>
      <c r="XDC120" s="214"/>
      <c r="XDD120" s="214"/>
      <c r="XDE120" s="212"/>
      <c r="XDF120" s="213"/>
      <c r="XDG120" s="213"/>
      <c r="XDH120" s="214"/>
      <c r="XDI120" s="214"/>
      <c r="XDJ120" s="216"/>
      <c r="XDK120" s="216"/>
      <c r="XDL120" s="216"/>
      <c r="XDM120" s="216"/>
      <c r="XDN120" s="216"/>
      <c r="XDO120" s="216"/>
      <c r="XDP120" s="216"/>
      <c r="XDQ120" s="216"/>
      <c r="XDR120" s="216"/>
      <c r="XDS120" s="216"/>
      <c r="XDT120" s="216"/>
      <c r="XDU120" s="216"/>
      <c r="XDV120" s="216"/>
      <c r="XDW120" s="214"/>
      <c r="XDX120" s="214"/>
      <c r="XDY120" s="214"/>
      <c r="XDZ120" s="214"/>
      <c r="XEA120" s="214"/>
      <c r="XEB120" s="212"/>
      <c r="XEC120" s="213"/>
      <c r="XED120" s="213"/>
      <c r="XEE120" s="214"/>
      <c r="XEF120" s="214"/>
      <c r="XEG120" s="216"/>
      <c r="XEH120" s="216"/>
      <c r="XEI120" s="216"/>
      <c r="XEJ120" s="216"/>
      <c r="XEK120" s="216"/>
      <c r="XEL120" s="216"/>
      <c r="XEM120" s="216"/>
      <c r="XEN120" s="216"/>
      <c r="XEO120" s="216"/>
      <c r="XEP120" s="216"/>
      <c r="XEQ120" s="216"/>
      <c r="XER120" s="216"/>
      <c r="XES120" s="216"/>
      <c r="XET120" s="214"/>
      <c r="XEU120" s="214"/>
      <c r="XEV120" s="214"/>
      <c r="XEW120" s="214"/>
      <c r="XEX120" s="214"/>
      <c r="XEY120" s="212"/>
      <c r="XEZ120" s="213"/>
      <c r="XFA120" s="213"/>
      <c r="XFB120" s="214"/>
      <c r="XFC120" s="214"/>
      <c r="XFD120" s="216"/>
    </row>
    <row r="121" spans="1:16384" ht="12.6">
      <c r="B121" s="35" t="s">
        <v>578</v>
      </c>
      <c r="C121" s="94" t="s">
        <v>220</v>
      </c>
      <c r="D121" s="18" t="s">
        <v>579</v>
      </c>
      <c r="E121" s="18" t="s">
        <v>649</v>
      </c>
      <c r="H121" s="99"/>
      <c r="I121" s="124"/>
      <c r="J121" s="124"/>
      <c r="K121" s="124"/>
      <c r="L121" s="124"/>
      <c r="M121" s="124"/>
      <c r="N121" s="124"/>
      <c r="O121" s="124"/>
      <c r="P121" s="124"/>
      <c r="Q121" s="124"/>
      <c r="R121" s="124"/>
      <c r="S121" s="124"/>
      <c r="T121" s="124"/>
    </row>
    <row r="122" spans="1:16384" ht="12.6">
      <c r="B122" s="35" t="s">
        <v>578</v>
      </c>
      <c r="C122" s="94" t="s">
        <v>583</v>
      </c>
      <c r="D122" s="18" t="s">
        <v>580</v>
      </c>
      <c r="E122" s="18" t="s">
        <v>649</v>
      </c>
      <c r="H122" s="99"/>
      <c r="I122" s="124"/>
      <c r="J122" s="124"/>
      <c r="K122" s="124"/>
      <c r="L122" s="124"/>
      <c r="M122" s="124"/>
      <c r="N122" s="124"/>
      <c r="O122" s="124"/>
      <c r="P122" s="124"/>
      <c r="Q122" s="124"/>
      <c r="R122" s="124"/>
      <c r="S122" s="124"/>
      <c r="T122" s="124"/>
    </row>
    <row r="123" spans="1:16384" ht="12.6">
      <c r="B123" s="35" t="s">
        <v>578</v>
      </c>
      <c r="C123" s="156" t="s">
        <v>221</v>
      </c>
      <c r="D123" s="221" t="s">
        <v>222</v>
      </c>
      <c r="E123" s="18" t="s">
        <v>649</v>
      </c>
      <c r="H123" s="99"/>
      <c r="I123" s="124"/>
      <c r="J123" s="124"/>
      <c r="K123" s="124"/>
      <c r="L123" s="124"/>
      <c r="M123" s="124"/>
      <c r="N123" s="124"/>
      <c r="O123" s="124"/>
      <c r="P123" s="124"/>
      <c r="Q123" s="124"/>
      <c r="R123" s="124"/>
      <c r="S123" s="124"/>
      <c r="T123" s="124"/>
    </row>
    <row r="124" spans="1:16384" ht="12.6">
      <c r="B124" s="35" t="s">
        <v>578</v>
      </c>
      <c r="C124" s="156" t="s">
        <v>221</v>
      </c>
      <c r="D124" s="221" t="s">
        <v>223</v>
      </c>
      <c r="E124" s="18" t="s">
        <v>649</v>
      </c>
      <c r="H124" s="99"/>
      <c r="I124" s="124"/>
      <c r="J124" s="124"/>
      <c r="K124" s="124"/>
      <c r="L124" s="124"/>
      <c r="M124" s="124"/>
      <c r="N124" s="124"/>
      <c r="O124" s="124"/>
      <c r="P124" s="124"/>
      <c r="Q124" s="124"/>
      <c r="R124" s="124"/>
      <c r="S124" s="124"/>
      <c r="T124" s="124"/>
    </row>
    <row r="125" spans="1:16384" ht="12.6">
      <c r="B125" s="35" t="s">
        <v>578</v>
      </c>
      <c r="C125" s="156" t="s">
        <v>221</v>
      </c>
      <c r="D125" s="221" t="s">
        <v>224</v>
      </c>
      <c r="E125" s="18" t="s">
        <v>649</v>
      </c>
      <c r="H125" s="99"/>
      <c r="I125" s="124"/>
      <c r="J125" s="124"/>
      <c r="K125" s="124"/>
      <c r="L125" s="124"/>
      <c r="M125" s="124"/>
      <c r="N125" s="124"/>
      <c r="O125" s="124"/>
      <c r="P125" s="124"/>
      <c r="Q125" s="124"/>
      <c r="R125" s="124"/>
      <c r="S125" s="124"/>
      <c r="T125" s="124"/>
    </row>
    <row r="126" spans="1:16384" ht="12.6">
      <c r="B126" s="35" t="s">
        <v>577</v>
      </c>
      <c r="C126" s="65" t="s">
        <v>94</v>
      </c>
      <c r="D126" s="225"/>
      <c r="E126" s="18" t="s">
        <v>649</v>
      </c>
      <c r="H126" s="98">
        <f t="shared" ref="H126:T126" si="13">SUM(H127:H139)</f>
        <v>0</v>
      </c>
      <c r="I126" s="98">
        <f t="shared" si="13"/>
        <v>0</v>
      </c>
      <c r="J126" s="98">
        <f t="shared" si="13"/>
        <v>0</v>
      </c>
      <c r="K126" s="98">
        <f t="shared" si="13"/>
        <v>0</v>
      </c>
      <c r="L126" s="98">
        <f t="shared" si="13"/>
        <v>0</v>
      </c>
      <c r="M126" s="98">
        <f t="shared" si="13"/>
        <v>0</v>
      </c>
      <c r="N126" s="98">
        <f t="shared" si="13"/>
        <v>0</v>
      </c>
      <c r="O126" s="98">
        <f t="shared" si="13"/>
        <v>0</v>
      </c>
      <c r="P126" s="98">
        <f t="shared" si="13"/>
        <v>0</v>
      </c>
      <c r="Q126" s="98">
        <f t="shared" si="13"/>
        <v>0</v>
      </c>
      <c r="R126" s="98">
        <f t="shared" si="13"/>
        <v>0</v>
      </c>
      <c r="S126" s="98">
        <f t="shared" si="13"/>
        <v>0</v>
      </c>
      <c r="T126" s="98">
        <f t="shared" si="13"/>
        <v>0</v>
      </c>
    </row>
    <row r="127" spans="1:16384" ht="12.6">
      <c r="B127" s="35" t="s">
        <v>577</v>
      </c>
      <c r="C127" s="94" t="s">
        <v>204</v>
      </c>
      <c r="D127" s="18" t="s">
        <v>205</v>
      </c>
      <c r="E127" s="18" t="s">
        <v>649</v>
      </c>
      <c r="F127" s="18"/>
      <c r="G127" s="18"/>
      <c r="H127" s="99"/>
      <c r="I127" s="99"/>
      <c r="J127" s="99"/>
      <c r="K127" s="99"/>
      <c r="L127" s="99"/>
      <c r="M127" s="99"/>
      <c r="N127" s="99"/>
      <c r="O127" s="99"/>
      <c r="P127" s="99"/>
      <c r="Q127" s="99"/>
      <c r="R127" s="99"/>
      <c r="S127" s="99"/>
      <c r="T127" s="99"/>
    </row>
    <row r="128" spans="1:16384" ht="12.6">
      <c r="B128" s="35" t="s">
        <v>577</v>
      </c>
      <c r="C128" s="94" t="s">
        <v>206</v>
      </c>
      <c r="D128" s="18" t="s">
        <v>207</v>
      </c>
      <c r="E128" s="18" t="s">
        <v>649</v>
      </c>
      <c r="F128" s="18"/>
      <c r="G128" s="18"/>
      <c r="H128" s="99"/>
      <c r="I128" s="99"/>
      <c r="J128" s="99"/>
      <c r="K128" s="99"/>
      <c r="L128" s="99"/>
      <c r="M128" s="99"/>
      <c r="N128" s="99"/>
      <c r="O128" s="99"/>
      <c r="P128" s="99"/>
      <c r="Q128" s="99"/>
      <c r="R128" s="99"/>
      <c r="S128" s="99"/>
      <c r="T128" s="99"/>
    </row>
    <row r="129" spans="1:16384" ht="12.6">
      <c r="B129" s="35" t="s">
        <v>577</v>
      </c>
      <c r="C129" s="94" t="s">
        <v>208</v>
      </c>
      <c r="D129" s="18" t="s">
        <v>209</v>
      </c>
      <c r="E129" s="18" t="s">
        <v>649</v>
      </c>
      <c r="F129" s="18"/>
      <c r="G129" s="18"/>
      <c r="H129" s="99"/>
      <c r="I129" s="99"/>
      <c r="J129" s="99"/>
      <c r="K129" s="99"/>
      <c r="L129" s="99"/>
      <c r="M129" s="99"/>
      <c r="N129" s="99"/>
      <c r="O129" s="99"/>
      <c r="P129" s="99"/>
      <c r="Q129" s="99"/>
      <c r="R129" s="99"/>
      <c r="S129" s="99"/>
      <c r="T129" s="99"/>
    </row>
    <row r="130" spans="1:16384" ht="12.6">
      <c r="B130" s="35" t="s">
        <v>577</v>
      </c>
      <c r="C130" s="94" t="s">
        <v>210</v>
      </c>
      <c r="D130" s="18" t="s">
        <v>211</v>
      </c>
      <c r="E130" s="18" t="s">
        <v>649</v>
      </c>
      <c r="F130" s="18"/>
      <c r="G130" s="18"/>
      <c r="H130" s="99"/>
      <c r="I130" s="99"/>
      <c r="J130" s="99"/>
      <c r="K130" s="99"/>
      <c r="L130" s="99"/>
      <c r="M130" s="99"/>
      <c r="N130" s="99"/>
      <c r="O130" s="99"/>
      <c r="P130" s="99"/>
      <c r="Q130" s="99"/>
      <c r="R130" s="99"/>
      <c r="S130" s="99"/>
      <c r="T130" s="99"/>
    </row>
    <row r="131" spans="1:16384" ht="12.6">
      <c r="B131" s="35" t="s">
        <v>577</v>
      </c>
      <c r="C131" s="94" t="s">
        <v>212</v>
      </c>
      <c r="D131" s="225" t="s">
        <v>213</v>
      </c>
      <c r="E131" s="18" t="s">
        <v>649</v>
      </c>
      <c r="F131" s="18"/>
      <c r="G131" s="18"/>
      <c r="H131" s="99"/>
      <c r="I131" s="99"/>
      <c r="J131" s="99"/>
      <c r="K131" s="99"/>
      <c r="L131" s="99"/>
      <c r="M131" s="99"/>
      <c r="N131" s="99"/>
      <c r="O131" s="99"/>
      <c r="P131" s="99"/>
      <c r="Q131" s="99"/>
      <c r="R131" s="99"/>
      <c r="S131" s="99"/>
      <c r="T131" s="99"/>
    </row>
    <row r="132" spans="1:16384" ht="12.6">
      <c r="B132" s="35" t="s">
        <v>577</v>
      </c>
      <c r="C132" s="94" t="s">
        <v>214</v>
      </c>
      <c r="D132" s="18" t="s">
        <v>215</v>
      </c>
      <c r="E132" s="18" t="s">
        <v>649</v>
      </c>
      <c r="F132" s="18"/>
      <c r="G132" s="18"/>
      <c r="H132" s="99"/>
      <c r="I132" s="99"/>
      <c r="J132" s="99"/>
      <c r="K132" s="99"/>
      <c r="L132" s="99"/>
      <c r="M132" s="99"/>
      <c r="N132" s="99"/>
      <c r="O132" s="99"/>
      <c r="P132" s="99"/>
      <c r="Q132" s="99"/>
      <c r="R132" s="99"/>
      <c r="S132" s="99"/>
      <c r="T132" s="99"/>
    </row>
    <row r="133" spans="1:16384" ht="12.6">
      <c r="B133" s="35" t="s">
        <v>577</v>
      </c>
      <c r="C133" s="94" t="s">
        <v>216</v>
      </c>
      <c r="D133" s="18" t="s">
        <v>217</v>
      </c>
      <c r="E133" s="18" t="s">
        <v>649</v>
      </c>
      <c r="F133" s="18"/>
      <c r="G133" s="18"/>
      <c r="H133" s="99"/>
      <c r="I133" s="99"/>
      <c r="J133" s="99"/>
      <c r="K133" s="99"/>
      <c r="L133" s="99"/>
      <c r="M133" s="99"/>
      <c r="N133" s="99"/>
      <c r="O133" s="99"/>
      <c r="P133" s="99"/>
      <c r="Q133" s="99"/>
      <c r="R133" s="99"/>
      <c r="S133" s="99"/>
      <c r="T133" s="99"/>
    </row>
    <row r="134" spans="1:16384" ht="12.6">
      <c r="A134" s="214"/>
      <c r="B134" s="35" t="s">
        <v>577</v>
      </c>
      <c r="C134" s="94" t="s">
        <v>218</v>
      </c>
      <c r="D134" s="18" t="s">
        <v>219</v>
      </c>
      <c r="E134" s="18" t="s">
        <v>649</v>
      </c>
      <c r="F134" s="214"/>
      <c r="G134" s="214"/>
      <c r="H134" s="216"/>
      <c r="I134" s="216"/>
      <c r="J134" s="216"/>
      <c r="K134" s="216"/>
      <c r="L134" s="216"/>
      <c r="M134" s="216"/>
      <c r="N134" s="216"/>
      <c r="O134" s="216"/>
      <c r="P134" s="216"/>
      <c r="Q134" s="216"/>
      <c r="R134" s="216"/>
      <c r="S134" s="216"/>
      <c r="T134" s="216"/>
      <c r="U134" s="214"/>
      <c r="V134" s="214"/>
      <c r="W134" s="214"/>
      <c r="X134" s="214"/>
      <c r="Y134" s="214"/>
      <c r="Z134" s="212"/>
      <c r="AA134" s="213"/>
      <c r="AB134" s="213"/>
      <c r="AC134" s="214"/>
      <c r="AD134" s="214"/>
      <c r="AE134" s="216"/>
      <c r="AF134" s="216"/>
      <c r="AG134" s="216"/>
      <c r="AH134" s="216"/>
      <c r="AI134" s="216"/>
      <c r="AJ134" s="216"/>
      <c r="AK134" s="216"/>
      <c r="AL134" s="216"/>
      <c r="AM134" s="216"/>
      <c r="AN134" s="216"/>
      <c r="AO134" s="216"/>
      <c r="AP134" s="216"/>
      <c r="AQ134" s="216"/>
      <c r="AR134" s="214"/>
      <c r="AS134" s="214"/>
      <c r="AT134" s="214"/>
      <c r="AU134" s="214"/>
      <c r="AV134" s="214"/>
      <c r="AW134" s="212"/>
      <c r="AX134" s="213"/>
      <c r="AY134" s="213"/>
      <c r="AZ134" s="214"/>
      <c r="BA134" s="214"/>
      <c r="BB134" s="216"/>
      <c r="BC134" s="216"/>
      <c r="BD134" s="216"/>
      <c r="BE134" s="216"/>
      <c r="BF134" s="216"/>
      <c r="BG134" s="216"/>
      <c r="BH134" s="216"/>
      <c r="BI134" s="216"/>
      <c r="BJ134" s="216"/>
      <c r="BK134" s="216"/>
      <c r="BL134" s="216"/>
      <c r="BM134" s="216"/>
      <c r="BN134" s="216"/>
      <c r="BO134" s="214"/>
      <c r="BP134" s="214"/>
      <c r="BQ134" s="214"/>
      <c r="BR134" s="214"/>
      <c r="BS134" s="214"/>
      <c r="BT134" s="212"/>
      <c r="BU134" s="213"/>
      <c r="BV134" s="213"/>
      <c r="BW134" s="214"/>
      <c r="BX134" s="214"/>
      <c r="BY134" s="216"/>
      <c r="BZ134" s="216"/>
      <c r="CA134" s="216"/>
      <c r="CB134" s="216"/>
      <c r="CC134" s="216"/>
      <c r="CD134" s="216"/>
      <c r="CE134" s="216"/>
      <c r="CF134" s="216"/>
      <c r="CG134" s="216"/>
      <c r="CH134" s="216"/>
      <c r="CI134" s="216"/>
      <c r="CJ134" s="216"/>
      <c r="CK134" s="216"/>
      <c r="CL134" s="214"/>
      <c r="CM134" s="214"/>
      <c r="CN134" s="214"/>
      <c r="CO134" s="214"/>
      <c r="CP134" s="214"/>
      <c r="CQ134" s="212"/>
      <c r="CR134" s="213"/>
      <c r="CS134" s="213"/>
      <c r="CT134" s="214"/>
      <c r="CU134" s="214"/>
      <c r="CV134" s="216"/>
      <c r="CW134" s="216"/>
      <c r="CX134" s="216"/>
      <c r="CY134" s="216"/>
      <c r="CZ134" s="216"/>
      <c r="DA134" s="216"/>
      <c r="DB134" s="216"/>
      <c r="DC134" s="216"/>
      <c r="DD134" s="216"/>
      <c r="DE134" s="216"/>
      <c r="DF134" s="216"/>
      <c r="DG134" s="216"/>
      <c r="DH134" s="216"/>
      <c r="DI134" s="214"/>
      <c r="DJ134" s="214"/>
      <c r="DK134" s="214"/>
      <c r="DL134" s="214"/>
      <c r="DM134" s="214"/>
      <c r="DN134" s="212"/>
      <c r="DO134" s="213"/>
      <c r="DP134" s="213"/>
      <c r="DQ134" s="214"/>
      <c r="DR134" s="214"/>
      <c r="DS134" s="216"/>
      <c r="DT134" s="216"/>
      <c r="DU134" s="216"/>
      <c r="DV134" s="216"/>
      <c r="DW134" s="216"/>
      <c r="DX134" s="216"/>
      <c r="DY134" s="216"/>
      <c r="DZ134" s="216"/>
      <c r="EA134" s="216"/>
      <c r="EB134" s="216"/>
      <c r="EC134" s="216"/>
      <c r="ED134" s="216"/>
      <c r="EE134" s="216"/>
      <c r="EF134" s="214"/>
      <c r="EG134" s="214"/>
      <c r="EH134" s="214"/>
      <c r="EI134" s="214"/>
      <c r="EJ134" s="214"/>
      <c r="EK134" s="212"/>
      <c r="EL134" s="213"/>
      <c r="EM134" s="213"/>
      <c r="EN134" s="214"/>
      <c r="EO134" s="214"/>
      <c r="EP134" s="216"/>
      <c r="EQ134" s="216"/>
      <c r="ER134" s="216"/>
      <c r="ES134" s="216"/>
      <c r="ET134" s="216"/>
      <c r="EU134" s="216"/>
      <c r="EV134" s="216"/>
      <c r="EW134" s="216"/>
      <c r="EX134" s="216"/>
      <c r="EY134" s="216"/>
      <c r="EZ134" s="216"/>
      <c r="FA134" s="216"/>
      <c r="FB134" s="216"/>
      <c r="FC134" s="214"/>
      <c r="FD134" s="214"/>
      <c r="FE134" s="214"/>
      <c r="FF134" s="214"/>
      <c r="FG134" s="214"/>
      <c r="FH134" s="212"/>
      <c r="FI134" s="213"/>
      <c r="FJ134" s="213"/>
      <c r="FK134" s="214"/>
      <c r="FL134" s="214"/>
      <c r="FM134" s="216"/>
      <c r="FN134" s="216"/>
      <c r="FO134" s="216"/>
      <c r="FP134" s="216"/>
      <c r="FQ134" s="216"/>
      <c r="FR134" s="216"/>
      <c r="FS134" s="216"/>
      <c r="FT134" s="216"/>
      <c r="FU134" s="216"/>
      <c r="FV134" s="216"/>
      <c r="FW134" s="216"/>
      <c r="FX134" s="216"/>
      <c r="FY134" s="216"/>
      <c r="FZ134" s="214"/>
      <c r="GA134" s="214"/>
      <c r="GB134" s="214"/>
      <c r="GC134" s="214"/>
      <c r="GD134" s="214"/>
      <c r="GE134" s="212"/>
      <c r="GF134" s="213"/>
      <c r="GG134" s="213"/>
      <c r="GH134" s="214"/>
      <c r="GI134" s="214"/>
      <c r="GJ134" s="216"/>
      <c r="GK134" s="216"/>
      <c r="GL134" s="216"/>
      <c r="GM134" s="216"/>
      <c r="GN134" s="216"/>
      <c r="GO134" s="216"/>
      <c r="GP134" s="216"/>
      <c r="GQ134" s="216"/>
      <c r="GR134" s="216"/>
      <c r="GS134" s="216"/>
      <c r="GT134" s="216"/>
      <c r="GU134" s="216"/>
      <c r="GV134" s="216"/>
      <c r="GW134" s="214"/>
      <c r="GX134" s="214"/>
      <c r="GY134" s="214"/>
      <c r="GZ134" s="214"/>
      <c r="HA134" s="214"/>
      <c r="HB134" s="212"/>
      <c r="HC134" s="213"/>
      <c r="HD134" s="213"/>
      <c r="HE134" s="214"/>
      <c r="HF134" s="214"/>
      <c r="HG134" s="216"/>
      <c r="HH134" s="216"/>
      <c r="HI134" s="216"/>
      <c r="HJ134" s="216"/>
      <c r="HK134" s="216"/>
      <c r="HL134" s="216"/>
      <c r="HM134" s="216"/>
      <c r="HN134" s="216"/>
      <c r="HO134" s="216"/>
      <c r="HP134" s="216"/>
      <c r="HQ134" s="216"/>
      <c r="HR134" s="216"/>
      <c r="HS134" s="216"/>
      <c r="HT134" s="214"/>
      <c r="HU134" s="214"/>
      <c r="HV134" s="214"/>
      <c r="HW134" s="214"/>
      <c r="HX134" s="214"/>
      <c r="HY134" s="212"/>
      <c r="HZ134" s="213"/>
      <c r="IA134" s="213"/>
      <c r="IB134" s="214"/>
      <c r="IC134" s="214"/>
      <c r="ID134" s="216"/>
      <c r="IE134" s="216"/>
      <c r="IF134" s="216"/>
      <c r="IG134" s="216"/>
      <c r="IH134" s="216"/>
      <c r="II134" s="216"/>
      <c r="IJ134" s="216"/>
      <c r="IK134" s="216"/>
      <c r="IL134" s="216"/>
      <c r="IM134" s="216"/>
      <c r="IN134" s="216"/>
      <c r="IO134" s="216"/>
      <c r="IP134" s="216"/>
      <c r="IQ134" s="214"/>
      <c r="IR134" s="214"/>
      <c r="IS134" s="214"/>
      <c r="IT134" s="214"/>
      <c r="IU134" s="214"/>
      <c r="IV134" s="212"/>
      <c r="IW134" s="213"/>
      <c r="IX134" s="213"/>
      <c r="IY134" s="214"/>
      <c r="IZ134" s="214"/>
      <c r="JA134" s="216"/>
      <c r="JB134" s="216"/>
      <c r="JC134" s="216"/>
      <c r="JD134" s="216"/>
      <c r="JE134" s="216"/>
      <c r="JF134" s="216"/>
      <c r="JG134" s="216"/>
      <c r="JH134" s="216"/>
      <c r="JI134" s="216"/>
      <c r="JJ134" s="216"/>
      <c r="JK134" s="216"/>
      <c r="JL134" s="216"/>
      <c r="JM134" s="216"/>
      <c r="JN134" s="214"/>
      <c r="JO134" s="214"/>
      <c r="JP134" s="214"/>
      <c r="JQ134" s="214"/>
      <c r="JR134" s="214"/>
      <c r="JS134" s="212"/>
      <c r="JT134" s="213"/>
      <c r="JU134" s="213"/>
      <c r="JV134" s="214"/>
      <c r="JW134" s="214"/>
      <c r="JX134" s="216"/>
      <c r="JY134" s="216"/>
      <c r="JZ134" s="216"/>
      <c r="KA134" s="216"/>
      <c r="KB134" s="216"/>
      <c r="KC134" s="216"/>
      <c r="KD134" s="216"/>
      <c r="KE134" s="216"/>
      <c r="KF134" s="216"/>
      <c r="KG134" s="216"/>
      <c r="KH134" s="216"/>
      <c r="KI134" s="216"/>
      <c r="KJ134" s="216"/>
      <c r="KK134" s="214"/>
      <c r="KL134" s="214"/>
      <c r="KM134" s="214"/>
      <c r="KN134" s="214"/>
      <c r="KO134" s="214"/>
      <c r="KP134" s="212"/>
      <c r="KQ134" s="213"/>
      <c r="KR134" s="213"/>
      <c r="KS134" s="214"/>
      <c r="KT134" s="214"/>
      <c r="KU134" s="216"/>
      <c r="KV134" s="216"/>
      <c r="KW134" s="216"/>
      <c r="KX134" s="216"/>
      <c r="KY134" s="216"/>
      <c r="KZ134" s="216"/>
      <c r="LA134" s="216"/>
      <c r="LB134" s="216"/>
      <c r="LC134" s="216"/>
      <c r="LD134" s="216"/>
      <c r="LE134" s="216"/>
      <c r="LF134" s="216"/>
      <c r="LG134" s="216"/>
      <c r="LH134" s="214"/>
      <c r="LI134" s="214"/>
      <c r="LJ134" s="214"/>
      <c r="LK134" s="214"/>
      <c r="LL134" s="214"/>
      <c r="LM134" s="212"/>
      <c r="LN134" s="213"/>
      <c r="LO134" s="213"/>
      <c r="LP134" s="214"/>
      <c r="LQ134" s="214"/>
      <c r="LR134" s="216"/>
      <c r="LS134" s="216"/>
      <c r="LT134" s="216"/>
      <c r="LU134" s="216"/>
      <c r="LV134" s="216"/>
      <c r="LW134" s="216"/>
      <c r="LX134" s="216"/>
      <c r="LY134" s="216"/>
      <c r="LZ134" s="216"/>
      <c r="MA134" s="216"/>
      <c r="MB134" s="216"/>
      <c r="MC134" s="216"/>
      <c r="MD134" s="216"/>
      <c r="ME134" s="214"/>
      <c r="MF134" s="214"/>
      <c r="MG134" s="214"/>
      <c r="MH134" s="214"/>
      <c r="MI134" s="214"/>
      <c r="MJ134" s="212"/>
      <c r="MK134" s="213"/>
      <c r="ML134" s="213"/>
      <c r="MM134" s="214"/>
      <c r="MN134" s="214"/>
      <c r="MO134" s="216"/>
      <c r="MP134" s="216"/>
      <c r="MQ134" s="216"/>
      <c r="MR134" s="216"/>
      <c r="MS134" s="216"/>
      <c r="MT134" s="216"/>
      <c r="MU134" s="216"/>
      <c r="MV134" s="216"/>
      <c r="MW134" s="216"/>
      <c r="MX134" s="216"/>
      <c r="MY134" s="216"/>
      <c r="MZ134" s="216"/>
      <c r="NA134" s="216"/>
      <c r="NB134" s="214"/>
      <c r="NC134" s="214"/>
      <c r="ND134" s="214"/>
      <c r="NE134" s="214"/>
      <c r="NF134" s="214"/>
      <c r="NG134" s="212"/>
      <c r="NH134" s="213"/>
      <c r="NI134" s="213"/>
      <c r="NJ134" s="214"/>
      <c r="NK134" s="214"/>
      <c r="NL134" s="216"/>
      <c r="NM134" s="216"/>
      <c r="NN134" s="216"/>
      <c r="NO134" s="216"/>
      <c r="NP134" s="216"/>
      <c r="NQ134" s="216"/>
      <c r="NR134" s="216"/>
      <c r="NS134" s="216"/>
      <c r="NT134" s="216"/>
      <c r="NU134" s="216"/>
      <c r="NV134" s="216"/>
      <c r="NW134" s="216"/>
      <c r="NX134" s="216"/>
      <c r="NY134" s="214"/>
      <c r="NZ134" s="214"/>
      <c r="OA134" s="214"/>
      <c r="OB134" s="214"/>
      <c r="OC134" s="214"/>
      <c r="OD134" s="212"/>
      <c r="OE134" s="213"/>
      <c r="OF134" s="213"/>
      <c r="OG134" s="214"/>
      <c r="OH134" s="214"/>
      <c r="OI134" s="216"/>
      <c r="OJ134" s="216"/>
      <c r="OK134" s="216"/>
      <c r="OL134" s="216"/>
      <c r="OM134" s="216"/>
      <c r="ON134" s="216"/>
      <c r="OO134" s="216"/>
      <c r="OP134" s="216"/>
      <c r="OQ134" s="216"/>
      <c r="OR134" s="216"/>
      <c r="OS134" s="216"/>
      <c r="OT134" s="216"/>
      <c r="OU134" s="216"/>
      <c r="OV134" s="214"/>
      <c r="OW134" s="214"/>
      <c r="OX134" s="214"/>
      <c r="OY134" s="214"/>
      <c r="OZ134" s="214"/>
      <c r="PA134" s="212"/>
      <c r="PB134" s="213"/>
      <c r="PC134" s="213"/>
      <c r="PD134" s="214"/>
      <c r="PE134" s="214"/>
      <c r="PF134" s="216"/>
      <c r="PG134" s="216"/>
      <c r="PH134" s="216"/>
      <c r="PI134" s="216"/>
      <c r="PJ134" s="216"/>
      <c r="PK134" s="216"/>
      <c r="PL134" s="216"/>
      <c r="PM134" s="216"/>
      <c r="PN134" s="216"/>
      <c r="PO134" s="216"/>
      <c r="PP134" s="216"/>
      <c r="PQ134" s="216"/>
      <c r="PR134" s="216"/>
      <c r="PS134" s="214"/>
      <c r="PT134" s="214"/>
      <c r="PU134" s="214"/>
      <c r="PV134" s="214"/>
      <c r="PW134" s="214"/>
      <c r="PX134" s="212"/>
      <c r="PY134" s="213"/>
      <c r="PZ134" s="213"/>
      <c r="QA134" s="214"/>
      <c r="QB134" s="214"/>
      <c r="QC134" s="216"/>
      <c r="QD134" s="216"/>
      <c r="QE134" s="216"/>
      <c r="QF134" s="216"/>
      <c r="QG134" s="216"/>
      <c r="QH134" s="216"/>
      <c r="QI134" s="216"/>
      <c r="QJ134" s="216"/>
      <c r="QK134" s="216"/>
      <c r="QL134" s="216"/>
      <c r="QM134" s="216"/>
      <c r="QN134" s="216"/>
      <c r="QO134" s="216"/>
      <c r="QP134" s="214"/>
      <c r="QQ134" s="214"/>
      <c r="QR134" s="214"/>
      <c r="QS134" s="214"/>
      <c r="QT134" s="214"/>
      <c r="QU134" s="212"/>
      <c r="QV134" s="213"/>
      <c r="QW134" s="213"/>
      <c r="QX134" s="214"/>
      <c r="QY134" s="214"/>
      <c r="QZ134" s="216"/>
      <c r="RA134" s="216"/>
      <c r="RB134" s="216"/>
      <c r="RC134" s="216"/>
      <c r="RD134" s="216"/>
      <c r="RE134" s="216"/>
      <c r="RF134" s="216"/>
      <c r="RG134" s="216"/>
      <c r="RH134" s="216"/>
      <c r="RI134" s="216"/>
      <c r="RJ134" s="216"/>
      <c r="RK134" s="216"/>
      <c r="RL134" s="216"/>
      <c r="RM134" s="214"/>
      <c r="RN134" s="214"/>
      <c r="RO134" s="214"/>
      <c r="RP134" s="214"/>
      <c r="RQ134" s="214"/>
      <c r="RR134" s="212"/>
      <c r="RS134" s="213"/>
      <c r="RT134" s="213"/>
      <c r="RU134" s="214"/>
      <c r="RV134" s="214"/>
      <c r="RW134" s="216"/>
      <c r="RX134" s="216"/>
      <c r="RY134" s="216"/>
      <c r="RZ134" s="216"/>
      <c r="SA134" s="216"/>
      <c r="SB134" s="216"/>
      <c r="SC134" s="216"/>
      <c r="SD134" s="216"/>
      <c r="SE134" s="216"/>
      <c r="SF134" s="216"/>
      <c r="SG134" s="216"/>
      <c r="SH134" s="216"/>
      <c r="SI134" s="216"/>
      <c r="SJ134" s="214"/>
      <c r="SK134" s="214"/>
      <c r="SL134" s="214"/>
      <c r="SM134" s="214"/>
      <c r="SN134" s="214"/>
      <c r="SO134" s="212"/>
      <c r="SP134" s="213"/>
      <c r="SQ134" s="213"/>
      <c r="SR134" s="214"/>
      <c r="SS134" s="214"/>
      <c r="ST134" s="216"/>
      <c r="SU134" s="216"/>
      <c r="SV134" s="216"/>
      <c r="SW134" s="216"/>
      <c r="SX134" s="216"/>
      <c r="SY134" s="216"/>
      <c r="SZ134" s="216"/>
      <c r="TA134" s="216"/>
      <c r="TB134" s="216"/>
      <c r="TC134" s="216"/>
      <c r="TD134" s="216"/>
      <c r="TE134" s="216"/>
      <c r="TF134" s="216"/>
      <c r="TG134" s="214"/>
      <c r="TH134" s="214"/>
      <c r="TI134" s="214"/>
      <c r="TJ134" s="214"/>
      <c r="TK134" s="214"/>
      <c r="TL134" s="212"/>
      <c r="TM134" s="213"/>
      <c r="TN134" s="213"/>
      <c r="TO134" s="214"/>
      <c r="TP134" s="214"/>
      <c r="TQ134" s="216"/>
      <c r="TR134" s="216"/>
      <c r="TS134" s="216"/>
      <c r="TT134" s="216"/>
      <c r="TU134" s="216"/>
      <c r="TV134" s="216"/>
      <c r="TW134" s="216"/>
      <c r="TX134" s="216"/>
      <c r="TY134" s="216"/>
      <c r="TZ134" s="216"/>
      <c r="UA134" s="216"/>
      <c r="UB134" s="216"/>
      <c r="UC134" s="216"/>
      <c r="UD134" s="214"/>
      <c r="UE134" s="214"/>
      <c r="UF134" s="214"/>
      <c r="UG134" s="214"/>
      <c r="UH134" s="214"/>
      <c r="UI134" s="212"/>
      <c r="UJ134" s="213"/>
      <c r="UK134" s="213"/>
      <c r="UL134" s="214"/>
      <c r="UM134" s="214"/>
      <c r="UN134" s="216"/>
      <c r="UO134" s="216"/>
      <c r="UP134" s="216"/>
      <c r="UQ134" s="216"/>
      <c r="UR134" s="216"/>
      <c r="US134" s="216"/>
      <c r="UT134" s="216"/>
      <c r="UU134" s="216"/>
      <c r="UV134" s="216"/>
      <c r="UW134" s="216"/>
      <c r="UX134" s="216"/>
      <c r="UY134" s="216"/>
      <c r="UZ134" s="216"/>
      <c r="VA134" s="214"/>
      <c r="VB134" s="214"/>
      <c r="VC134" s="214"/>
      <c r="VD134" s="214"/>
      <c r="VE134" s="214"/>
      <c r="VF134" s="212"/>
      <c r="VG134" s="213"/>
      <c r="VH134" s="213"/>
      <c r="VI134" s="214"/>
      <c r="VJ134" s="214"/>
      <c r="VK134" s="216"/>
      <c r="VL134" s="216"/>
      <c r="VM134" s="216"/>
      <c r="VN134" s="216"/>
      <c r="VO134" s="216"/>
      <c r="VP134" s="216"/>
      <c r="VQ134" s="216"/>
      <c r="VR134" s="216"/>
      <c r="VS134" s="216"/>
      <c r="VT134" s="216"/>
      <c r="VU134" s="216"/>
      <c r="VV134" s="216"/>
      <c r="VW134" s="216"/>
      <c r="VX134" s="214"/>
      <c r="VY134" s="214"/>
      <c r="VZ134" s="214"/>
      <c r="WA134" s="214"/>
      <c r="WB134" s="214"/>
      <c r="WC134" s="212"/>
      <c r="WD134" s="213"/>
      <c r="WE134" s="213"/>
      <c r="WF134" s="214"/>
      <c r="WG134" s="214"/>
      <c r="WH134" s="216"/>
      <c r="WI134" s="216"/>
      <c r="WJ134" s="216"/>
      <c r="WK134" s="216"/>
      <c r="WL134" s="216"/>
      <c r="WM134" s="216"/>
      <c r="WN134" s="216"/>
      <c r="WO134" s="216"/>
      <c r="WP134" s="216"/>
      <c r="WQ134" s="216"/>
      <c r="WR134" s="216"/>
      <c r="WS134" s="216"/>
      <c r="WT134" s="216"/>
      <c r="WU134" s="214"/>
      <c r="WV134" s="214"/>
      <c r="WW134" s="214"/>
      <c r="WX134" s="214"/>
      <c r="WY134" s="214"/>
      <c r="WZ134" s="212"/>
      <c r="XA134" s="213"/>
      <c r="XB134" s="213"/>
      <c r="XC134" s="214"/>
      <c r="XD134" s="214"/>
      <c r="XE134" s="216"/>
      <c r="XF134" s="216"/>
      <c r="XG134" s="216"/>
      <c r="XH134" s="216"/>
      <c r="XI134" s="216"/>
      <c r="XJ134" s="216"/>
      <c r="XK134" s="216"/>
      <c r="XL134" s="216"/>
      <c r="XM134" s="216"/>
      <c r="XN134" s="216"/>
      <c r="XO134" s="216"/>
      <c r="XP134" s="216"/>
      <c r="XQ134" s="216"/>
      <c r="XR134" s="214"/>
      <c r="XS134" s="214"/>
      <c r="XT134" s="214"/>
      <c r="XU134" s="214"/>
      <c r="XV134" s="214"/>
      <c r="XW134" s="212"/>
      <c r="XX134" s="213"/>
      <c r="XY134" s="213"/>
      <c r="XZ134" s="214"/>
      <c r="YA134" s="214"/>
      <c r="YB134" s="216"/>
      <c r="YC134" s="216"/>
      <c r="YD134" s="216"/>
      <c r="YE134" s="216"/>
      <c r="YF134" s="216"/>
      <c r="YG134" s="216"/>
      <c r="YH134" s="216"/>
      <c r="YI134" s="216"/>
      <c r="YJ134" s="216"/>
      <c r="YK134" s="216"/>
      <c r="YL134" s="216"/>
      <c r="YM134" s="216"/>
      <c r="YN134" s="216"/>
      <c r="YO134" s="214"/>
      <c r="YP134" s="214"/>
      <c r="YQ134" s="214"/>
      <c r="YR134" s="214"/>
      <c r="YS134" s="214"/>
      <c r="YT134" s="212"/>
      <c r="YU134" s="213"/>
      <c r="YV134" s="213"/>
      <c r="YW134" s="214"/>
      <c r="YX134" s="214"/>
      <c r="YY134" s="216"/>
      <c r="YZ134" s="216"/>
      <c r="ZA134" s="216"/>
      <c r="ZB134" s="216"/>
      <c r="ZC134" s="216"/>
      <c r="ZD134" s="216"/>
      <c r="ZE134" s="216"/>
      <c r="ZF134" s="216"/>
      <c r="ZG134" s="216"/>
      <c r="ZH134" s="216"/>
      <c r="ZI134" s="216"/>
      <c r="ZJ134" s="216"/>
      <c r="ZK134" s="216"/>
      <c r="ZL134" s="214"/>
      <c r="ZM134" s="214"/>
      <c r="ZN134" s="214"/>
      <c r="ZO134" s="214"/>
      <c r="ZP134" s="214"/>
      <c r="ZQ134" s="212"/>
      <c r="ZR134" s="213"/>
      <c r="ZS134" s="213"/>
      <c r="ZT134" s="214"/>
      <c r="ZU134" s="214"/>
      <c r="ZV134" s="216"/>
      <c r="ZW134" s="216"/>
      <c r="ZX134" s="216"/>
      <c r="ZY134" s="216"/>
      <c r="ZZ134" s="216"/>
      <c r="AAA134" s="216"/>
      <c r="AAB134" s="216"/>
      <c r="AAC134" s="216"/>
      <c r="AAD134" s="216"/>
      <c r="AAE134" s="216"/>
      <c r="AAF134" s="216"/>
      <c r="AAG134" s="216"/>
      <c r="AAH134" s="216"/>
      <c r="AAI134" s="214"/>
      <c r="AAJ134" s="214"/>
      <c r="AAK134" s="214"/>
      <c r="AAL134" s="214"/>
      <c r="AAM134" s="214"/>
      <c r="AAN134" s="212"/>
      <c r="AAO134" s="213"/>
      <c r="AAP134" s="213"/>
      <c r="AAQ134" s="214"/>
      <c r="AAR134" s="214"/>
      <c r="AAS134" s="216"/>
      <c r="AAT134" s="216"/>
      <c r="AAU134" s="216"/>
      <c r="AAV134" s="216"/>
      <c r="AAW134" s="216"/>
      <c r="AAX134" s="216"/>
      <c r="AAY134" s="216"/>
      <c r="AAZ134" s="216"/>
      <c r="ABA134" s="216"/>
      <c r="ABB134" s="216"/>
      <c r="ABC134" s="216"/>
      <c r="ABD134" s="216"/>
      <c r="ABE134" s="216"/>
      <c r="ABF134" s="214"/>
      <c r="ABG134" s="214"/>
      <c r="ABH134" s="214"/>
      <c r="ABI134" s="214"/>
      <c r="ABJ134" s="214"/>
      <c r="ABK134" s="212"/>
      <c r="ABL134" s="213"/>
      <c r="ABM134" s="213"/>
      <c r="ABN134" s="214"/>
      <c r="ABO134" s="214"/>
      <c r="ABP134" s="216"/>
      <c r="ABQ134" s="216"/>
      <c r="ABR134" s="216"/>
      <c r="ABS134" s="216"/>
      <c r="ABT134" s="216"/>
      <c r="ABU134" s="216"/>
      <c r="ABV134" s="216"/>
      <c r="ABW134" s="216"/>
      <c r="ABX134" s="216"/>
      <c r="ABY134" s="216"/>
      <c r="ABZ134" s="216"/>
      <c r="ACA134" s="216"/>
      <c r="ACB134" s="216"/>
      <c r="ACC134" s="214"/>
      <c r="ACD134" s="214"/>
      <c r="ACE134" s="214"/>
      <c r="ACF134" s="214"/>
      <c r="ACG134" s="214"/>
      <c r="ACH134" s="212"/>
      <c r="ACI134" s="213"/>
      <c r="ACJ134" s="213"/>
      <c r="ACK134" s="214"/>
      <c r="ACL134" s="214"/>
      <c r="ACM134" s="216"/>
      <c r="ACN134" s="216"/>
      <c r="ACO134" s="216"/>
      <c r="ACP134" s="216"/>
      <c r="ACQ134" s="216"/>
      <c r="ACR134" s="216"/>
      <c r="ACS134" s="216"/>
      <c r="ACT134" s="216"/>
      <c r="ACU134" s="216"/>
      <c r="ACV134" s="216"/>
      <c r="ACW134" s="216"/>
      <c r="ACX134" s="216"/>
      <c r="ACY134" s="216"/>
      <c r="ACZ134" s="214"/>
      <c r="ADA134" s="214"/>
      <c r="ADB134" s="214"/>
      <c r="ADC134" s="214"/>
      <c r="ADD134" s="214"/>
      <c r="ADE134" s="212"/>
      <c r="ADF134" s="213"/>
      <c r="ADG134" s="213"/>
      <c r="ADH134" s="214"/>
      <c r="ADI134" s="214"/>
      <c r="ADJ134" s="216"/>
      <c r="ADK134" s="216"/>
      <c r="ADL134" s="216"/>
      <c r="ADM134" s="216"/>
      <c r="ADN134" s="216"/>
      <c r="ADO134" s="216"/>
      <c r="ADP134" s="216"/>
      <c r="ADQ134" s="216"/>
      <c r="ADR134" s="216"/>
      <c r="ADS134" s="216"/>
      <c r="ADT134" s="216"/>
      <c r="ADU134" s="216"/>
      <c r="ADV134" s="216"/>
      <c r="ADW134" s="214"/>
      <c r="ADX134" s="214"/>
      <c r="ADY134" s="214"/>
      <c r="ADZ134" s="214"/>
      <c r="AEA134" s="214"/>
      <c r="AEB134" s="212"/>
      <c r="AEC134" s="213"/>
      <c r="AED134" s="213"/>
      <c r="AEE134" s="214"/>
      <c r="AEF134" s="214"/>
      <c r="AEG134" s="216"/>
      <c r="AEH134" s="216"/>
      <c r="AEI134" s="216"/>
      <c r="AEJ134" s="216"/>
      <c r="AEK134" s="216"/>
      <c r="AEL134" s="216"/>
      <c r="AEM134" s="216"/>
      <c r="AEN134" s="216"/>
      <c r="AEO134" s="216"/>
      <c r="AEP134" s="216"/>
      <c r="AEQ134" s="216"/>
      <c r="AER134" s="216"/>
      <c r="AES134" s="216"/>
      <c r="AET134" s="214"/>
      <c r="AEU134" s="214"/>
      <c r="AEV134" s="214"/>
      <c r="AEW134" s="214"/>
      <c r="AEX134" s="214"/>
      <c r="AEY134" s="212"/>
      <c r="AEZ134" s="213"/>
      <c r="AFA134" s="213"/>
      <c r="AFB134" s="214"/>
      <c r="AFC134" s="214"/>
      <c r="AFD134" s="216"/>
      <c r="AFE134" s="216"/>
      <c r="AFF134" s="216"/>
      <c r="AFG134" s="216"/>
      <c r="AFH134" s="216"/>
      <c r="AFI134" s="216"/>
      <c r="AFJ134" s="216"/>
      <c r="AFK134" s="216"/>
      <c r="AFL134" s="216"/>
      <c r="AFM134" s="216"/>
      <c r="AFN134" s="216"/>
      <c r="AFO134" s="216"/>
      <c r="AFP134" s="216"/>
      <c r="AFQ134" s="214"/>
      <c r="AFR134" s="214"/>
      <c r="AFS134" s="214"/>
      <c r="AFT134" s="214"/>
      <c r="AFU134" s="214"/>
      <c r="AFV134" s="212"/>
      <c r="AFW134" s="213"/>
      <c r="AFX134" s="213"/>
      <c r="AFY134" s="214"/>
      <c r="AFZ134" s="214"/>
      <c r="AGA134" s="216"/>
      <c r="AGB134" s="216"/>
      <c r="AGC134" s="216"/>
      <c r="AGD134" s="216"/>
      <c r="AGE134" s="216"/>
      <c r="AGF134" s="216"/>
      <c r="AGG134" s="216"/>
      <c r="AGH134" s="216"/>
      <c r="AGI134" s="216"/>
      <c r="AGJ134" s="216"/>
      <c r="AGK134" s="216"/>
      <c r="AGL134" s="216"/>
      <c r="AGM134" s="216"/>
      <c r="AGN134" s="214"/>
      <c r="AGO134" s="214"/>
      <c r="AGP134" s="214"/>
      <c r="AGQ134" s="214"/>
      <c r="AGR134" s="214"/>
      <c r="AGS134" s="212"/>
      <c r="AGT134" s="213"/>
      <c r="AGU134" s="213"/>
      <c r="AGV134" s="214"/>
      <c r="AGW134" s="214"/>
      <c r="AGX134" s="216"/>
      <c r="AGY134" s="216"/>
      <c r="AGZ134" s="216"/>
      <c r="AHA134" s="216"/>
      <c r="AHB134" s="216"/>
      <c r="AHC134" s="216"/>
      <c r="AHD134" s="216"/>
      <c r="AHE134" s="216"/>
      <c r="AHF134" s="216"/>
      <c r="AHG134" s="216"/>
      <c r="AHH134" s="216"/>
      <c r="AHI134" s="216"/>
      <c r="AHJ134" s="216"/>
      <c r="AHK134" s="214"/>
      <c r="AHL134" s="214"/>
      <c r="AHM134" s="214"/>
      <c r="AHN134" s="214"/>
      <c r="AHO134" s="214"/>
      <c r="AHP134" s="212"/>
      <c r="AHQ134" s="213"/>
      <c r="AHR134" s="213"/>
      <c r="AHS134" s="214"/>
      <c r="AHT134" s="214"/>
      <c r="AHU134" s="216"/>
      <c r="AHV134" s="216"/>
      <c r="AHW134" s="216"/>
      <c r="AHX134" s="216"/>
      <c r="AHY134" s="216"/>
      <c r="AHZ134" s="216"/>
      <c r="AIA134" s="216"/>
      <c r="AIB134" s="216"/>
      <c r="AIC134" s="216"/>
      <c r="AID134" s="216"/>
      <c r="AIE134" s="216"/>
      <c r="AIF134" s="216"/>
      <c r="AIG134" s="216"/>
      <c r="AIH134" s="214"/>
      <c r="AII134" s="214"/>
      <c r="AIJ134" s="214"/>
      <c r="AIK134" s="214"/>
      <c r="AIL134" s="214"/>
      <c r="AIM134" s="212"/>
      <c r="AIN134" s="213"/>
      <c r="AIO134" s="213"/>
      <c r="AIP134" s="214"/>
      <c r="AIQ134" s="214"/>
      <c r="AIR134" s="216"/>
      <c r="AIS134" s="216"/>
      <c r="AIT134" s="216"/>
      <c r="AIU134" s="216"/>
      <c r="AIV134" s="216"/>
      <c r="AIW134" s="216"/>
      <c r="AIX134" s="216"/>
      <c r="AIY134" s="216"/>
      <c r="AIZ134" s="216"/>
      <c r="AJA134" s="216"/>
      <c r="AJB134" s="216"/>
      <c r="AJC134" s="216"/>
      <c r="AJD134" s="216"/>
      <c r="AJE134" s="214"/>
      <c r="AJF134" s="214"/>
      <c r="AJG134" s="214"/>
      <c r="AJH134" s="214"/>
      <c r="AJI134" s="214"/>
      <c r="AJJ134" s="212"/>
      <c r="AJK134" s="213"/>
      <c r="AJL134" s="213"/>
      <c r="AJM134" s="214"/>
      <c r="AJN134" s="214"/>
      <c r="AJO134" s="216"/>
      <c r="AJP134" s="216"/>
      <c r="AJQ134" s="216"/>
      <c r="AJR134" s="216"/>
      <c r="AJS134" s="216"/>
      <c r="AJT134" s="216"/>
      <c r="AJU134" s="216"/>
      <c r="AJV134" s="216"/>
      <c r="AJW134" s="216"/>
      <c r="AJX134" s="216"/>
      <c r="AJY134" s="216"/>
      <c r="AJZ134" s="216"/>
      <c r="AKA134" s="216"/>
      <c r="AKB134" s="214"/>
      <c r="AKC134" s="214"/>
      <c r="AKD134" s="214"/>
      <c r="AKE134" s="214"/>
      <c r="AKF134" s="214"/>
      <c r="AKG134" s="212"/>
      <c r="AKH134" s="213"/>
      <c r="AKI134" s="213"/>
      <c r="AKJ134" s="214"/>
      <c r="AKK134" s="214"/>
      <c r="AKL134" s="216"/>
      <c r="AKM134" s="216"/>
      <c r="AKN134" s="216"/>
      <c r="AKO134" s="216"/>
      <c r="AKP134" s="216"/>
      <c r="AKQ134" s="216"/>
      <c r="AKR134" s="216"/>
      <c r="AKS134" s="216"/>
      <c r="AKT134" s="216"/>
      <c r="AKU134" s="216"/>
      <c r="AKV134" s="216"/>
      <c r="AKW134" s="216"/>
      <c r="AKX134" s="216"/>
      <c r="AKY134" s="214"/>
      <c r="AKZ134" s="214"/>
      <c r="ALA134" s="214"/>
      <c r="ALB134" s="214"/>
      <c r="ALC134" s="214"/>
      <c r="ALD134" s="212"/>
      <c r="ALE134" s="213"/>
      <c r="ALF134" s="213"/>
      <c r="ALG134" s="214"/>
      <c r="ALH134" s="214"/>
      <c r="ALI134" s="216"/>
      <c r="ALJ134" s="216"/>
      <c r="ALK134" s="216"/>
      <c r="ALL134" s="216"/>
      <c r="ALM134" s="216"/>
      <c r="ALN134" s="216"/>
      <c r="ALO134" s="216"/>
      <c r="ALP134" s="216"/>
      <c r="ALQ134" s="216"/>
      <c r="ALR134" s="216"/>
      <c r="ALS134" s="216"/>
      <c r="ALT134" s="216"/>
      <c r="ALU134" s="216"/>
      <c r="ALV134" s="214"/>
      <c r="ALW134" s="214"/>
      <c r="ALX134" s="214"/>
      <c r="ALY134" s="214"/>
      <c r="ALZ134" s="214"/>
      <c r="AMA134" s="212"/>
      <c r="AMB134" s="213"/>
      <c r="AMC134" s="213"/>
      <c r="AMD134" s="214"/>
      <c r="AME134" s="214"/>
      <c r="AMF134" s="216"/>
      <c r="AMG134" s="216"/>
      <c r="AMH134" s="216"/>
      <c r="AMI134" s="216"/>
      <c r="AMJ134" s="216"/>
      <c r="AMK134" s="216"/>
      <c r="AML134" s="216"/>
      <c r="AMM134" s="216"/>
      <c r="AMN134" s="216"/>
      <c r="AMO134" s="216"/>
      <c r="AMP134" s="216"/>
      <c r="AMQ134" s="216"/>
      <c r="AMR134" s="216"/>
      <c r="AMS134" s="214"/>
      <c r="AMT134" s="214"/>
      <c r="AMU134" s="214"/>
      <c r="AMV134" s="214"/>
      <c r="AMW134" s="214"/>
      <c r="AMX134" s="212"/>
      <c r="AMY134" s="213"/>
      <c r="AMZ134" s="213"/>
      <c r="ANA134" s="214"/>
      <c r="ANB134" s="214"/>
      <c r="ANC134" s="216"/>
      <c r="AND134" s="216"/>
      <c r="ANE134" s="216"/>
      <c r="ANF134" s="216"/>
      <c r="ANG134" s="216"/>
      <c r="ANH134" s="216"/>
      <c r="ANI134" s="216"/>
      <c r="ANJ134" s="216"/>
      <c r="ANK134" s="216"/>
      <c r="ANL134" s="216"/>
      <c r="ANM134" s="216"/>
      <c r="ANN134" s="216"/>
      <c r="ANO134" s="216"/>
      <c r="ANP134" s="214"/>
      <c r="ANQ134" s="214"/>
      <c r="ANR134" s="214"/>
      <c r="ANS134" s="214"/>
      <c r="ANT134" s="214"/>
      <c r="ANU134" s="212"/>
      <c r="ANV134" s="213"/>
      <c r="ANW134" s="213"/>
      <c r="ANX134" s="214"/>
      <c r="ANY134" s="214"/>
      <c r="ANZ134" s="216"/>
      <c r="AOA134" s="216"/>
      <c r="AOB134" s="216"/>
      <c r="AOC134" s="216"/>
      <c r="AOD134" s="216"/>
      <c r="AOE134" s="216"/>
      <c r="AOF134" s="216"/>
      <c r="AOG134" s="216"/>
      <c r="AOH134" s="216"/>
      <c r="AOI134" s="216"/>
      <c r="AOJ134" s="216"/>
      <c r="AOK134" s="216"/>
      <c r="AOL134" s="216"/>
      <c r="AOM134" s="214"/>
      <c r="AON134" s="214"/>
      <c r="AOO134" s="214"/>
      <c r="AOP134" s="214"/>
      <c r="AOQ134" s="214"/>
      <c r="AOR134" s="212"/>
      <c r="AOS134" s="213"/>
      <c r="AOT134" s="213"/>
      <c r="AOU134" s="214"/>
      <c r="AOV134" s="214"/>
      <c r="AOW134" s="216"/>
      <c r="AOX134" s="216"/>
      <c r="AOY134" s="216"/>
      <c r="AOZ134" s="216"/>
      <c r="APA134" s="216"/>
      <c r="APB134" s="216"/>
      <c r="APC134" s="216"/>
      <c r="APD134" s="216"/>
      <c r="APE134" s="216"/>
      <c r="APF134" s="216"/>
      <c r="APG134" s="216"/>
      <c r="APH134" s="216"/>
      <c r="API134" s="216"/>
      <c r="APJ134" s="214"/>
      <c r="APK134" s="214"/>
      <c r="APL134" s="214"/>
      <c r="APM134" s="214"/>
      <c r="APN134" s="214"/>
      <c r="APO134" s="212"/>
      <c r="APP134" s="213"/>
      <c r="APQ134" s="213"/>
      <c r="APR134" s="214"/>
      <c r="APS134" s="214"/>
      <c r="APT134" s="216"/>
      <c r="APU134" s="216"/>
      <c r="APV134" s="216"/>
      <c r="APW134" s="216"/>
      <c r="APX134" s="216"/>
      <c r="APY134" s="216"/>
      <c r="APZ134" s="216"/>
      <c r="AQA134" s="216"/>
      <c r="AQB134" s="216"/>
      <c r="AQC134" s="216"/>
      <c r="AQD134" s="216"/>
      <c r="AQE134" s="216"/>
      <c r="AQF134" s="216"/>
      <c r="AQG134" s="214"/>
      <c r="AQH134" s="214"/>
      <c r="AQI134" s="214"/>
      <c r="AQJ134" s="214"/>
      <c r="AQK134" s="214"/>
      <c r="AQL134" s="212"/>
      <c r="AQM134" s="213"/>
      <c r="AQN134" s="213"/>
      <c r="AQO134" s="214"/>
      <c r="AQP134" s="214"/>
      <c r="AQQ134" s="216"/>
      <c r="AQR134" s="216"/>
      <c r="AQS134" s="216"/>
      <c r="AQT134" s="216"/>
      <c r="AQU134" s="216"/>
      <c r="AQV134" s="216"/>
      <c r="AQW134" s="216"/>
      <c r="AQX134" s="216"/>
      <c r="AQY134" s="216"/>
      <c r="AQZ134" s="216"/>
      <c r="ARA134" s="216"/>
      <c r="ARB134" s="216"/>
      <c r="ARC134" s="216"/>
      <c r="ARD134" s="214"/>
      <c r="ARE134" s="214"/>
      <c r="ARF134" s="214"/>
      <c r="ARG134" s="214"/>
      <c r="ARH134" s="214"/>
      <c r="ARI134" s="212"/>
      <c r="ARJ134" s="213"/>
      <c r="ARK134" s="213"/>
      <c r="ARL134" s="214"/>
      <c r="ARM134" s="214"/>
      <c r="ARN134" s="216"/>
      <c r="ARO134" s="216"/>
      <c r="ARP134" s="216"/>
      <c r="ARQ134" s="216"/>
      <c r="ARR134" s="216"/>
      <c r="ARS134" s="216"/>
      <c r="ART134" s="216"/>
      <c r="ARU134" s="216"/>
      <c r="ARV134" s="216"/>
      <c r="ARW134" s="216"/>
      <c r="ARX134" s="216"/>
      <c r="ARY134" s="216"/>
      <c r="ARZ134" s="216"/>
      <c r="ASA134" s="214"/>
      <c r="ASB134" s="214"/>
      <c r="ASC134" s="214"/>
      <c r="ASD134" s="214"/>
      <c r="ASE134" s="214"/>
      <c r="ASF134" s="212"/>
      <c r="ASG134" s="213"/>
      <c r="ASH134" s="213"/>
      <c r="ASI134" s="214"/>
      <c r="ASJ134" s="214"/>
      <c r="ASK134" s="216"/>
      <c r="ASL134" s="216"/>
      <c r="ASM134" s="216"/>
      <c r="ASN134" s="216"/>
      <c r="ASO134" s="216"/>
      <c r="ASP134" s="216"/>
      <c r="ASQ134" s="216"/>
      <c r="ASR134" s="216"/>
      <c r="ASS134" s="216"/>
      <c r="AST134" s="216"/>
      <c r="ASU134" s="216"/>
      <c r="ASV134" s="216"/>
      <c r="ASW134" s="216"/>
      <c r="ASX134" s="214"/>
      <c r="ASY134" s="214"/>
      <c r="ASZ134" s="214"/>
      <c r="ATA134" s="214"/>
      <c r="ATB134" s="214"/>
      <c r="ATC134" s="212"/>
      <c r="ATD134" s="213"/>
      <c r="ATE134" s="213"/>
      <c r="ATF134" s="214"/>
      <c r="ATG134" s="214"/>
      <c r="ATH134" s="216"/>
      <c r="ATI134" s="216"/>
      <c r="ATJ134" s="216"/>
      <c r="ATK134" s="216"/>
      <c r="ATL134" s="216"/>
      <c r="ATM134" s="216"/>
      <c r="ATN134" s="216"/>
      <c r="ATO134" s="216"/>
      <c r="ATP134" s="216"/>
      <c r="ATQ134" s="216"/>
      <c r="ATR134" s="216"/>
      <c r="ATS134" s="216"/>
      <c r="ATT134" s="216"/>
      <c r="ATU134" s="214"/>
      <c r="ATV134" s="214"/>
      <c r="ATW134" s="214"/>
      <c r="ATX134" s="214"/>
      <c r="ATY134" s="214"/>
      <c r="ATZ134" s="212"/>
      <c r="AUA134" s="213"/>
      <c r="AUB134" s="213"/>
      <c r="AUC134" s="214"/>
      <c r="AUD134" s="214"/>
      <c r="AUE134" s="216"/>
      <c r="AUF134" s="216"/>
      <c r="AUG134" s="216"/>
      <c r="AUH134" s="216"/>
      <c r="AUI134" s="216"/>
      <c r="AUJ134" s="216"/>
      <c r="AUK134" s="216"/>
      <c r="AUL134" s="216"/>
      <c r="AUM134" s="216"/>
      <c r="AUN134" s="216"/>
      <c r="AUO134" s="216"/>
      <c r="AUP134" s="216"/>
      <c r="AUQ134" s="216"/>
      <c r="AUR134" s="214"/>
      <c r="AUS134" s="214"/>
      <c r="AUT134" s="214"/>
      <c r="AUU134" s="214"/>
      <c r="AUV134" s="214"/>
      <c r="AUW134" s="212"/>
      <c r="AUX134" s="213"/>
      <c r="AUY134" s="213"/>
      <c r="AUZ134" s="214"/>
      <c r="AVA134" s="214"/>
      <c r="AVB134" s="216"/>
      <c r="AVC134" s="216"/>
      <c r="AVD134" s="216"/>
      <c r="AVE134" s="216"/>
      <c r="AVF134" s="216"/>
      <c r="AVG134" s="216"/>
      <c r="AVH134" s="216"/>
      <c r="AVI134" s="216"/>
      <c r="AVJ134" s="216"/>
      <c r="AVK134" s="216"/>
      <c r="AVL134" s="216"/>
      <c r="AVM134" s="216"/>
      <c r="AVN134" s="216"/>
      <c r="AVO134" s="214"/>
      <c r="AVP134" s="214"/>
      <c r="AVQ134" s="214"/>
      <c r="AVR134" s="214"/>
      <c r="AVS134" s="214"/>
      <c r="AVT134" s="212"/>
      <c r="AVU134" s="213"/>
      <c r="AVV134" s="213"/>
      <c r="AVW134" s="214"/>
      <c r="AVX134" s="214"/>
      <c r="AVY134" s="216"/>
      <c r="AVZ134" s="216"/>
      <c r="AWA134" s="216"/>
      <c r="AWB134" s="216"/>
      <c r="AWC134" s="216"/>
      <c r="AWD134" s="216"/>
      <c r="AWE134" s="216"/>
      <c r="AWF134" s="216"/>
      <c r="AWG134" s="216"/>
      <c r="AWH134" s="216"/>
      <c r="AWI134" s="216"/>
      <c r="AWJ134" s="216"/>
      <c r="AWK134" s="216"/>
      <c r="AWL134" s="214"/>
      <c r="AWM134" s="214"/>
      <c r="AWN134" s="214"/>
      <c r="AWO134" s="214"/>
      <c r="AWP134" s="214"/>
      <c r="AWQ134" s="212"/>
      <c r="AWR134" s="213"/>
      <c r="AWS134" s="213"/>
      <c r="AWT134" s="214"/>
      <c r="AWU134" s="214"/>
      <c r="AWV134" s="216"/>
      <c r="AWW134" s="216"/>
      <c r="AWX134" s="216"/>
      <c r="AWY134" s="216"/>
      <c r="AWZ134" s="216"/>
      <c r="AXA134" s="216"/>
      <c r="AXB134" s="216"/>
      <c r="AXC134" s="216"/>
      <c r="AXD134" s="216"/>
      <c r="AXE134" s="216"/>
      <c r="AXF134" s="216"/>
      <c r="AXG134" s="216"/>
      <c r="AXH134" s="216"/>
      <c r="AXI134" s="214"/>
      <c r="AXJ134" s="214"/>
      <c r="AXK134" s="214"/>
      <c r="AXL134" s="214"/>
      <c r="AXM134" s="214"/>
      <c r="AXN134" s="212"/>
      <c r="AXO134" s="213"/>
      <c r="AXP134" s="213"/>
      <c r="AXQ134" s="214"/>
      <c r="AXR134" s="214"/>
      <c r="AXS134" s="216"/>
      <c r="AXT134" s="216"/>
      <c r="AXU134" s="216"/>
      <c r="AXV134" s="216"/>
      <c r="AXW134" s="216"/>
      <c r="AXX134" s="216"/>
      <c r="AXY134" s="216"/>
      <c r="AXZ134" s="216"/>
      <c r="AYA134" s="216"/>
      <c r="AYB134" s="216"/>
      <c r="AYC134" s="216"/>
      <c r="AYD134" s="216"/>
      <c r="AYE134" s="216"/>
      <c r="AYF134" s="214"/>
      <c r="AYG134" s="214"/>
      <c r="AYH134" s="214"/>
      <c r="AYI134" s="214"/>
      <c r="AYJ134" s="214"/>
      <c r="AYK134" s="212"/>
      <c r="AYL134" s="213"/>
      <c r="AYM134" s="213"/>
      <c r="AYN134" s="214"/>
      <c r="AYO134" s="214"/>
      <c r="AYP134" s="216"/>
      <c r="AYQ134" s="216"/>
      <c r="AYR134" s="216"/>
      <c r="AYS134" s="216"/>
      <c r="AYT134" s="216"/>
      <c r="AYU134" s="216"/>
      <c r="AYV134" s="216"/>
      <c r="AYW134" s="216"/>
      <c r="AYX134" s="216"/>
      <c r="AYY134" s="216"/>
      <c r="AYZ134" s="216"/>
      <c r="AZA134" s="216"/>
      <c r="AZB134" s="216"/>
      <c r="AZC134" s="214"/>
      <c r="AZD134" s="214"/>
      <c r="AZE134" s="214"/>
      <c r="AZF134" s="214"/>
      <c r="AZG134" s="214"/>
      <c r="AZH134" s="212"/>
      <c r="AZI134" s="213"/>
      <c r="AZJ134" s="213"/>
      <c r="AZK134" s="214"/>
      <c r="AZL134" s="214"/>
      <c r="AZM134" s="216"/>
      <c r="AZN134" s="216"/>
      <c r="AZO134" s="216"/>
      <c r="AZP134" s="216"/>
      <c r="AZQ134" s="216"/>
      <c r="AZR134" s="216"/>
      <c r="AZS134" s="216"/>
      <c r="AZT134" s="216"/>
      <c r="AZU134" s="216"/>
      <c r="AZV134" s="216"/>
      <c r="AZW134" s="216"/>
      <c r="AZX134" s="216"/>
      <c r="AZY134" s="216"/>
      <c r="AZZ134" s="214"/>
      <c r="BAA134" s="214"/>
      <c r="BAB134" s="214"/>
      <c r="BAC134" s="214"/>
      <c r="BAD134" s="214"/>
      <c r="BAE134" s="212"/>
      <c r="BAF134" s="213"/>
      <c r="BAG134" s="213"/>
      <c r="BAH134" s="214"/>
      <c r="BAI134" s="214"/>
      <c r="BAJ134" s="216"/>
      <c r="BAK134" s="216"/>
      <c r="BAL134" s="216"/>
      <c r="BAM134" s="216"/>
      <c r="BAN134" s="216"/>
      <c r="BAO134" s="216"/>
      <c r="BAP134" s="216"/>
      <c r="BAQ134" s="216"/>
      <c r="BAR134" s="216"/>
      <c r="BAS134" s="216"/>
      <c r="BAT134" s="216"/>
      <c r="BAU134" s="216"/>
      <c r="BAV134" s="216"/>
      <c r="BAW134" s="214"/>
      <c r="BAX134" s="214"/>
      <c r="BAY134" s="214"/>
      <c r="BAZ134" s="214"/>
      <c r="BBA134" s="214"/>
      <c r="BBB134" s="212"/>
      <c r="BBC134" s="213"/>
      <c r="BBD134" s="213"/>
      <c r="BBE134" s="214"/>
      <c r="BBF134" s="214"/>
      <c r="BBG134" s="216"/>
      <c r="BBH134" s="216"/>
      <c r="BBI134" s="216"/>
      <c r="BBJ134" s="216"/>
      <c r="BBK134" s="216"/>
      <c r="BBL134" s="216"/>
      <c r="BBM134" s="216"/>
      <c r="BBN134" s="216"/>
      <c r="BBO134" s="216"/>
      <c r="BBP134" s="216"/>
      <c r="BBQ134" s="216"/>
      <c r="BBR134" s="216"/>
      <c r="BBS134" s="216"/>
      <c r="BBT134" s="214"/>
      <c r="BBU134" s="214"/>
      <c r="BBV134" s="214"/>
      <c r="BBW134" s="214"/>
      <c r="BBX134" s="214"/>
      <c r="BBY134" s="212"/>
      <c r="BBZ134" s="213"/>
      <c r="BCA134" s="213"/>
      <c r="BCB134" s="214"/>
      <c r="BCC134" s="214"/>
      <c r="BCD134" s="216"/>
      <c r="BCE134" s="216"/>
      <c r="BCF134" s="216"/>
      <c r="BCG134" s="216"/>
      <c r="BCH134" s="216"/>
      <c r="BCI134" s="216"/>
      <c r="BCJ134" s="216"/>
      <c r="BCK134" s="216"/>
      <c r="BCL134" s="216"/>
      <c r="BCM134" s="216"/>
      <c r="BCN134" s="216"/>
      <c r="BCO134" s="216"/>
      <c r="BCP134" s="216"/>
      <c r="BCQ134" s="214"/>
      <c r="BCR134" s="214"/>
      <c r="BCS134" s="214"/>
      <c r="BCT134" s="214"/>
      <c r="BCU134" s="214"/>
      <c r="BCV134" s="212"/>
      <c r="BCW134" s="213"/>
      <c r="BCX134" s="213"/>
      <c r="BCY134" s="214"/>
      <c r="BCZ134" s="214"/>
      <c r="BDA134" s="216"/>
      <c r="BDB134" s="216"/>
      <c r="BDC134" s="216"/>
      <c r="BDD134" s="216"/>
      <c r="BDE134" s="216"/>
      <c r="BDF134" s="216"/>
      <c r="BDG134" s="216"/>
      <c r="BDH134" s="216"/>
      <c r="BDI134" s="216"/>
      <c r="BDJ134" s="216"/>
      <c r="BDK134" s="216"/>
      <c r="BDL134" s="216"/>
      <c r="BDM134" s="216"/>
      <c r="BDN134" s="214"/>
      <c r="BDO134" s="214"/>
      <c r="BDP134" s="214"/>
      <c r="BDQ134" s="214"/>
      <c r="BDR134" s="214"/>
      <c r="BDS134" s="212"/>
      <c r="BDT134" s="213"/>
      <c r="BDU134" s="213"/>
      <c r="BDV134" s="214"/>
      <c r="BDW134" s="214"/>
      <c r="BDX134" s="216"/>
      <c r="BDY134" s="216"/>
      <c r="BDZ134" s="216"/>
      <c r="BEA134" s="216"/>
      <c r="BEB134" s="216"/>
      <c r="BEC134" s="216"/>
      <c r="BED134" s="216"/>
      <c r="BEE134" s="216"/>
      <c r="BEF134" s="216"/>
      <c r="BEG134" s="216"/>
      <c r="BEH134" s="216"/>
      <c r="BEI134" s="216"/>
      <c r="BEJ134" s="216"/>
      <c r="BEK134" s="214"/>
      <c r="BEL134" s="214"/>
      <c r="BEM134" s="214"/>
      <c r="BEN134" s="214"/>
      <c r="BEO134" s="214"/>
      <c r="BEP134" s="212"/>
      <c r="BEQ134" s="213"/>
      <c r="BER134" s="213"/>
      <c r="BES134" s="214"/>
      <c r="BET134" s="214"/>
      <c r="BEU134" s="216"/>
      <c r="BEV134" s="216"/>
      <c r="BEW134" s="216"/>
      <c r="BEX134" s="216"/>
      <c r="BEY134" s="216"/>
      <c r="BEZ134" s="216"/>
      <c r="BFA134" s="216"/>
      <c r="BFB134" s="216"/>
      <c r="BFC134" s="216"/>
      <c r="BFD134" s="216"/>
      <c r="BFE134" s="216"/>
      <c r="BFF134" s="216"/>
      <c r="BFG134" s="216"/>
      <c r="BFH134" s="214"/>
      <c r="BFI134" s="214"/>
      <c r="BFJ134" s="214"/>
      <c r="BFK134" s="214"/>
      <c r="BFL134" s="214"/>
      <c r="BFM134" s="212"/>
      <c r="BFN134" s="213"/>
      <c r="BFO134" s="213"/>
      <c r="BFP134" s="214"/>
      <c r="BFQ134" s="214"/>
      <c r="BFR134" s="216"/>
      <c r="BFS134" s="216"/>
      <c r="BFT134" s="216"/>
      <c r="BFU134" s="216"/>
      <c r="BFV134" s="216"/>
      <c r="BFW134" s="216"/>
      <c r="BFX134" s="216"/>
      <c r="BFY134" s="216"/>
      <c r="BFZ134" s="216"/>
      <c r="BGA134" s="216"/>
      <c r="BGB134" s="216"/>
      <c r="BGC134" s="216"/>
      <c r="BGD134" s="216"/>
      <c r="BGE134" s="214"/>
      <c r="BGF134" s="214"/>
      <c r="BGG134" s="214"/>
      <c r="BGH134" s="214"/>
      <c r="BGI134" s="214"/>
      <c r="BGJ134" s="212"/>
      <c r="BGK134" s="213"/>
      <c r="BGL134" s="213"/>
      <c r="BGM134" s="214"/>
      <c r="BGN134" s="214"/>
      <c r="BGO134" s="216"/>
      <c r="BGP134" s="216"/>
      <c r="BGQ134" s="216"/>
      <c r="BGR134" s="216"/>
      <c r="BGS134" s="216"/>
      <c r="BGT134" s="216"/>
      <c r="BGU134" s="216"/>
      <c r="BGV134" s="216"/>
      <c r="BGW134" s="216"/>
      <c r="BGX134" s="216"/>
      <c r="BGY134" s="216"/>
      <c r="BGZ134" s="216"/>
      <c r="BHA134" s="216"/>
      <c r="BHB134" s="214"/>
      <c r="BHC134" s="214"/>
      <c r="BHD134" s="214"/>
      <c r="BHE134" s="214"/>
      <c r="BHF134" s="214"/>
      <c r="BHG134" s="212"/>
      <c r="BHH134" s="213"/>
      <c r="BHI134" s="213"/>
      <c r="BHJ134" s="214"/>
      <c r="BHK134" s="214"/>
      <c r="BHL134" s="216"/>
      <c r="BHM134" s="216"/>
      <c r="BHN134" s="216"/>
      <c r="BHO134" s="216"/>
      <c r="BHP134" s="216"/>
      <c r="BHQ134" s="216"/>
      <c r="BHR134" s="216"/>
      <c r="BHS134" s="216"/>
      <c r="BHT134" s="216"/>
      <c r="BHU134" s="216"/>
      <c r="BHV134" s="216"/>
      <c r="BHW134" s="216"/>
      <c r="BHX134" s="216"/>
      <c r="BHY134" s="214"/>
      <c r="BHZ134" s="214"/>
      <c r="BIA134" s="214"/>
      <c r="BIB134" s="214"/>
      <c r="BIC134" s="214"/>
      <c r="BID134" s="212"/>
      <c r="BIE134" s="213"/>
      <c r="BIF134" s="213"/>
      <c r="BIG134" s="214"/>
      <c r="BIH134" s="214"/>
      <c r="BII134" s="216"/>
      <c r="BIJ134" s="216"/>
      <c r="BIK134" s="216"/>
      <c r="BIL134" s="216"/>
      <c r="BIM134" s="216"/>
      <c r="BIN134" s="216"/>
      <c r="BIO134" s="216"/>
      <c r="BIP134" s="216"/>
      <c r="BIQ134" s="216"/>
      <c r="BIR134" s="216"/>
      <c r="BIS134" s="216"/>
      <c r="BIT134" s="216"/>
      <c r="BIU134" s="216"/>
      <c r="BIV134" s="214"/>
      <c r="BIW134" s="214"/>
      <c r="BIX134" s="214"/>
      <c r="BIY134" s="214"/>
      <c r="BIZ134" s="214"/>
      <c r="BJA134" s="212"/>
      <c r="BJB134" s="213"/>
      <c r="BJC134" s="213"/>
      <c r="BJD134" s="214"/>
      <c r="BJE134" s="214"/>
      <c r="BJF134" s="216"/>
      <c r="BJG134" s="216"/>
      <c r="BJH134" s="216"/>
      <c r="BJI134" s="216"/>
      <c r="BJJ134" s="216"/>
      <c r="BJK134" s="216"/>
      <c r="BJL134" s="216"/>
      <c r="BJM134" s="216"/>
      <c r="BJN134" s="216"/>
      <c r="BJO134" s="216"/>
      <c r="BJP134" s="216"/>
      <c r="BJQ134" s="216"/>
      <c r="BJR134" s="216"/>
      <c r="BJS134" s="214"/>
      <c r="BJT134" s="214"/>
      <c r="BJU134" s="214"/>
      <c r="BJV134" s="214"/>
      <c r="BJW134" s="214"/>
      <c r="BJX134" s="212"/>
      <c r="BJY134" s="213"/>
      <c r="BJZ134" s="213"/>
      <c r="BKA134" s="214"/>
      <c r="BKB134" s="214"/>
      <c r="BKC134" s="216"/>
      <c r="BKD134" s="216"/>
      <c r="BKE134" s="216"/>
      <c r="BKF134" s="216"/>
      <c r="BKG134" s="216"/>
      <c r="BKH134" s="216"/>
      <c r="BKI134" s="216"/>
      <c r="BKJ134" s="216"/>
      <c r="BKK134" s="216"/>
      <c r="BKL134" s="216"/>
      <c r="BKM134" s="216"/>
      <c r="BKN134" s="216"/>
      <c r="BKO134" s="216"/>
      <c r="BKP134" s="214"/>
      <c r="BKQ134" s="214"/>
      <c r="BKR134" s="214"/>
      <c r="BKS134" s="214"/>
      <c r="BKT134" s="214"/>
      <c r="BKU134" s="212"/>
      <c r="BKV134" s="213"/>
      <c r="BKW134" s="213"/>
      <c r="BKX134" s="214"/>
      <c r="BKY134" s="214"/>
      <c r="BKZ134" s="216"/>
      <c r="BLA134" s="216"/>
      <c r="BLB134" s="216"/>
      <c r="BLC134" s="216"/>
      <c r="BLD134" s="216"/>
      <c r="BLE134" s="216"/>
      <c r="BLF134" s="216"/>
      <c r="BLG134" s="216"/>
      <c r="BLH134" s="216"/>
      <c r="BLI134" s="216"/>
      <c r="BLJ134" s="216"/>
      <c r="BLK134" s="216"/>
      <c r="BLL134" s="216"/>
      <c r="BLM134" s="214"/>
      <c r="BLN134" s="214"/>
      <c r="BLO134" s="214"/>
      <c r="BLP134" s="214"/>
      <c r="BLQ134" s="214"/>
      <c r="BLR134" s="212"/>
      <c r="BLS134" s="213"/>
      <c r="BLT134" s="213"/>
      <c r="BLU134" s="214"/>
      <c r="BLV134" s="214"/>
      <c r="BLW134" s="216"/>
      <c r="BLX134" s="216"/>
      <c r="BLY134" s="216"/>
      <c r="BLZ134" s="216"/>
      <c r="BMA134" s="216"/>
      <c r="BMB134" s="216"/>
      <c r="BMC134" s="216"/>
      <c r="BMD134" s="216"/>
      <c r="BME134" s="216"/>
      <c r="BMF134" s="216"/>
      <c r="BMG134" s="216"/>
      <c r="BMH134" s="216"/>
      <c r="BMI134" s="216"/>
      <c r="BMJ134" s="214"/>
      <c r="BMK134" s="214"/>
      <c r="BML134" s="214"/>
      <c r="BMM134" s="214"/>
      <c r="BMN134" s="214"/>
      <c r="BMO134" s="212"/>
      <c r="BMP134" s="213"/>
      <c r="BMQ134" s="213"/>
      <c r="BMR134" s="214"/>
      <c r="BMS134" s="214"/>
      <c r="BMT134" s="216"/>
      <c r="BMU134" s="216"/>
      <c r="BMV134" s="216"/>
      <c r="BMW134" s="216"/>
      <c r="BMX134" s="216"/>
      <c r="BMY134" s="216"/>
      <c r="BMZ134" s="216"/>
      <c r="BNA134" s="216"/>
      <c r="BNB134" s="216"/>
      <c r="BNC134" s="216"/>
      <c r="BND134" s="216"/>
      <c r="BNE134" s="216"/>
      <c r="BNF134" s="216"/>
      <c r="BNG134" s="214"/>
      <c r="BNH134" s="214"/>
      <c r="BNI134" s="214"/>
      <c r="BNJ134" s="214"/>
      <c r="BNK134" s="214"/>
      <c r="BNL134" s="212"/>
      <c r="BNM134" s="213"/>
      <c r="BNN134" s="213"/>
      <c r="BNO134" s="214"/>
      <c r="BNP134" s="214"/>
      <c r="BNQ134" s="216"/>
      <c r="BNR134" s="216"/>
      <c r="BNS134" s="216"/>
      <c r="BNT134" s="216"/>
      <c r="BNU134" s="216"/>
      <c r="BNV134" s="216"/>
      <c r="BNW134" s="216"/>
      <c r="BNX134" s="216"/>
      <c r="BNY134" s="216"/>
      <c r="BNZ134" s="216"/>
      <c r="BOA134" s="216"/>
      <c r="BOB134" s="216"/>
      <c r="BOC134" s="216"/>
      <c r="BOD134" s="214"/>
      <c r="BOE134" s="214"/>
      <c r="BOF134" s="214"/>
      <c r="BOG134" s="214"/>
      <c r="BOH134" s="214"/>
      <c r="BOI134" s="212"/>
      <c r="BOJ134" s="213"/>
      <c r="BOK134" s="213"/>
      <c r="BOL134" s="214"/>
      <c r="BOM134" s="214"/>
      <c r="BON134" s="216"/>
      <c r="BOO134" s="216"/>
      <c r="BOP134" s="216"/>
      <c r="BOQ134" s="216"/>
      <c r="BOR134" s="216"/>
      <c r="BOS134" s="216"/>
      <c r="BOT134" s="216"/>
      <c r="BOU134" s="216"/>
      <c r="BOV134" s="216"/>
      <c r="BOW134" s="216"/>
      <c r="BOX134" s="216"/>
      <c r="BOY134" s="216"/>
      <c r="BOZ134" s="216"/>
      <c r="BPA134" s="214"/>
      <c r="BPB134" s="214"/>
      <c r="BPC134" s="214"/>
      <c r="BPD134" s="214"/>
      <c r="BPE134" s="214"/>
      <c r="BPF134" s="212"/>
      <c r="BPG134" s="213"/>
      <c r="BPH134" s="213"/>
      <c r="BPI134" s="214"/>
      <c r="BPJ134" s="214"/>
      <c r="BPK134" s="216"/>
      <c r="BPL134" s="216"/>
      <c r="BPM134" s="216"/>
      <c r="BPN134" s="216"/>
      <c r="BPO134" s="216"/>
      <c r="BPP134" s="216"/>
      <c r="BPQ134" s="216"/>
      <c r="BPR134" s="216"/>
      <c r="BPS134" s="216"/>
      <c r="BPT134" s="216"/>
      <c r="BPU134" s="216"/>
      <c r="BPV134" s="216"/>
      <c r="BPW134" s="216"/>
      <c r="BPX134" s="214"/>
      <c r="BPY134" s="214"/>
      <c r="BPZ134" s="214"/>
      <c r="BQA134" s="214"/>
      <c r="BQB134" s="214"/>
      <c r="BQC134" s="212"/>
      <c r="BQD134" s="213"/>
      <c r="BQE134" s="213"/>
      <c r="BQF134" s="214"/>
      <c r="BQG134" s="214"/>
      <c r="BQH134" s="216"/>
      <c r="BQI134" s="216"/>
      <c r="BQJ134" s="216"/>
      <c r="BQK134" s="216"/>
      <c r="BQL134" s="216"/>
      <c r="BQM134" s="216"/>
      <c r="BQN134" s="216"/>
      <c r="BQO134" s="216"/>
      <c r="BQP134" s="216"/>
      <c r="BQQ134" s="216"/>
      <c r="BQR134" s="216"/>
      <c r="BQS134" s="216"/>
      <c r="BQT134" s="216"/>
      <c r="BQU134" s="214"/>
      <c r="BQV134" s="214"/>
      <c r="BQW134" s="214"/>
      <c r="BQX134" s="214"/>
      <c r="BQY134" s="214"/>
      <c r="BQZ134" s="212"/>
      <c r="BRA134" s="213"/>
      <c r="BRB134" s="213"/>
      <c r="BRC134" s="214"/>
      <c r="BRD134" s="214"/>
      <c r="BRE134" s="216"/>
      <c r="BRF134" s="216"/>
      <c r="BRG134" s="216"/>
      <c r="BRH134" s="216"/>
      <c r="BRI134" s="216"/>
      <c r="BRJ134" s="216"/>
      <c r="BRK134" s="216"/>
      <c r="BRL134" s="216"/>
      <c r="BRM134" s="216"/>
      <c r="BRN134" s="216"/>
      <c r="BRO134" s="216"/>
      <c r="BRP134" s="216"/>
      <c r="BRQ134" s="216"/>
      <c r="BRR134" s="214"/>
      <c r="BRS134" s="214"/>
      <c r="BRT134" s="214"/>
      <c r="BRU134" s="214"/>
      <c r="BRV134" s="214"/>
      <c r="BRW134" s="212"/>
      <c r="BRX134" s="213"/>
      <c r="BRY134" s="213"/>
      <c r="BRZ134" s="214"/>
      <c r="BSA134" s="214"/>
      <c r="BSB134" s="216"/>
      <c r="BSC134" s="216"/>
      <c r="BSD134" s="216"/>
      <c r="BSE134" s="216"/>
      <c r="BSF134" s="216"/>
      <c r="BSG134" s="216"/>
      <c r="BSH134" s="216"/>
      <c r="BSI134" s="216"/>
      <c r="BSJ134" s="216"/>
      <c r="BSK134" s="216"/>
      <c r="BSL134" s="216"/>
      <c r="BSM134" s="216"/>
      <c r="BSN134" s="216"/>
      <c r="BSO134" s="214"/>
      <c r="BSP134" s="214"/>
      <c r="BSQ134" s="214"/>
      <c r="BSR134" s="214"/>
      <c r="BSS134" s="214"/>
      <c r="BST134" s="212"/>
      <c r="BSU134" s="213"/>
      <c r="BSV134" s="213"/>
      <c r="BSW134" s="214"/>
      <c r="BSX134" s="214"/>
      <c r="BSY134" s="216"/>
      <c r="BSZ134" s="216"/>
      <c r="BTA134" s="216"/>
      <c r="BTB134" s="216"/>
      <c r="BTC134" s="216"/>
      <c r="BTD134" s="216"/>
      <c r="BTE134" s="216"/>
      <c r="BTF134" s="216"/>
      <c r="BTG134" s="216"/>
      <c r="BTH134" s="216"/>
      <c r="BTI134" s="216"/>
      <c r="BTJ134" s="216"/>
      <c r="BTK134" s="216"/>
      <c r="BTL134" s="214"/>
      <c r="BTM134" s="214"/>
      <c r="BTN134" s="214"/>
      <c r="BTO134" s="214"/>
      <c r="BTP134" s="214"/>
      <c r="BTQ134" s="212"/>
      <c r="BTR134" s="213"/>
      <c r="BTS134" s="213"/>
      <c r="BTT134" s="214"/>
      <c r="BTU134" s="214"/>
      <c r="BTV134" s="216"/>
      <c r="BTW134" s="216"/>
      <c r="BTX134" s="216"/>
      <c r="BTY134" s="216"/>
      <c r="BTZ134" s="216"/>
      <c r="BUA134" s="216"/>
      <c r="BUB134" s="216"/>
      <c r="BUC134" s="216"/>
      <c r="BUD134" s="216"/>
      <c r="BUE134" s="216"/>
      <c r="BUF134" s="216"/>
      <c r="BUG134" s="216"/>
      <c r="BUH134" s="216"/>
      <c r="BUI134" s="214"/>
      <c r="BUJ134" s="214"/>
      <c r="BUK134" s="214"/>
      <c r="BUL134" s="214"/>
      <c r="BUM134" s="214"/>
      <c r="BUN134" s="212"/>
      <c r="BUO134" s="213"/>
      <c r="BUP134" s="213"/>
      <c r="BUQ134" s="214"/>
      <c r="BUR134" s="214"/>
      <c r="BUS134" s="216"/>
      <c r="BUT134" s="216"/>
      <c r="BUU134" s="216"/>
      <c r="BUV134" s="216"/>
      <c r="BUW134" s="216"/>
      <c r="BUX134" s="216"/>
      <c r="BUY134" s="216"/>
      <c r="BUZ134" s="216"/>
      <c r="BVA134" s="216"/>
      <c r="BVB134" s="216"/>
      <c r="BVC134" s="216"/>
      <c r="BVD134" s="216"/>
      <c r="BVE134" s="216"/>
      <c r="BVF134" s="214"/>
      <c r="BVG134" s="214"/>
      <c r="BVH134" s="214"/>
      <c r="BVI134" s="214"/>
      <c r="BVJ134" s="214"/>
      <c r="BVK134" s="212"/>
      <c r="BVL134" s="213"/>
      <c r="BVM134" s="213"/>
      <c r="BVN134" s="214"/>
      <c r="BVO134" s="214"/>
      <c r="BVP134" s="216"/>
      <c r="BVQ134" s="216"/>
      <c r="BVR134" s="216"/>
      <c r="BVS134" s="216"/>
      <c r="BVT134" s="216"/>
      <c r="BVU134" s="216"/>
      <c r="BVV134" s="216"/>
      <c r="BVW134" s="216"/>
      <c r="BVX134" s="216"/>
      <c r="BVY134" s="216"/>
      <c r="BVZ134" s="216"/>
      <c r="BWA134" s="216"/>
      <c r="BWB134" s="216"/>
      <c r="BWC134" s="214"/>
      <c r="BWD134" s="214"/>
      <c r="BWE134" s="214"/>
      <c r="BWF134" s="214"/>
      <c r="BWG134" s="214"/>
      <c r="BWH134" s="212"/>
      <c r="BWI134" s="213"/>
      <c r="BWJ134" s="213"/>
      <c r="BWK134" s="214"/>
      <c r="BWL134" s="214"/>
      <c r="BWM134" s="216"/>
      <c r="BWN134" s="216"/>
      <c r="BWO134" s="216"/>
      <c r="BWP134" s="216"/>
      <c r="BWQ134" s="216"/>
      <c r="BWR134" s="216"/>
      <c r="BWS134" s="216"/>
      <c r="BWT134" s="216"/>
      <c r="BWU134" s="216"/>
      <c r="BWV134" s="216"/>
      <c r="BWW134" s="216"/>
      <c r="BWX134" s="216"/>
      <c r="BWY134" s="216"/>
      <c r="BWZ134" s="214"/>
      <c r="BXA134" s="214"/>
      <c r="BXB134" s="214"/>
      <c r="BXC134" s="214"/>
      <c r="BXD134" s="214"/>
      <c r="BXE134" s="212"/>
      <c r="BXF134" s="213"/>
      <c r="BXG134" s="213"/>
      <c r="BXH134" s="214"/>
      <c r="BXI134" s="214"/>
      <c r="BXJ134" s="216"/>
      <c r="BXK134" s="216"/>
      <c r="BXL134" s="216"/>
      <c r="BXM134" s="216"/>
      <c r="BXN134" s="216"/>
      <c r="BXO134" s="216"/>
      <c r="BXP134" s="216"/>
      <c r="BXQ134" s="216"/>
      <c r="BXR134" s="216"/>
      <c r="BXS134" s="216"/>
      <c r="BXT134" s="216"/>
      <c r="BXU134" s="216"/>
      <c r="BXV134" s="216"/>
      <c r="BXW134" s="214"/>
      <c r="BXX134" s="214"/>
      <c r="BXY134" s="214"/>
      <c r="BXZ134" s="214"/>
      <c r="BYA134" s="214"/>
      <c r="BYB134" s="212"/>
      <c r="BYC134" s="213"/>
      <c r="BYD134" s="213"/>
      <c r="BYE134" s="214"/>
      <c r="BYF134" s="214"/>
      <c r="BYG134" s="216"/>
      <c r="BYH134" s="216"/>
      <c r="BYI134" s="216"/>
      <c r="BYJ134" s="216"/>
      <c r="BYK134" s="216"/>
      <c r="BYL134" s="216"/>
      <c r="BYM134" s="216"/>
      <c r="BYN134" s="216"/>
      <c r="BYO134" s="216"/>
      <c r="BYP134" s="216"/>
      <c r="BYQ134" s="216"/>
      <c r="BYR134" s="216"/>
      <c r="BYS134" s="216"/>
      <c r="BYT134" s="214"/>
      <c r="BYU134" s="214"/>
      <c r="BYV134" s="214"/>
      <c r="BYW134" s="214"/>
      <c r="BYX134" s="214"/>
      <c r="BYY134" s="212"/>
      <c r="BYZ134" s="213"/>
      <c r="BZA134" s="213"/>
      <c r="BZB134" s="214"/>
      <c r="BZC134" s="214"/>
      <c r="BZD134" s="216"/>
      <c r="BZE134" s="216"/>
      <c r="BZF134" s="216"/>
      <c r="BZG134" s="216"/>
      <c r="BZH134" s="216"/>
      <c r="BZI134" s="216"/>
      <c r="BZJ134" s="216"/>
      <c r="BZK134" s="216"/>
      <c r="BZL134" s="216"/>
      <c r="BZM134" s="216"/>
      <c r="BZN134" s="216"/>
      <c r="BZO134" s="216"/>
      <c r="BZP134" s="216"/>
      <c r="BZQ134" s="214"/>
      <c r="BZR134" s="214"/>
      <c r="BZS134" s="214"/>
      <c r="BZT134" s="214"/>
      <c r="BZU134" s="214"/>
      <c r="BZV134" s="212"/>
      <c r="BZW134" s="213"/>
      <c r="BZX134" s="213"/>
      <c r="BZY134" s="214"/>
      <c r="BZZ134" s="214"/>
      <c r="CAA134" s="216"/>
      <c r="CAB134" s="216"/>
      <c r="CAC134" s="216"/>
      <c r="CAD134" s="216"/>
      <c r="CAE134" s="216"/>
      <c r="CAF134" s="216"/>
      <c r="CAG134" s="216"/>
      <c r="CAH134" s="216"/>
      <c r="CAI134" s="216"/>
      <c r="CAJ134" s="216"/>
      <c r="CAK134" s="216"/>
      <c r="CAL134" s="216"/>
      <c r="CAM134" s="216"/>
      <c r="CAN134" s="214"/>
      <c r="CAO134" s="214"/>
      <c r="CAP134" s="214"/>
      <c r="CAQ134" s="214"/>
      <c r="CAR134" s="214"/>
      <c r="CAS134" s="212"/>
      <c r="CAT134" s="213"/>
      <c r="CAU134" s="213"/>
      <c r="CAV134" s="214"/>
      <c r="CAW134" s="214"/>
      <c r="CAX134" s="216"/>
      <c r="CAY134" s="216"/>
      <c r="CAZ134" s="216"/>
      <c r="CBA134" s="216"/>
      <c r="CBB134" s="216"/>
      <c r="CBC134" s="216"/>
      <c r="CBD134" s="216"/>
      <c r="CBE134" s="216"/>
      <c r="CBF134" s="216"/>
      <c r="CBG134" s="216"/>
      <c r="CBH134" s="216"/>
      <c r="CBI134" s="216"/>
      <c r="CBJ134" s="216"/>
      <c r="CBK134" s="214"/>
      <c r="CBL134" s="214"/>
      <c r="CBM134" s="214"/>
      <c r="CBN134" s="214"/>
      <c r="CBO134" s="214"/>
      <c r="CBP134" s="212"/>
      <c r="CBQ134" s="213"/>
      <c r="CBR134" s="213"/>
      <c r="CBS134" s="214"/>
      <c r="CBT134" s="214"/>
      <c r="CBU134" s="216"/>
      <c r="CBV134" s="216"/>
      <c r="CBW134" s="216"/>
      <c r="CBX134" s="216"/>
      <c r="CBY134" s="216"/>
      <c r="CBZ134" s="216"/>
      <c r="CCA134" s="216"/>
      <c r="CCB134" s="216"/>
      <c r="CCC134" s="216"/>
      <c r="CCD134" s="216"/>
      <c r="CCE134" s="216"/>
      <c r="CCF134" s="216"/>
      <c r="CCG134" s="216"/>
      <c r="CCH134" s="214"/>
      <c r="CCI134" s="214"/>
      <c r="CCJ134" s="214"/>
      <c r="CCK134" s="214"/>
      <c r="CCL134" s="214"/>
      <c r="CCM134" s="212"/>
      <c r="CCN134" s="213"/>
      <c r="CCO134" s="213"/>
      <c r="CCP134" s="214"/>
      <c r="CCQ134" s="214"/>
      <c r="CCR134" s="216"/>
      <c r="CCS134" s="216"/>
      <c r="CCT134" s="216"/>
      <c r="CCU134" s="216"/>
      <c r="CCV134" s="216"/>
      <c r="CCW134" s="216"/>
      <c r="CCX134" s="216"/>
      <c r="CCY134" s="216"/>
      <c r="CCZ134" s="216"/>
      <c r="CDA134" s="216"/>
      <c r="CDB134" s="216"/>
      <c r="CDC134" s="216"/>
      <c r="CDD134" s="216"/>
      <c r="CDE134" s="214"/>
      <c r="CDF134" s="214"/>
      <c r="CDG134" s="214"/>
      <c r="CDH134" s="214"/>
      <c r="CDI134" s="214"/>
      <c r="CDJ134" s="212"/>
      <c r="CDK134" s="213"/>
      <c r="CDL134" s="213"/>
      <c r="CDM134" s="214"/>
      <c r="CDN134" s="214"/>
      <c r="CDO134" s="216"/>
      <c r="CDP134" s="216"/>
      <c r="CDQ134" s="216"/>
      <c r="CDR134" s="216"/>
      <c r="CDS134" s="216"/>
      <c r="CDT134" s="216"/>
      <c r="CDU134" s="216"/>
      <c r="CDV134" s="216"/>
      <c r="CDW134" s="216"/>
      <c r="CDX134" s="216"/>
      <c r="CDY134" s="216"/>
      <c r="CDZ134" s="216"/>
      <c r="CEA134" s="216"/>
      <c r="CEB134" s="214"/>
      <c r="CEC134" s="214"/>
      <c r="CED134" s="214"/>
      <c r="CEE134" s="214"/>
      <c r="CEF134" s="214"/>
      <c r="CEG134" s="212"/>
      <c r="CEH134" s="213"/>
      <c r="CEI134" s="213"/>
      <c r="CEJ134" s="214"/>
      <c r="CEK134" s="214"/>
      <c r="CEL134" s="216"/>
      <c r="CEM134" s="216"/>
      <c r="CEN134" s="216"/>
      <c r="CEO134" s="216"/>
      <c r="CEP134" s="216"/>
      <c r="CEQ134" s="216"/>
      <c r="CER134" s="216"/>
      <c r="CES134" s="216"/>
      <c r="CET134" s="216"/>
      <c r="CEU134" s="216"/>
      <c r="CEV134" s="216"/>
      <c r="CEW134" s="216"/>
      <c r="CEX134" s="216"/>
      <c r="CEY134" s="214"/>
      <c r="CEZ134" s="214"/>
      <c r="CFA134" s="214"/>
      <c r="CFB134" s="214"/>
      <c r="CFC134" s="214"/>
      <c r="CFD134" s="212"/>
      <c r="CFE134" s="213"/>
      <c r="CFF134" s="213"/>
      <c r="CFG134" s="214"/>
      <c r="CFH134" s="214"/>
      <c r="CFI134" s="216"/>
      <c r="CFJ134" s="216"/>
      <c r="CFK134" s="216"/>
      <c r="CFL134" s="216"/>
      <c r="CFM134" s="216"/>
      <c r="CFN134" s="216"/>
      <c r="CFO134" s="216"/>
      <c r="CFP134" s="216"/>
      <c r="CFQ134" s="216"/>
      <c r="CFR134" s="216"/>
      <c r="CFS134" s="216"/>
      <c r="CFT134" s="216"/>
      <c r="CFU134" s="216"/>
      <c r="CFV134" s="214"/>
      <c r="CFW134" s="214"/>
      <c r="CFX134" s="214"/>
      <c r="CFY134" s="214"/>
      <c r="CFZ134" s="214"/>
      <c r="CGA134" s="212"/>
      <c r="CGB134" s="213"/>
      <c r="CGC134" s="213"/>
      <c r="CGD134" s="214"/>
      <c r="CGE134" s="214"/>
      <c r="CGF134" s="216"/>
      <c r="CGG134" s="216"/>
      <c r="CGH134" s="216"/>
      <c r="CGI134" s="216"/>
      <c r="CGJ134" s="216"/>
      <c r="CGK134" s="216"/>
      <c r="CGL134" s="216"/>
      <c r="CGM134" s="216"/>
      <c r="CGN134" s="216"/>
      <c r="CGO134" s="216"/>
      <c r="CGP134" s="216"/>
      <c r="CGQ134" s="216"/>
      <c r="CGR134" s="216"/>
      <c r="CGS134" s="214"/>
      <c r="CGT134" s="214"/>
      <c r="CGU134" s="214"/>
      <c r="CGV134" s="214"/>
      <c r="CGW134" s="214"/>
      <c r="CGX134" s="212"/>
      <c r="CGY134" s="213"/>
      <c r="CGZ134" s="213"/>
      <c r="CHA134" s="214"/>
      <c r="CHB134" s="214"/>
      <c r="CHC134" s="216"/>
      <c r="CHD134" s="216"/>
      <c r="CHE134" s="216"/>
      <c r="CHF134" s="216"/>
      <c r="CHG134" s="216"/>
      <c r="CHH134" s="216"/>
      <c r="CHI134" s="216"/>
      <c r="CHJ134" s="216"/>
      <c r="CHK134" s="216"/>
      <c r="CHL134" s="216"/>
      <c r="CHM134" s="216"/>
      <c r="CHN134" s="216"/>
      <c r="CHO134" s="216"/>
      <c r="CHP134" s="214"/>
      <c r="CHQ134" s="214"/>
      <c r="CHR134" s="214"/>
      <c r="CHS134" s="214"/>
      <c r="CHT134" s="214"/>
      <c r="CHU134" s="212"/>
      <c r="CHV134" s="213"/>
      <c r="CHW134" s="213"/>
      <c r="CHX134" s="214"/>
      <c r="CHY134" s="214"/>
      <c r="CHZ134" s="216"/>
      <c r="CIA134" s="216"/>
      <c r="CIB134" s="216"/>
      <c r="CIC134" s="216"/>
      <c r="CID134" s="216"/>
      <c r="CIE134" s="216"/>
      <c r="CIF134" s="216"/>
      <c r="CIG134" s="216"/>
      <c r="CIH134" s="216"/>
      <c r="CII134" s="216"/>
      <c r="CIJ134" s="216"/>
      <c r="CIK134" s="216"/>
      <c r="CIL134" s="216"/>
      <c r="CIM134" s="214"/>
      <c r="CIN134" s="214"/>
      <c r="CIO134" s="214"/>
      <c r="CIP134" s="214"/>
      <c r="CIQ134" s="214"/>
      <c r="CIR134" s="212"/>
      <c r="CIS134" s="213"/>
      <c r="CIT134" s="213"/>
      <c r="CIU134" s="214"/>
      <c r="CIV134" s="214"/>
      <c r="CIW134" s="216"/>
      <c r="CIX134" s="216"/>
      <c r="CIY134" s="216"/>
      <c r="CIZ134" s="216"/>
      <c r="CJA134" s="216"/>
      <c r="CJB134" s="216"/>
      <c r="CJC134" s="216"/>
      <c r="CJD134" s="216"/>
      <c r="CJE134" s="216"/>
      <c r="CJF134" s="216"/>
      <c r="CJG134" s="216"/>
      <c r="CJH134" s="216"/>
      <c r="CJI134" s="216"/>
      <c r="CJJ134" s="214"/>
      <c r="CJK134" s="214"/>
      <c r="CJL134" s="214"/>
      <c r="CJM134" s="214"/>
      <c r="CJN134" s="214"/>
      <c r="CJO134" s="212"/>
      <c r="CJP134" s="213"/>
      <c r="CJQ134" s="213"/>
      <c r="CJR134" s="214"/>
      <c r="CJS134" s="214"/>
      <c r="CJT134" s="216"/>
      <c r="CJU134" s="216"/>
      <c r="CJV134" s="216"/>
      <c r="CJW134" s="216"/>
      <c r="CJX134" s="216"/>
      <c r="CJY134" s="216"/>
      <c r="CJZ134" s="216"/>
      <c r="CKA134" s="216"/>
      <c r="CKB134" s="216"/>
      <c r="CKC134" s="216"/>
      <c r="CKD134" s="216"/>
      <c r="CKE134" s="216"/>
      <c r="CKF134" s="216"/>
      <c r="CKG134" s="214"/>
      <c r="CKH134" s="214"/>
      <c r="CKI134" s="214"/>
      <c r="CKJ134" s="214"/>
      <c r="CKK134" s="214"/>
      <c r="CKL134" s="212"/>
      <c r="CKM134" s="213"/>
      <c r="CKN134" s="213"/>
      <c r="CKO134" s="214"/>
      <c r="CKP134" s="214"/>
      <c r="CKQ134" s="216"/>
      <c r="CKR134" s="216"/>
      <c r="CKS134" s="216"/>
      <c r="CKT134" s="216"/>
      <c r="CKU134" s="216"/>
      <c r="CKV134" s="216"/>
      <c r="CKW134" s="216"/>
      <c r="CKX134" s="216"/>
      <c r="CKY134" s="216"/>
      <c r="CKZ134" s="216"/>
      <c r="CLA134" s="216"/>
      <c r="CLB134" s="216"/>
      <c r="CLC134" s="216"/>
      <c r="CLD134" s="214"/>
      <c r="CLE134" s="214"/>
      <c r="CLF134" s="214"/>
      <c r="CLG134" s="214"/>
      <c r="CLH134" s="214"/>
      <c r="CLI134" s="212"/>
      <c r="CLJ134" s="213"/>
      <c r="CLK134" s="213"/>
      <c r="CLL134" s="214"/>
      <c r="CLM134" s="214"/>
      <c r="CLN134" s="216"/>
      <c r="CLO134" s="216"/>
      <c r="CLP134" s="216"/>
      <c r="CLQ134" s="216"/>
      <c r="CLR134" s="216"/>
      <c r="CLS134" s="216"/>
      <c r="CLT134" s="216"/>
      <c r="CLU134" s="216"/>
      <c r="CLV134" s="216"/>
      <c r="CLW134" s="216"/>
      <c r="CLX134" s="216"/>
      <c r="CLY134" s="216"/>
      <c r="CLZ134" s="216"/>
      <c r="CMA134" s="214"/>
      <c r="CMB134" s="214"/>
      <c r="CMC134" s="214"/>
      <c r="CMD134" s="214"/>
      <c r="CME134" s="214"/>
      <c r="CMF134" s="212"/>
      <c r="CMG134" s="213"/>
      <c r="CMH134" s="213"/>
      <c r="CMI134" s="214"/>
      <c r="CMJ134" s="214"/>
      <c r="CMK134" s="216"/>
      <c r="CML134" s="216"/>
      <c r="CMM134" s="216"/>
      <c r="CMN134" s="216"/>
      <c r="CMO134" s="216"/>
      <c r="CMP134" s="216"/>
      <c r="CMQ134" s="216"/>
      <c r="CMR134" s="216"/>
      <c r="CMS134" s="216"/>
      <c r="CMT134" s="216"/>
      <c r="CMU134" s="216"/>
      <c r="CMV134" s="216"/>
      <c r="CMW134" s="216"/>
      <c r="CMX134" s="214"/>
      <c r="CMY134" s="214"/>
      <c r="CMZ134" s="214"/>
      <c r="CNA134" s="214"/>
      <c r="CNB134" s="214"/>
      <c r="CNC134" s="212"/>
      <c r="CND134" s="213"/>
      <c r="CNE134" s="213"/>
      <c r="CNF134" s="214"/>
      <c r="CNG134" s="214"/>
      <c r="CNH134" s="216"/>
      <c r="CNI134" s="216"/>
      <c r="CNJ134" s="216"/>
      <c r="CNK134" s="216"/>
      <c r="CNL134" s="216"/>
      <c r="CNM134" s="216"/>
      <c r="CNN134" s="216"/>
      <c r="CNO134" s="216"/>
      <c r="CNP134" s="216"/>
      <c r="CNQ134" s="216"/>
      <c r="CNR134" s="216"/>
      <c r="CNS134" s="216"/>
      <c r="CNT134" s="216"/>
      <c r="CNU134" s="214"/>
      <c r="CNV134" s="214"/>
      <c r="CNW134" s="214"/>
      <c r="CNX134" s="214"/>
      <c r="CNY134" s="214"/>
      <c r="CNZ134" s="212"/>
      <c r="COA134" s="213"/>
      <c r="COB134" s="213"/>
      <c r="COC134" s="214"/>
      <c r="COD134" s="214"/>
      <c r="COE134" s="216"/>
      <c r="COF134" s="216"/>
      <c r="COG134" s="216"/>
      <c r="COH134" s="216"/>
      <c r="COI134" s="216"/>
      <c r="COJ134" s="216"/>
      <c r="COK134" s="216"/>
      <c r="COL134" s="216"/>
      <c r="COM134" s="216"/>
      <c r="CON134" s="216"/>
      <c r="COO134" s="216"/>
      <c r="COP134" s="216"/>
      <c r="COQ134" s="216"/>
      <c r="COR134" s="214"/>
      <c r="COS134" s="214"/>
      <c r="COT134" s="214"/>
      <c r="COU134" s="214"/>
      <c r="COV134" s="214"/>
      <c r="COW134" s="212"/>
      <c r="COX134" s="213"/>
      <c r="COY134" s="213"/>
      <c r="COZ134" s="214"/>
      <c r="CPA134" s="214"/>
      <c r="CPB134" s="216"/>
      <c r="CPC134" s="216"/>
      <c r="CPD134" s="216"/>
      <c r="CPE134" s="216"/>
      <c r="CPF134" s="216"/>
      <c r="CPG134" s="216"/>
      <c r="CPH134" s="216"/>
      <c r="CPI134" s="216"/>
      <c r="CPJ134" s="216"/>
      <c r="CPK134" s="216"/>
      <c r="CPL134" s="216"/>
      <c r="CPM134" s="216"/>
      <c r="CPN134" s="216"/>
      <c r="CPO134" s="214"/>
      <c r="CPP134" s="214"/>
      <c r="CPQ134" s="214"/>
      <c r="CPR134" s="214"/>
      <c r="CPS134" s="214"/>
      <c r="CPT134" s="212"/>
      <c r="CPU134" s="213"/>
      <c r="CPV134" s="213"/>
      <c r="CPW134" s="214"/>
      <c r="CPX134" s="214"/>
      <c r="CPY134" s="216"/>
      <c r="CPZ134" s="216"/>
      <c r="CQA134" s="216"/>
      <c r="CQB134" s="216"/>
      <c r="CQC134" s="216"/>
      <c r="CQD134" s="216"/>
      <c r="CQE134" s="216"/>
      <c r="CQF134" s="216"/>
      <c r="CQG134" s="216"/>
      <c r="CQH134" s="216"/>
      <c r="CQI134" s="216"/>
      <c r="CQJ134" s="216"/>
      <c r="CQK134" s="216"/>
      <c r="CQL134" s="214"/>
      <c r="CQM134" s="214"/>
      <c r="CQN134" s="214"/>
      <c r="CQO134" s="214"/>
      <c r="CQP134" s="214"/>
      <c r="CQQ134" s="212"/>
      <c r="CQR134" s="213"/>
      <c r="CQS134" s="213"/>
      <c r="CQT134" s="214"/>
      <c r="CQU134" s="214"/>
      <c r="CQV134" s="216"/>
      <c r="CQW134" s="216"/>
      <c r="CQX134" s="216"/>
      <c r="CQY134" s="216"/>
      <c r="CQZ134" s="216"/>
      <c r="CRA134" s="216"/>
      <c r="CRB134" s="216"/>
      <c r="CRC134" s="216"/>
      <c r="CRD134" s="216"/>
      <c r="CRE134" s="216"/>
      <c r="CRF134" s="216"/>
      <c r="CRG134" s="216"/>
      <c r="CRH134" s="216"/>
      <c r="CRI134" s="214"/>
      <c r="CRJ134" s="214"/>
      <c r="CRK134" s="214"/>
      <c r="CRL134" s="214"/>
      <c r="CRM134" s="214"/>
      <c r="CRN134" s="212"/>
      <c r="CRO134" s="213"/>
      <c r="CRP134" s="213"/>
      <c r="CRQ134" s="214"/>
      <c r="CRR134" s="214"/>
      <c r="CRS134" s="216"/>
      <c r="CRT134" s="216"/>
      <c r="CRU134" s="216"/>
      <c r="CRV134" s="216"/>
      <c r="CRW134" s="216"/>
      <c r="CRX134" s="216"/>
      <c r="CRY134" s="216"/>
      <c r="CRZ134" s="216"/>
      <c r="CSA134" s="216"/>
      <c r="CSB134" s="216"/>
      <c r="CSC134" s="216"/>
      <c r="CSD134" s="216"/>
      <c r="CSE134" s="216"/>
      <c r="CSF134" s="214"/>
      <c r="CSG134" s="214"/>
      <c r="CSH134" s="214"/>
      <c r="CSI134" s="214"/>
      <c r="CSJ134" s="214"/>
      <c r="CSK134" s="212"/>
      <c r="CSL134" s="213"/>
      <c r="CSM134" s="213"/>
      <c r="CSN134" s="214"/>
      <c r="CSO134" s="214"/>
      <c r="CSP134" s="216"/>
      <c r="CSQ134" s="216"/>
      <c r="CSR134" s="216"/>
      <c r="CSS134" s="216"/>
      <c r="CST134" s="216"/>
      <c r="CSU134" s="216"/>
      <c r="CSV134" s="216"/>
      <c r="CSW134" s="216"/>
      <c r="CSX134" s="216"/>
      <c r="CSY134" s="216"/>
      <c r="CSZ134" s="216"/>
      <c r="CTA134" s="216"/>
      <c r="CTB134" s="216"/>
      <c r="CTC134" s="214"/>
      <c r="CTD134" s="214"/>
      <c r="CTE134" s="214"/>
      <c r="CTF134" s="214"/>
      <c r="CTG134" s="214"/>
      <c r="CTH134" s="212"/>
      <c r="CTI134" s="213"/>
      <c r="CTJ134" s="213"/>
      <c r="CTK134" s="214"/>
      <c r="CTL134" s="214"/>
      <c r="CTM134" s="216"/>
      <c r="CTN134" s="216"/>
      <c r="CTO134" s="216"/>
      <c r="CTP134" s="216"/>
      <c r="CTQ134" s="216"/>
      <c r="CTR134" s="216"/>
      <c r="CTS134" s="216"/>
      <c r="CTT134" s="216"/>
      <c r="CTU134" s="216"/>
      <c r="CTV134" s="216"/>
      <c r="CTW134" s="216"/>
      <c r="CTX134" s="216"/>
      <c r="CTY134" s="216"/>
      <c r="CTZ134" s="214"/>
      <c r="CUA134" s="214"/>
      <c r="CUB134" s="214"/>
      <c r="CUC134" s="214"/>
      <c r="CUD134" s="214"/>
      <c r="CUE134" s="212"/>
      <c r="CUF134" s="213"/>
      <c r="CUG134" s="213"/>
      <c r="CUH134" s="214"/>
      <c r="CUI134" s="214"/>
      <c r="CUJ134" s="216"/>
      <c r="CUK134" s="216"/>
      <c r="CUL134" s="216"/>
      <c r="CUM134" s="216"/>
      <c r="CUN134" s="216"/>
      <c r="CUO134" s="216"/>
      <c r="CUP134" s="216"/>
      <c r="CUQ134" s="216"/>
      <c r="CUR134" s="216"/>
      <c r="CUS134" s="216"/>
      <c r="CUT134" s="216"/>
      <c r="CUU134" s="216"/>
      <c r="CUV134" s="216"/>
      <c r="CUW134" s="214"/>
      <c r="CUX134" s="214"/>
      <c r="CUY134" s="214"/>
      <c r="CUZ134" s="214"/>
      <c r="CVA134" s="214"/>
      <c r="CVB134" s="212"/>
      <c r="CVC134" s="213"/>
      <c r="CVD134" s="213"/>
      <c r="CVE134" s="214"/>
      <c r="CVF134" s="214"/>
      <c r="CVG134" s="216"/>
      <c r="CVH134" s="216"/>
      <c r="CVI134" s="216"/>
      <c r="CVJ134" s="216"/>
      <c r="CVK134" s="216"/>
      <c r="CVL134" s="216"/>
      <c r="CVM134" s="216"/>
      <c r="CVN134" s="216"/>
      <c r="CVO134" s="216"/>
      <c r="CVP134" s="216"/>
      <c r="CVQ134" s="216"/>
      <c r="CVR134" s="216"/>
      <c r="CVS134" s="216"/>
      <c r="CVT134" s="214"/>
      <c r="CVU134" s="214"/>
      <c r="CVV134" s="214"/>
      <c r="CVW134" s="214"/>
      <c r="CVX134" s="214"/>
      <c r="CVY134" s="212"/>
      <c r="CVZ134" s="213"/>
      <c r="CWA134" s="213"/>
      <c r="CWB134" s="214"/>
      <c r="CWC134" s="214"/>
      <c r="CWD134" s="216"/>
      <c r="CWE134" s="216"/>
      <c r="CWF134" s="216"/>
      <c r="CWG134" s="216"/>
      <c r="CWH134" s="216"/>
      <c r="CWI134" s="216"/>
      <c r="CWJ134" s="216"/>
      <c r="CWK134" s="216"/>
      <c r="CWL134" s="216"/>
      <c r="CWM134" s="216"/>
      <c r="CWN134" s="216"/>
      <c r="CWO134" s="216"/>
      <c r="CWP134" s="216"/>
      <c r="CWQ134" s="214"/>
      <c r="CWR134" s="214"/>
      <c r="CWS134" s="214"/>
      <c r="CWT134" s="214"/>
      <c r="CWU134" s="214"/>
      <c r="CWV134" s="212"/>
      <c r="CWW134" s="213"/>
      <c r="CWX134" s="213"/>
      <c r="CWY134" s="214"/>
      <c r="CWZ134" s="214"/>
      <c r="CXA134" s="216"/>
      <c r="CXB134" s="216"/>
      <c r="CXC134" s="216"/>
      <c r="CXD134" s="216"/>
      <c r="CXE134" s="216"/>
      <c r="CXF134" s="216"/>
      <c r="CXG134" s="216"/>
      <c r="CXH134" s="216"/>
      <c r="CXI134" s="216"/>
      <c r="CXJ134" s="216"/>
      <c r="CXK134" s="216"/>
      <c r="CXL134" s="216"/>
      <c r="CXM134" s="216"/>
      <c r="CXN134" s="214"/>
      <c r="CXO134" s="214"/>
      <c r="CXP134" s="214"/>
      <c r="CXQ134" s="214"/>
      <c r="CXR134" s="214"/>
      <c r="CXS134" s="212"/>
      <c r="CXT134" s="213"/>
      <c r="CXU134" s="213"/>
      <c r="CXV134" s="214"/>
      <c r="CXW134" s="214"/>
      <c r="CXX134" s="216"/>
      <c r="CXY134" s="216"/>
      <c r="CXZ134" s="216"/>
      <c r="CYA134" s="216"/>
      <c r="CYB134" s="216"/>
      <c r="CYC134" s="216"/>
      <c r="CYD134" s="216"/>
      <c r="CYE134" s="216"/>
      <c r="CYF134" s="216"/>
      <c r="CYG134" s="216"/>
      <c r="CYH134" s="216"/>
      <c r="CYI134" s="216"/>
      <c r="CYJ134" s="216"/>
      <c r="CYK134" s="214"/>
      <c r="CYL134" s="214"/>
      <c r="CYM134" s="214"/>
      <c r="CYN134" s="214"/>
      <c r="CYO134" s="214"/>
      <c r="CYP134" s="212"/>
      <c r="CYQ134" s="213"/>
      <c r="CYR134" s="213"/>
      <c r="CYS134" s="214"/>
      <c r="CYT134" s="214"/>
      <c r="CYU134" s="216"/>
      <c r="CYV134" s="216"/>
      <c r="CYW134" s="216"/>
      <c r="CYX134" s="216"/>
      <c r="CYY134" s="216"/>
      <c r="CYZ134" s="216"/>
      <c r="CZA134" s="216"/>
      <c r="CZB134" s="216"/>
      <c r="CZC134" s="216"/>
      <c r="CZD134" s="216"/>
      <c r="CZE134" s="216"/>
      <c r="CZF134" s="216"/>
      <c r="CZG134" s="216"/>
      <c r="CZH134" s="214"/>
      <c r="CZI134" s="214"/>
      <c r="CZJ134" s="214"/>
      <c r="CZK134" s="214"/>
      <c r="CZL134" s="214"/>
      <c r="CZM134" s="212"/>
      <c r="CZN134" s="213"/>
      <c r="CZO134" s="213"/>
      <c r="CZP134" s="214"/>
      <c r="CZQ134" s="214"/>
      <c r="CZR134" s="216"/>
      <c r="CZS134" s="216"/>
      <c r="CZT134" s="216"/>
      <c r="CZU134" s="216"/>
      <c r="CZV134" s="216"/>
      <c r="CZW134" s="216"/>
      <c r="CZX134" s="216"/>
      <c r="CZY134" s="216"/>
      <c r="CZZ134" s="216"/>
      <c r="DAA134" s="216"/>
      <c r="DAB134" s="216"/>
      <c r="DAC134" s="216"/>
      <c r="DAD134" s="216"/>
      <c r="DAE134" s="214"/>
      <c r="DAF134" s="214"/>
      <c r="DAG134" s="214"/>
      <c r="DAH134" s="214"/>
      <c r="DAI134" s="214"/>
      <c r="DAJ134" s="212"/>
      <c r="DAK134" s="213"/>
      <c r="DAL134" s="213"/>
      <c r="DAM134" s="214"/>
      <c r="DAN134" s="214"/>
      <c r="DAO134" s="216"/>
      <c r="DAP134" s="216"/>
      <c r="DAQ134" s="216"/>
      <c r="DAR134" s="216"/>
      <c r="DAS134" s="216"/>
      <c r="DAT134" s="216"/>
      <c r="DAU134" s="216"/>
      <c r="DAV134" s="216"/>
      <c r="DAW134" s="216"/>
      <c r="DAX134" s="216"/>
      <c r="DAY134" s="216"/>
      <c r="DAZ134" s="216"/>
      <c r="DBA134" s="216"/>
      <c r="DBB134" s="214"/>
      <c r="DBC134" s="214"/>
      <c r="DBD134" s="214"/>
      <c r="DBE134" s="214"/>
      <c r="DBF134" s="214"/>
      <c r="DBG134" s="212"/>
      <c r="DBH134" s="213"/>
      <c r="DBI134" s="213"/>
      <c r="DBJ134" s="214"/>
      <c r="DBK134" s="214"/>
      <c r="DBL134" s="216"/>
      <c r="DBM134" s="216"/>
      <c r="DBN134" s="216"/>
      <c r="DBO134" s="216"/>
      <c r="DBP134" s="216"/>
      <c r="DBQ134" s="216"/>
      <c r="DBR134" s="216"/>
      <c r="DBS134" s="216"/>
      <c r="DBT134" s="216"/>
      <c r="DBU134" s="216"/>
      <c r="DBV134" s="216"/>
      <c r="DBW134" s="216"/>
      <c r="DBX134" s="216"/>
      <c r="DBY134" s="214"/>
      <c r="DBZ134" s="214"/>
      <c r="DCA134" s="214"/>
      <c r="DCB134" s="214"/>
      <c r="DCC134" s="214"/>
      <c r="DCD134" s="212"/>
      <c r="DCE134" s="213"/>
      <c r="DCF134" s="213"/>
      <c r="DCG134" s="214"/>
      <c r="DCH134" s="214"/>
      <c r="DCI134" s="216"/>
      <c r="DCJ134" s="216"/>
      <c r="DCK134" s="216"/>
      <c r="DCL134" s="216"/>
      <c r="DCM134" s="216"/>
      <c r="DCN134" s="216"/>
      <c r="DCO134" s="216"/>
      <c r="DCP134" s="216"/>
      <c r="DCQ134" s="216"/>
      <c r="DCR134" s="216"/>
      <c r="DCS134" s="216"/>
      <c r="DCT134" s="216"/>
      <c r="DCU134" s="216"/>
      <c r="DCV134" s="214"/>
      <c r="DCW134" s="214"/>
      <c r="DCX134" s="214"/>
      <c r="DCY134" s="214"/>
      <c r="DCZ134" s="214"/>
      <c r="DDA134" s="212"/>
      <c r="DDB134" s="213"/>
      <c r="DDC134" s="213"/>
      <c r="DDD134" s="214"/>
      <c r="DDE134" s="214"/>
      <c r="DDF134" s="216"/>
      <c r="DDG134" s="216"/>
      <c r="DDH134" s="216"/>
      <c r="DDI134" s="216"/>
      <c r="DDJ134" s="216"/>
      <c r="DDK134" s="216"/>
      <c r="DDL134" s="216"/>
      <c r="DDM134" s="216"/>
      <c r="DDN134" s="216"/>
      <c r="DDO134" s="216"/>
      <c r="DDP134" s="216"/>
      <c r="DDQ134" s="216"/>
      <c r="DDR134" s="216"/>
      <c r="DDS134" s="214"/>
      <c r="DDT134" s="214"/>
      <c r="DDU134" s="214"/>
      <c r="DDV134" s="214"/>
      <c r="DDW134" s="214"/>
      <c r="DDX134" s="212"/>
      <c r="DDY134" s="213"/>
      <c r="DDZ134" s="213"/>
      <c r="DEA134" s="214"/>
      <c r="DEB134" s="214"/>
      <c r="DEC134" s="216"/>
      <c r="DED134" s="216"/>
      <c r="DEE134" s="216"/>
      <c r="DEF134" s="216"/>
      <c r="DEG134" s="216"/>
      <c r="DEH134" s="216"/>
      <c r="DEI134" s="216"/>
      <c r="DEJ134" s="216"/>
      <c r="DEK134" s="216"/>
      <c r="DEL134" s="216"/>
      <c r="DEM134" s="216"/>
      <c r="DEN134" s="216"/>
      <c r="DEO134" s="216"/>
      <c r="DEP134" s="214"/>
      <c r="DEQ134" s="214"/>
      <c r="DER134" s="214"/>
      <c r="DES134" s="214"/>
      <c r="DET134" s="214"/>
      <c r="DEU134" s="212"/>
      <c r="DEV134" s="213"/>
      <c r="DEW134" s="213"/>
      <c r="DEX134" s="214"/>
      <c r="DEY134" s="214"/>
      <c r="DEZ134" s="216"/>
      <c r="DFA134" s="216"/>
      <c r="DFB134" s="216"/>
      <c r="DFC134" s="216"/>
      <c r="DFD134" s="216"/>
      <c r="DFE134" s="216"/>
      <c r="DFF134" s="216"/>
      <c r="DFG134" s="216"/>
      <c r="DFH134" s="216"/>
      <c r="DFI134" s="216"/>
      <c r="DFJ134" s="216"/>
      <c r="DFK134" s="216"/>
      <c r="DFL134" s="216"/>
      <c r="DFM134" s="214"/>
      <c r="DFN134" s="214"/>
      <c r="DFO134" s="214"/>
      <c r="DFP134" s="214"/>
      <c r="DFQ134" s="214"/>
      <c r="DFR134" s="212"/>
      <c r="DFS134" s="213"/>
      <c r="DFT134" s="213"/>
      <c r="DFU134" s="214"/>
      <c r="DFV134" s="214"/>
      <c r="DFW134" s="216"/>
      <c r="DFX134" s="216"/>
      <c r="DFY134" s="216"/>
      <c r="DFZ134" s="216"/>
      <c r="DGA134" s="216"/>
      <c r="DGB134" s="216"/>
      <c r="DGC134" s="216"/>
      <c r="DGD134" s="216"/>
      <c r="DGE134" s="216"/>
      <c r="DGF134" s="216"/>
      <c r="DGG134" s="216"/>
      <c r="DGH134" s="216"/>
      <c r="DGI134" s="216"/>
      <c r="DGJ134" s="214"/>
      <c r="DGK134" s="214"/>
      <c r="DGL134" s="214"/>
      <c r="DGM134" s="214"/>
      <c r="DGN134" s="214"/>
      <c r="DGO134" s="212"/>
      <c r="DGP134" s="213"/>
      <c r="DGQ134" s="213"/>
      <c r="DGR134" s="214"/>
      <c r="DGS134" s="214"/>
      <c r="DGT134" s="216"/>
      <c r="DGU134" s="216"/>
      <c r="DGV134" s="216"/>
      <c r="DGW134" s="216"/>
      <c r="DGX134" s="216"/>
      <c r="DGY134" s="216"/>
      <c r="DGZ134" s="216"/>
      <c r="DHA134" s="216"/>
      <c r="DHB134" s="216"/>
      <c r="DHC134" s="216"/>
      <c r="DHD134" s="216"/>
      <c r="DHE134" s="216"/>
      <c r="DHF134" s="216"/>
      <c r="DHG134" s="214"/>
      <c r="DHH134" s="214"/>
      <c r="DHI134" s="214"/>
      <c r="DHJ134" s="214"/>
      <c r="DHK134" s="214"/>
      <c r="DHL134" s="212"/>
      <c r="DHM134" s="213"/>
      <c r="DHN134" s="213"/>
      <c r="DHO134" s="214"/>
      <c r="DHP134" s="214"/>
      <c r="DHQ134" s="216"/>
      <c r="DHR134" s="216"/>
      <c r="DHS134" s="216"/>
      <c r="DHT134" s="216"/>
      <c r="DHU134" s="216"/>
      <c r="DHV134" s="216"/>
      <c r="DHW134" s="216"/>
      <c r="DHX134" s="216"/>
      <c r="DHY134" s="216"/>
      <c r="DHZ134" s="216"/>
      <c r="DIA134" s="216"/>
      <c r="DIB134" s="216"/>
      <c r="DIC134" s="216"/>
      <c r="DID134" s="214"/>
      <c r="DIE134" s="214"/>
      <c r="DIF134" s="214"/>
      <c r="DIG134" s="214"/>
      <c r="DIH134" s="214"/>
      <c r="DII134" s="212"/>
      <c r="DIJ134" s="213"/>
      <c r="DIK134" s="213"/>
      <c r="DIL134" s="214"/>
      <c r="DIM134" s="214"/>
      <c r="DIN134" s="216"/>
      <c r="DIO134" s="216"/>
      <c r="DIP134" s="216"/>
      <c r="DIQ134" s="216"/>
      <c r="DIR134" s="216"/>
      <c r="DIS134" s="216"/>
      <c r="DIT134" s="216"/>
      <c r="DIU134" s="216"/>
      <c r="DIV134" s="216"/>
      <c r="DIW134" s="216"/>
      <c r="DIX134" s="216"/>
      <c r="DIY134" s="216"/>
      <c r="DIZ134" s="216"/>
      <c r="DJA134" s="214"/>
      <c r="DJB134" s="214"/>
      <c r="DJC134" s="214"/>
      <c r="DJD134" s="214"/>
      <c r="DJE134" s="214"/>
      <c r="DJF134" s="212"/>
      <c r="DJG134" s="213"/>
      <c r="DJH134" s="213"/>
      <c r="DJI134" s="214"/>
      <c r="DJJ134" s="214"/>
      <c r="DJK134" s="216"/>
      <c r="DJL134" s="216"/>
      <c r="DJM134" s="216"/>
      <c r="DJN134" s="216"/>
      <c r="DJO134" s="216"/>
      <c r="DJP134" s="216"/>
      <c r="DJQ134" s="216"/>
      <c r="DJR134" s="216"/>
      <c r="DJS134" s="216"/>
      <c r="DJT134" s="216"/>
      <c r="DJU134" s="216"/>
      <c r="DJV134" s="216"/>
      <c r="DJW134" s="216"/>
      <c r="DJX134" s="214"/>
      <c r="DJY134" s="214"/>
      <c r="DJZ134" s="214"/>
      <c r="DKA134" s="214"/>
      <c r="DKB134" s="214"/>
      <c r="DKC134" s="212"/>
      <c r="DKD134" s="213"/>
      <c r="DKE134" s="213"/>
      <c r="DKF134" s="214"/>
      <c r="DKG134" s="214"/>
      <c r="DKH134" s="216"/>
      <c r="DKI134" s="216"/>
      <c r="DKJ134" s="216"/>
      <c r="DKK134" s="216"/>
      <c r="DKL134" s="216"/>
      <c r="DKM134" s="216"/>
      <c r="DKN134" s="216"/>
      <c r="DKO134" s="216"/>
      <c r="DKP134" s="216"/>
      <c r="DKQ134" s="216"/>
      <c r="DKR134" s="216"/>
      <c r="DKS134" s="216"/>
      <c r="DKT134" s="216"/>
      <c r="DKU134" s="214"/>
      <c r="DKV134" s="214"/>
      <c r="DKW134" s="214"/>
      <c r="DKX134" s="214"/>
      <c r="DKY134" s="214"/>
      <c r="DKZ134" s="212"/>
      <c r="DLA134" s="213"/>
      <c r="DLB134" s="213"/>
      <c r="DLC134" s="214"/>
      <c r="DLD134" s="214"/>
      <c r="DLE134" s="216"/>
      <c r="DLF134" s="216"/>
      <c r="DLG134" s="216"/>
      <c r="DLH134" s="216"/>
      <c r="DLI134" s="216"/>
      <c r="DLJ134" s="216"/>
      <c r="DLK134" s="216"/>
      <c r="DLL134" s="216"/>
      <c r="DLM134" s="216"/>
      <c r="DLN134" s="216"/>
      <c r="DLO134" s="216"/>
      <c r="DLP134" s="216"/>
      <c r="DLQ134" s="216"/>
      <c r="DLR134" s="214"/>
      <c r="DLS134" s="214"/>
      <c r="DLT134" s="214"/>
      <c r="DLU134" s="214"/>
      <c r="DLV134" s="214"/>
      <c r="DLW134" s="212"/>
      <c r="DLX134" s="213"/>
      <c r="DLY134" s="213"/>
      <c r="DLZ134" s="214"/>
      <c r="DMA134" s="214"/>
      <c r="DMB134" s="216"/>
      <c r="DMC134" s="216"/>
      <c r="DMD134" s="216"/>
      <c r="DME134" s="216"/>
      <c r="DMF134" s="216"/>
      <c r="DMG134" s="216"/>
      <c r="DMH134" s="216"/>
      <c r="DMI134" s="216"/>
      <c r="DMJ134" s="216"/>
      <c r="DMK134" s="216"/>
      <c r="DML134" s="216"/>
      <c r="DMM134" s="216"/>
      <c r="DMN134" s="216"/>
      <c r="DMO134" s="214"/>
      <c r="DMP134" s="214"/>
      <c r="DMQ134" s="214"/>
      <c r="DMR134" s="214"/>
      <c r="DMS134" s="214"/>
      <c r="DMT134" s="212"/>
      <c r="DMU134" s="213"/>
      <c r="DMV134" s="213"/>
      <c r="DMW134" s="214"/>
      <c r="DMX134" s="214"/>
      <c r="DMY134" s="216"/>
      <c r="DMZ134" s="216"/>
      <c r="DNA134" s="216"/>
      <c r="DNB134" s="216"/>
      <c r="DNC134" s="216"/>
      <c r="DND134" s="216"/>
      <c r="DNE134" s="216"/>
      <c r="DNF134" s="216"/>
      <c r="DNG134" s="216"/>
      <c r="DNH134" s="216"/>
      <c r="DNI134" s="216"/>
      <c r="DNJ134" s="216"/>
      <c r="DNK134" s="216"/>
      <c r="DNL134" s="214"/>
      <c r="DNM134" s="214"/>
      <c r="DNN134" s="214"/>
      <c r="DNO134" s="214"/>
      <c r="DNP134" s="214"/>
      <c r="DNQ134" s="212"/>
      <c r="DNR134" s="213"/>
      <c r="DNS134" s="213"/>
      <c r="DNT134" s="214"/>
      <c r="DNU134" s="214"/>
      <c r="DNV134" s="216"/>
      <c r="DNW134" s="216"/>
      <c r="DNX134" s="216"/>
      <c r="DNY134" s="216"/>
      <c r="DNZ134" s="216"/>
      <c r="DOA134" s="216"/>
      <c r="DOB134" s="216"/>
      <c r="DOC134" s="216"/>
      <c r="DOD134" s="216"/>
      <c r="DOE134" s="216"/>
      <c r="DOF134" s="216"/>
      <c r="DOG134" s="216"/>
      <c r="DOH134" s="216"/>
      <c r="DOI134" s="214"/>
      <c r="DOJ134" s="214"/>
      <c r="DOK134" s="214"/>
      <c r="DOL134" s="214"/>
      <c r="DOM134" s="214"/>
      <c r="DON134" s="212"/>
      <c r="DOO134" s="213"/>
      <c r="DOP134" s="213"/>
      <c r="DOQ134" s="214"/>
      <c r="DOR134" s="214"/>
      <c r="DOS134" s="216"/>
      <c r="DOT134" s="216"/>
      <c r="DOU134" s="216"/>
      <c r="DOV134" s="216"/>
      <c r="DOW134" s="216"/>
      <c r="DOX134" s="216"/>
      <c r="DOY134" s="216"/>
      <c r="DOZ134" s="216"/>
      <c r="DPA134" s="216"/>
      <c r="DPB134" s="216"/>
      <c r="DPC134" s="216"/>
      <c r="DPD134" s="216"/>
      <c r="DPE134" s="216"/>
      <c r="DPF134" s="214"/>
      <c r="DPG134" s="214"/>
      <c r="DPH134" s="214"/>
      <c r="DPI134" s="214"/>
      <c r="DPJ134" s="214"/>
      <c r="DPK134" s="212"/>
      <c r="DPL134" s="213"/>
      <c r="DPM134" s="213"/>
      <c r="DPN134" s="214"/>
      <c r="DPO134" s="214"/>
      <c r="DPP134" s="216"/>
      <c r="DPQ134" s="216"/>
      <c r="DPR134" s="216"/>
      <c r="DPS134" s="216"/>
      <c r="DPT134" s="216"/>
      <c r="DPU134" s="216"/>
      <c r="DPV134" s="216"/>
      <c r="DPW134" s="216"/>
      <c r="DPX134" s="216"/>
      <c r="DPY134" s="216"/>
      <c r="DPZ134" s="216"/>
      <c r="DQA134" s="216"/>
      <c r="DQB134" s="216"/>
      <c r="DQC134" s="214"/>
      <c r="DQD134" s="214"/>
      <c r="DQE134" s="214"/>
      <c r="DQF134" s="214"/>
      <c r="DQG134" s="214"/>
      <c r="DQH134" s="212"/>
      <c r="DQI134" s="213"/>
      <c r="DQJ134" s="213"/>
      <c r="DQK134" s="214"/>
      <c r="DQL134" s="214"/>
      <c r="DQM134" s="216"/>
      <c r="DQN134" s="216"/>
      <c r="DQO134" s="216"/>
      <c r="DQP134" s="216"/>
      <c r="DQQ134" s="216"/>
      <c r="DQR134" s="216"/>
      <c r="DQS134" s="216"/>
      <c r="DQT134" s="216"/>
      <c r="DQU134" s="216"/>
      <c r="DQV134" s="216"/>
      <c r="DQW134" s="216"/>
      <c r="DQX134" s="216"/>
      <c r="DQY134" s="216"/>
      <c r="DQZ134" s="214"/>
      <c r="DRA134" s="214"/>
      <c r="DRB134" s="214"/>
      <c r="DRC134" s="214"/>
      <c r="DRD134" s="214"/>
      <c r="DRE134" s="212"/>
      <c r="DRF134" s="213"/>
      <c r="DRG134" s="213"/>
      <c r="DRH134" s="214"/>
      <c r="DRI134" s="214"/>
      <c r="DRJ134" s="216"/>
      <c r="DRK134" s="216"/>
      <c r="DRL134" s="216"/>
      <c r="DRM134" s="216"/>
      <c r="DRN134" s="216"/>
      <c r="DRO134" s="216"/>
      <c r="DRP134" s="216"/>
      <c r="DRQ134" s="216"/>
      <c r="DRR134" s="216"/>
      <c r="DRS134" s="216"/>
      <c r="DRT134" s="216"/>
      <c r="DRU134" s="216"/>
      <c r="DRV134" s="216"/>
      <c r="DRW134" s="214"/>
      <c r="DRX134" s="214"/>
      <c r="DRY134" s="214"/>
      <c r="DRZ134" s="214"/>
      <c r="DSA134" s="214"/>
      <c r="DSB134" s="212"/>
      <c r="DSC134" s="213"/>
      <c r="DSD134" s="213"/>
      <c r="DSE134" s="214"/>
      <c r="DSF134" s="214"/>
      <c r="DSG134" s="216"/>
      <c r="DSH134" s="216"/>
      <c r="DSI134" s="216"/>
      <c r="DSJ134" s="216"/>
      <c r="DSK134" s="216"/>
      <c r="DSL134" s="216"/>
      <c r="DSM134" s="216"/>
      <c r="DSN134" s="216"/>
      <c r="DSO134" s="216"/>
      <c r="DSP134" s="216"/>
      <c r="DSQ134" s="216"/>
      <c r="DSR134" s="216"/>
      <c r="DSS134" s="216"/>
      <c r="DST134" s="214"/>
      <c r="DSU134" s="214"/>
      <c r="DSV134" s="214"/>
      <c r="DSW134" s="214"/>
      <c r="DSX134" s="214"/>
      <c r="DSY134" s="212"/>
      <c r="DSZ134" s="213"/>
      <c r="DTA134" s="213"/>
      <c r="DTB134" s="214"/>
      <c r="DTC134" s="214"/>
      <c r="DTD134" s="216"/>
      <c r="DTE134" s="216"/>
      <c r="DTF134" s="216"/>
      <c r="DTG134" s="216"/>
      <c r="DTH134" s="216"/>
      <c r="DTI134" s="216"/>
      <c r="DTJ134" s="216"/>
      <c r="DTK134" s="216"/>
      <c r="DTL134" s="216"/>
      <c r="DTM134" s="216"/>
      <c r="DTN134" s="216"/>
      <c r="DTO134" s="216"/>
      <c r="DTP134" s="216"/>
      <c r="DTQ134" s="214"/>
      <c r="DTR134" s="214"/>
      <c r="DTS134" s="214"/>
      <c r="DTT134" s="214"/>
      <c r="DTU134" s="214"/>
      <c r="DTV134" s="212"/>
      <c r="DTW134" s="213"/>
      <c r="DTX134" s="213"/>
      <c r="DTY134" s="214"/>
      <c r="DTZ134" s="214"/>
      <c r="DUA134" s="216"/>
      <c r="DUB134" s="216"/>
      <c r="DUC134" s="216"/>
      <c r="DUD134" s="216"/>
      <c r="DUE134" s="216"/>
      <c r="DUF134" s="216"/>
      <c r="DUG134" s="216"/>
      <c r="DUH134" s="216"/>
      <c r="DUI134" s="216"/>
      <c r="DUJ134" s="216"/>
      <c r="DUK134" s="216"/>
      <c r="DUL134" s="216"/>
      <c r="DUM134" s="216"/>
      <c r="DUN134" s="214"/>
      <c r="DUO134" s="214"/>
      <c r="DUP134" s="214"/>
      <c r="DUQ134" s="214"/>
      <c r="DUR134" s="214"/>
      <c r="DUS134" s="212"/>
      <c r="DUT134" s="213"/>
      <c r="DUU134" s="213"/>
      <c r="DUV134" s="214"/>
      <c r="DUW134" s="214"/>
      <c r="DUX134" s="216"/>
      <c r="DUY134" s="216"/>
      <c r="DUZ134" s="216"/>
      <c r="DVA134" s="216"/>
      <c r="DVB134" s="216"/>
      <c r="DVC134" s="216"/>
      <c r="DVD134" s="216"/>
      <c r="DVE134" s="216"/>
      <c r="DVF134" s="216"/>
      <c r="DVG134" s="216"/>
      <c r="DVH134" s="216"/>
      <c r="DVI134" s="216"/>
      <c r="DVJ134" s="216"/>
      <c r="DVK134" s="214"/>
      <c r="DVL134" s="214"/>
      <c r="DVM134" s="214"/>
      <c r="DVN134" s="214"/>
      <c r="DVO134" s="214"/>
      <c r="DVP134" s="212"/>
      <c r="DVQ134" s="213"/>
      <c r="DVR134" s="213"/>
      <c r="DVS134" s="214"/>
      <c r="DVT134" s="214"/>
      <c r="DVU134" s="216"/>
      <c r="DVV134" s="216"/>
      <c r="DVW134" s="216"/>
      <c r="DVX134" s="216"/>
      <c r="DVY134" s="216"/>
      <c r="DVZ134" s="216"/>
      <c r="DWA134" s="216"/>
      <c r="DWB134" s="216"/>
      <c r="DWC134" s="216"/>
      <c r="DWD134" s="216"/>
      <c r="DWE134" s="216"/>
      <c r="DWF134" s="216"/>
      <c r="DWG134" s="216"/>
      <c r="DWH134" s="214"/>
      <c r="DWI134" s="214"/>
      <c r="DWJ134" s="214"/>
      <c r="DWK134" s="214"/>
      <c r="DWL134" s="214"/>
      <c r="DWM134" s="212"/>
      <c r="DWN134" s="213"/>
      <c r="DWO134" s="213"/>
      <c r="DWP134" s="214"/>
      <c r="DWQ134" s="214"/>
      <c r="DWR134" s="216"/>
      <c r="DWS134" s="216"/>
      <c r="DWT134" s="216"/>
      <c r="DWU134" s="216"/>
      <c r="DWV134" s="216"/>
      <c r="DWW134" s="216"/>
      <c r="DWX134" s="216"/>
      <c r="DWY134" s="216"/>
      <c r="DWZ134" s="216"/>
      <c r="DXA134" s="216"/>
      <c r="DXB134" s="216"/>
      <c r="DXC134" s="216"/>
      <c r="DXD134" s="216"/>
      <c r="DXE134" s="214"/>
      <c r="DXF134" s="214"/>
      <c r="DXG134" s="214"/>
      <c r="DXH134" s="214"/>
      <c r="DXI134" s="214"/>
      <c r="DXJ134" s="212"/>
      <c r="DXK134" s="213"/>
      <c r="DXL134" s="213"/>
      <c r="DXM134" s="214"/>
      <c r="DXN134" s="214"/>
      <c r="DXO134" s="216"/>
      <c r="DXP134" s="216"/>
      <c r="DXQ134" s="216"/>
      <c r="DXR134" s="216"/>
      <c r="DXS134" s="216"/>
      <c r="DXT134" s="216"/>
      <c r="DXU134" s="216"/>
      <c r="DXV134" s="216"/>
      <c r="DXW134" s="216"/>
      <c r="DXX134" s="216"/>
      <c r="DXY134" s="216"/>
      <c r="DXZ134" s="216"/>
      <c r="DYA134" s="216"/>
      <c r="DYB134" s="214"/>
      <c r="DYC134" s="214"/>
      <c r="DYD134" s="214"/>
      <c r="DYE134" s="214"/>
      <c r="DYF134" s="214"/>
      <c r="DYG134" s="212"/>
      <c r="DYH134" s="213"/>
      <c r="DYI134" s="213"/>
      <c r="DYJ134" s="214"/>
      <c r="DYK134" s="214"/>
      <c r="DYL134" s="216"/>
      <c r="DYM134" s="216"/>
      <c r="DYN134" s="216"/>
      <c r="DYO134" s="216"/>
      <c r="DYP134" s="216"/>
      <c r="DYQ134" s="216"/>
      <c r="DYR134" s="216"/>
      <c r="DYS134" s="216"/>
      <c r="DYT134" s="216"/>
      <c r="DYU134" s="216"/>
      <c r="DYV134" s="216"/>
      <c r="DYW134" s="216"/>
      <c r="DYX134" s="216"/>
      <c r="DYY134" s="214"/>
      <c r="DYZ134" s="214"/>
      <c r="DZA134" s="214"/>
      <c r="DZB134" s="214"/>
      <c r="DZC134" s="214"/>
      <c r="DZD134" s="212"/>
      <c r="DZE134" s="213"/>
      <c r="DZF134" s="213"/>
      <c r="DZG134" s="214"/>
      <c r="DZH134" s="214"/>
      <c r="DZI134" s="216"/>
      <c r="DZJ134" s="216"/>
      <c r="DZK134" s="216"/>
      <c r="DZL134" s="216"/>
      <c r="DZM134" s="216"/>
      <c r="DZN134" s="216"/>
      <c r="DZO134" s="216"/>
      <c r="DZP134" s="216"/>
      <c r="DZQ134" s="216"/>
      <c r="DZR134" s="216"/>
      <c r="DZS134" s="216"/>
      <c r="DZT134" s="216"/>
      <c r="DZU134" s="216"/>
      <c r="DZV134" s="214"/>
      <c r="DZW134" s="214"/>
      <c r="DZX134" s="214"/>
      <c r="DZY134" s="214"/>
      <c r="DZZ134" s="214"/>
      <c r="EAA134" s="212"/>
      <c r="EAB134" s="213"/>
      <c r="EAC134" s="213"/>
      <c r="EAD134" s="214"/>
      <c r="EAE134" s="214"/>
      <c r="EAF134" s="216"/>
      <c r="EAG134" s="216"/>
      <c r="EAH134" s="216"/>
      <c r="EAI134" s="216"/>
      <c r="EAJ134" s="216"/>
      <c r="EAK134" s="216"/>
      <c r="EAL134" s="216"/>
      <c r="EAM134" s="216"/>
      <c r="EAN134" s="216"/>
      <c r="EAO134" s="216"/>
      <c r="EAP134" s="216"/>
      <c r="EAQ134" s="216"/>
      <c r="EAR134" s="216"/>
      <c r="EAS134" s="214"/>
      <c r="EAT134" s="214"/>
      <c r="EAU134" s="214"/>
      <c r="EAV134" s="214"/>
      <c r="EAW134" s="214"/>
      <c r="EAX134" s="212"/>
      <c r="EAY134" s="213"/>
      <c r="EAZ134" s="213"/>
      <c r="EBA134" s="214"/>
      <c r="EBB134" s="214"/>
      <c r="EBC134" s="216"/>
      <c r="EBD134" s="216"/>
      <c r="EBE134" s="216"/>
      <c r="EBF134" s="216"/>
      <c r="EBG134" s="216"/>
      <c r="EBH134" s="216"/>
      <c r="EBI134" s="216"/>
      <c r="EBJ134" s="216"/>
      <c r="EBK134" s="216"/>
      <c r="EBL134" s="216"/>
      <c r="EBM134" s="216"/>
      <c r="EBN134" s="216"/>
      <c r="EBO134" s="216"/>
      <c r="EBP134" s="214"/>
      <c r="EBQ134" s="214"/>
      <c r="EBR134" s="214"/>
      <c r="EBS134" s="214"/>
      <c r="EBT134" s="214"/>
      <c r="EBU134" s="212"/>
      <c r="EBV134" s="213"/>
      <c r="EBW134" s="213"/>
      <c r="EBX134" s="214"/>
      <c r="EBY134" s="214"/>
      <c r="EBZ134" s="216"/>
      <c r="ECA134" s="216"/>
      <c r="ECB134" s="216"/>
      <c r="ECC134" s="216"/>
      <c r="ECD134" s="216"/>
      <c r="ECE134" s="216"/>
      <c r="ECF134" s="216"/>
      <c r="ECG134" s="216"/>
      <c r="ECH134" s="216"/>
      <c r="ECI134" s="216"/>
      <c r="ECJ134" s="216"/>
      <c r="ECK134" s="216"/>
      <c r="ECL134" s="216"/>
      <c r="ECM134" s="214"/>
      <c r="ECN134" s="214"/>
      <c r="ECO134" s="214"/>
      <c r="ECP134" s="214"/>
      <c r="ECQ134" s="214"/>
      <c r="ECR134" s="212"/>
      <c r="ECS134" s="213"/>
      <c r="ECT134" s="213"/>
      <c r="ECU134" s="214"/>
      <c r="ECV134" s="214"/>
      <c r="ECW134" s="216"/>
      <c r="ECX134" s="216"/>
      <c r="ECY134" s="216"/>
      <c r="ECZ134" s="216"/>
      <c r="EDA134" s="216"/>
      <c r="EDB134" s="216"/>
      <c r="EDC134" s="216"/>
      <c r="EDD134" s="216"/>
      <c r="EDE134" s="216"/>
      <c r="EDF134" s="216"/>
      <c r="EDG134" s="216"/>
      <c r="EDH134" s="216"/>
      <c r="EDI134" s="216"/>
      <c r="EDJ134" s="214"/>
      <c r="EDK134" s="214"/>
      <c r="EDL134" s="214"/>
      <c r="EDM134" s="214"/>
      <c r="EDN134" s="214"/>
      <c r="EDO134" s="212"/>
      <c r="EDP134" s="213"/>
      <c r="EDQ134" s="213"/>
      <c r="EDR134" s="214"/>
      <c r="EDS134" s="214"/>
      <c r="EDT134" s="216"/>
      <c r="EDU134" s="216"/>
      <c r="EDV134" s="216"/>
      <c r="EDW134" s="216"/>
      <c r="EDX134" s="216"/>
      <c r="EDY134" s="216"/>
      <c r="EDZ134" s="216"/>
      <c r="EEA134" s="216"/>
      <c r="EEB134" s="216"/>
      <c r="EEC134" s="216"/>
      <c r="EED134" s="216"/>
      <c r="EEE134" s="216"/>
      <c r="EEF134" s="216"/>
      <c r="EEG134" s="214"/>
      <c r="EEH134" s="214"/>
      <c r="EEI134" s="214"/>
      <c r="EEJ134" s="214"/>
      <c r="EEK134" s="214"/>
      <c r="EEL134" s="212"/>
      <c r="EEM134" s="213"/>
      <c r="EEN134" s="213"/>
      <c r="EEO134" s="214"/>
      <c r="EEP134" s="214"/>
      <c r="EEQ134" s="216"/>
      <c r="EER134" s="216"/>
      <c r="EES134" s="216"/>
      <c r="EET134" s="216"/>
      <c r="EEU134" s="216"/>
      <c r="EEV134" s="216"/>
      <c r="EEW134" s="216"/>
      <c r="EEX134" s="216"/>
      <c r="EEY134" s="216"/>
      <c r="EEZ134" s="216"/>
      <c r="EFA134" s="216"/>
      <c r="EFB134" s="216"/>
      <c r="EFC134" s="216"/>
      <c r="EFD134" s="214"/>
      <c r="EFE134" s="214"/>
      <c r="EFF134" s="214"/>
      <c r="EFG134" s="214"/>
      <c r="EFH134" s="214"/>
      <c r="EFI134" s="212"/>
      <c r="EFJ134" s="213"/>
      <c r="EFK134" s="213"/>
      <c r="EFL134" s="214"/>
      <c r="EFM134" s="214"/>
      <c r="EFN134" s="216"/>
      <c r="EFO134" s="216"/>
      <c r="EFP134" s="216"/>
      <c r="EFQ134" s="216"/>
      <c r="EFR134" s="216"/>
      <c r="EFS134" s="216"/>
      <c r="EFT134" s="216"/>
      <c r="EFU134" s="216"/>
      <c r="EFV134" s="216"/>
      <c r="EFW134" s="216"/>
      <c r="EFX134" s="216"/>
      <c r="EFY134" s="216"/>
      <c r="EFZ134" s="216"/>
      <c r="EGA134" s="214"/>
      <c r="EGB134" s="214"/>
      <c r="EGC134" s="214"/>
      <c r="EGD134" s="214"/>
      <c r="EGE134" s="214"/>
      <c r="EGF134" s="212"/>
      <c r="EGG134" s="213"/>
      <c r="EGH134" s="213"/>
      <c r="EGI134" s="214"/>
      <c r="EGJ134" s="214"/>
      <c r="EGK134" s="216"/>
      <c r="EGL134" s="216"/>
      <c r="EGM134" s="216"/>
      <c r="EGN134" s="216"/>
      <c r="EGO134" s="216"/>
      <c r="EGP134" s="216"/>
      <c r="EGQ134" s="216"/>
      <c r="EGR134" s="216"/>
      <c r="EGS134" s="216"/>
      <c r="EGT134" s="216"/>
      <c r="EGU134" s="216"/>
      <c r="EGV134" s="216"/>
      <c r="EGW134" s="216"/>
      <c r="EGX134" s="214"/>
      <c r="EGY134" s="214"/>
      <c r="EGZ134" s="214"/>
      <c r="EHA134" s="214"/>
      <c r="EHB134" s="214"/>
      <c r="EHC134" s="212"/>
      <c r="EHD134" s="213"/>
      <c r="EHE134" s="213"/>
      <c r="EHF134" s="214"/>
      <c r="EHG134" s="214"/>
      <c r="EHH134" s="216"/>
      <c r="EHI134" s="216"/>
      <c r="EHJ134" s="216"/>
      <c r="EHK134" s="216"/>
      <c r="EHL134" s="216"/>
      <c r="EHM134" s="216"/>
      <c r="EHN134" s="216"/>
      <c r="EHO134" s="216"/>
      <c r="EHP134" s="216"/>
      <c r="EHQ134" s="216"/>
      <c r="EHR134" s="216"/>
      <c r="EHS134" s="216"/>
      <c r="EHT134" s="216"/>
      <c r="EHU134" s="214"/>
      <c r="EHV134" s="214"/>
      <c r="EHW134" s="214"/>
      <c r="EHX134" s="214"/>
      <c r="EHY134" s="214"/>
      <c r="EHZ134" s="212"/>
      <c r="EIA134" s="213"/>
      <c r="EIB134" s="213"/>
      <c r="EIC134" s="214"/>
      <c r="EID134" s="214"/>
      <c r="EIE134" s="216"/>
      <c r="EIF134" s="216"/>
      <c r="EIG134" s="216"/>
      <c r="EIH134" s="216"/>
      <c r="EII134" s="216"/>
      <c r="EIJ134" s="216"/>
      <c r="EIK134" s="216"/>
      <c r="EIL134" s="216"/>
      <c r="EIM134" s="216"/>
      <c r="EIN134" s="216"/>
      <c r="EIO134" s="216"/>
      <c r="EIP134" s="216"/>
      <c r="EIQ134" s="216"/>
      <c r="EIR134" s="214"/>
      <c r="EIS134" s="214"/>
      <c r="EIT134" s="214"/>
      <c r="EIU134" s="214"/>
      <c r="EIV134" s="214"/>
      <c r="EIW134" s="212"/>
      <c r="EIX134" s="213"/>
      <c r="EIY134" s="213"/>
      <c r="EIZ134" s="214"/>
      <c r="EJA134" s="214"/>
      <c r="EJB134" s="216"/>
      <c r="EJC134" s="216"/>
      <c r="EJD134" s="216"/>
      <c r="EJE134" s="216"/>
      <c r="EJF134" s="216"/>
      <c r="EJG134" s="216"/>
      <c r="EJH134" s="216"/>
      <c r="EJI134" s="216"/>
      <c r="EJJ134" s="216"/>
      <c r="EJK134" s="216"/>
      <c r="EJL134" s="216"/>
      <c r="EJM134" s="216"/>
      <c r="EJN134" s="216"/>
      <c r="EJO134" s="214"/>
      <c r="EJP134" s="214"/>
      <c r="EJQ134" s="214"/>
      <c r="EJR134" s="214"/>
      <c r="EJS134" s="214"/>
      <c r="EJT134" s="212"/>
      <c r="EJU134" s="213"/>
      <c r="EJV134" s="213"/>
      <c r="EJW134" s="214"/>
      <c r="EJX134" s="214"/>
      <c r="EJY134" s="216"/>
      <c r="EJZ134" s="216"/>
      <c r="EKA134" s="216"/>
      <c r="EKB134" s="216"/>
      <c r="EKC134" s="216"/>
      <c r="EKD134" s="216"/>
      <c r="EKE134" s="216"/>
      <c r="EKF134" s="216"/>
      <c r="EKG134" s="216"/>
      <c r="EKH134" s="216"/>
      <c r="EKI134" s="216"/>
      <c r="EKJ134" s="216"/>
      <c r="EKK134" s="216"/>
      <c r="EKL134" s="214"/>
      <c r="EKM134" s="214"/>
      <c r="EKN134" s="214"/>
      <c r="EKO134" s="214"/>
      <c r="EKP134" s="214"/>
      <c r="EKQ134" s="212"/>
      <c r="EKR134" s="213"/>
      <c r="EKS134" s="213"/>
      <c r="EKT134" s="214"/>
      <c r="EKU134" s="214"/>
      <c r="EKV134" s="216"/>
      <c r="EKW134" s="216"/>
      <c r="EKX134" s="216"/>
      <c r="EKY134" s="216"/>
      <c r="EKZ134" s="216"/>
      <c r="ELA134" s="216"/>
      <c r="ELB134" s="216"/>
      <c r="ELC134" s="216"/>
      <c r="ELD134" s="216"/>
      <c r="ELE134" s="216"/>
      <c r="ELF134" s="216"/>
      <c r="ELG134" s="216"/>
      <c r="ELH134" s="216"/>
      <c r="ELI134" s="214"/>
      <c r="ELJ134" s="214"/>
      <c r="ELK134" s="214"/>
      <c r="ELL134" s="214"/>
      <c r="ELM134" s="214"/>
      <c r="ELN134" s="212"/>
      <c r="ELO134" s="213"/>
      <c r="ELP134" s="213"/>
      <c r="ELQ134" s="214"/>
      <c r="ELR134" s="214"/>
      <c r="ELS134" s="216"/>
      <c r="ELT134" s="216"/>
      <c r="ELU134" s="216"/>
      <c r="ELV134" s="216"/>
      <c r="ELW134" s="216"/>
      <c r="ELX134" s="216"/>
      <c r="ELY134" s="216"/>
      <c r="ELZ134" s="216"/>
      <c r="EMA134" s="216"/>
      <c r="EMB134" s="216"/>
      <c r="EMC134" s="216"/>
      <c r="EMD134" s="216"/>
      <c r="EME134" s="216"/>
      <c r="EMF134" s="214"/>
      <c r="EMG134" s="214"/>
      <c r="EMH134" s="214"/>
      <c r="EMI134" s="214"/>
      <c r="EMJ134" s="214"/>
      <c r="EMK134" s="212"/>
      <c r="EML134" s="213"/>
      <c r="EMM134" s="213"/>
      <c r="EMN134" s="214"/>
      <c r="EMO134" s="214"/>
      <c r="EMP134" s="216"/>
      <c r="EMQ134" s="216"/>
      <c r="EMR134" s="216"/>
      <c r="EMS134" s="216"/>
      <c r="EMT134" s="216"/>
      <c r="EMU134" s="216"/>
      <c r="EMV134" s="216"/>
      <c r="EMW134" s="216"/>
      <c r="EMX134" s="216"/>
      <c r="EMY134" s="216"/>
      <c r="EMZ134" s="216"/>
      <c r="ENA134" s="216"/>
      <c r="ENB134" s="216"/>
      <c r="ENC134" s="214"/>
      <c r="END134" s="214"/>
      <c r="ENE134" s="214"/>
      <c r="ENF134" s="214"/>
      <c r="ENG134" s="214"/>
      <c r="ENH134" s="212"/>
      <c r="ENI134" s="213"/>
      <c r="ENJ134" s="213"/>
      <c r="ENK134" s="214"/>
      <c r="ENL134" s="214"/>
      <c r="ENM134" s="216"/>
      <c r="ENN134" s="216"/>
      <c r="ENO134" s="216"/>
      <c r="ENP134" s="216"/>
      <c r="ENQ134" s="216"/>
      <c r="ENR134" s="216"/>
      <c r="ENS134" s="216"/>
      <c r="ENT134" s="216"/>
      <c r="ENU134" s="216"/>
      <c r="ENV134" s="216"/>
      <c r="ENW134" s="216"/>
      <c r="ENX134" s="216"/>
      <c r="ENY134" s="216"/>
      <c r="ENZ134" s="214"/>
      <c r="EOA134" s="214"/>
      <c r="EOB134" s="214"/>
      <c r="EOC134" s="214"/>
      <c r="EOD134" s="214"/>
      <c r="EOE134" s="212"/>
      <c r="EOF134" s="213"/>
      <c r="EOG134" s="213"/>
      <c r="EOH134" s="214"/>
      <c r="EOI134" s="214"/>
      <c r="EOJ134" s="216"/>
      <c r="EOK134" s="216"/>
      <c r="EOL134" s="216"/>
      <c r="EOM134" s="216"/>
      <c r="EON134" s="216"/>
      <c r="EOO134" s="216"/>
      <c r="EOP134" s="216"/>
      <c r="EOQ134" s="216"/>
      <c r="EOR134" s="216"/>
      <c r="EOS134" s="216"/>
      <c r="EOT134" s="216"/>
      <c r="EOU134" s="216"/>
      <c r="EOV134" s="216"/>
      <c r="EOW134" s="214"/>
      <c r="EOX134" s="214"/>
      <c r="EOY134" s="214"/>
      <c r="EOZ134" s="214"/>
      <c r="EPA134" s="214"/>
      <c r="EPB134" s="212"/>
      <c r="EPC134" s="213"/>
      <c r="EPD134" s="213"/>
      <c r="EPE134" s="214"/>
      <c r="EPF134" s="214"/>
      <c r="EPG134" s="216"/>
      <c r="EPH134" s="216"/>
      <c r="EPI134" s="216"/>
      <c r="EPJ134" s="216"/>
      <c r="EPK134" s="216"/>
      <c r="EPL134" s="216"/>
      <c r="EPM134" s="216"/>
      <c r="EPN134" s="216"/>
      <c r="EPO134" s="216"/>
      <c r="EPP134" s="216"/>
      <c r="EPQ134" s="216"/>
      <c r="EPR134" s="216"/>
      <c r="EPS134" s="216"/>
      <c r="EPT134" s="214"/>
      <c r="EPU134" s="214"/>
      <c r="EPV134" s="214"/>
      <c r="EPW134" s="214"/>
      <c r="EPX134" s="214"/>
      <c r="EPY134" s="212"/>
      <c r="EPZ134" s="213"/>
      <c r="EQA134" s="213"/>
      <c r="EQB134" s="214"/>
      <c r="EQC134" s="214"/>
      <c r="EQD134" s="216"/>
      <c r="EQE134" s="216"/>
      <c r="EQF134" s="216"/>
      <c r="EQG134" s="216"/>
      <c r="EQH134" s="216"/>
      <c r="EQI134" s="216"/>
      <c r="EQJ134" s="216"/>
      <c r="EQK134" s="216"/>
      <c r="EQL134" s="216"/>
      <c r="EQM134" s="216"/>
      <c r="EQN134" s="216"/>
      <c r="EQO134" s="216"/>
      <c r="EQP134" s="216"/>
      <c r="EQQ134" s="214"/>
      <c r="EQR134" s="214"/>
      <c r="EQS134" s="214"/>
      <c r="EQT134" s="214"/>
      <c r="EQU134" s="214"/>
      <c r="EQV134" s="212"/>
      <c r="EQW134" s="213"/>
      <c r="EQX134" s="213"/>
      <c r="EQY134" s="214"/>
      <c r="EQZ134" s="214"/>
      <c r="ERA134" s="216"/>
      <c r="ERB134" s="216"/>
      <c r="ERC134" s="216"/>
      <c r="ERD134" s="216"/>
      <c r="ERE134" s="216"/>
      <c r="ERF134" s="216"/>
      <c r="ERG134" s="216"/>
      <c r="ERH134" s="216"/>
      <c r="ERI134" s="216"/>
      <c r="ERJ134" s="216"/>
      <c r="ERK134" s="216"/>
      <c r="ERL134" s="216"/>
      <c r="ERM134" s="216"/>
      <c r="ERN134" s="214"/>
      <c r="ERO134" s="214"/>
      <c r="ERP134" s="214"/>
      <c r="ERQ134" s="214"/>
      <c r="ERR134" s="214"/>
      <c r="ERS134" s="212"/>
      <c r="ERT134" s="213"/>
      <c r="ERU134" s="213"/>
      <c r="ERV134" s="214"/>
      <c r="ERW134" s="214"/>
      <c r="ERX134" s="216"/>
      <c r="ERY134" s="216"/>
      <c r="ERZ134" s="216"/>
      <c r="ESA134" s="216"/>
      <c r="ESB134" s="216"/>
      <c r="ESC134" s="216"/>
      <c r="ESD134" s="216"/>
      <c r="ESE134" s="216"/>
      <c r="ESF134" s="216"/>
      <c r="ESG134" s="216"/>
      <c r="ESH134" s="216"/>
      <c r="ESI134" s="216"/>
      <c r="ESJ134" s="216"/>
      <c r="ESK134" s="214"/>
      <c r="ESL134" s="214"/>
      <c r="ESM134" s="214"/>
      <c r="ESN134" s="214"/>
      <c r="ESO134" s="214"/>
      <c r="ESP134" s="212"/>
      <c r="ESQ134" s="213"/>
      <c r="ESR134" s="213"/>
      <c r="ESS134" s="214"/>
      <c r="EST134" s="214"/>
      <c r="ESU134" s="216"/>
      <c r="ESV134" s="216"/>
      <c r="ESW134" s="216"/>
      <c r="ESX134" s="216"/>
      <c r="ESY134" s="216"/>
      <c r="ESZ134" s="216"/>
      <c r="ETA134" s="216"/>
      <c r="ETB134" s="216"/>
      <c r="ETC134" s="216"/>
      <c r="ETD134" s="216"/>
      <c r="ETE134" s="216"/>
      <c r="ETF134" s="216"/>
      <c r="ETG134" s="216"/>
      <c r="ETH134" s="214"/>
      <c r="ETI134" s="214"/>
      <c r="ETJ134" s="214"/>
      <c r="ETK134" s="214"/>
      <c r="ETL134" s="214"/>
      <c r="ETM134" s="212"/>
      <c r="ETN134" s="213"/>
      <c r="ETO134" s="213"/>
      <c r="ETP134" s="214"/>
      <c r="ETQ134" s="214"/>
      <c r="ETR134" s="216"/>
      <c r="ETS134" s="216"/>
      <c r="ETT134" s="216"/>
      <c r="ETU134" s="216"/>
      <c r="ETV134" s="216"/>
      <c r="ETW134" s="216"/>
      <c r="ETX134" s="216"/>
      <c r="ETY134" s="216"/>
      <c r="ETZ134" s="216"/>
      <c r="EUA134" s="216"/>
      <c r="EUB134" s="216"/>
      <c r="EUC134" s="216"/>
      <c r="EUD134" s="216"/>
      <c r="EUE134" s="214"/>
      <c r="EUF134" s="214"/>
      <c r="EUG134" s="214"/>
      <c r="EUH134" s="214"/>
      <c r="EUI134" s="214"/>
      <c r="EUJ134" s="212"/>
      <c r="EUK134" s="213"/>
      <c r="EUL134" s="213"/>
      <c r="EUM134" s="214"/>
      <c r="EUN134" s="214"/>
      <c r="EUO134" s="216"/>
      <c r="EUP134" s="216"/>
      <c r="EUQ134" s="216"/>
      <c r="EUR134" s="216"/>
      <c r="EUS134" s="216"/>
      <c r="EUT134" s="216"/>
      <c r="EUU134" s="216"/>
      <c r="EUV134" s="216"/>
      <c r="EUW134" s="216"/>
      <c r="EUX134" s="216"/>
      <c r="EUY134" s="216"/>
      <c r="EUZ134" s="216"/>
      <c r="EVA134" s="216"/>
      <c r="EVB134" s="214"/>
      <c r="EVC134" s="214"/>
      <c r="EVD134" s="214"/>
      <c r="EVE134" s="214"/>
      <c r="EVF134" s="214"/>
      <c r="EVG134" s="212"/>
      <c r="EVH134" s="213"/>
      <c r="EVI134" s="213"/>
      <c r="EVJ134" s="214"/>
      <c r="EVK134" s="214"/>
      <c r="EVL134" s="216"/>
      <c r="EVM134" s="216"/>
      <c r="EVN134" s="216"/>
      <c r="EVO134" s="216"/>
      <c r="EVP134" s="216"/>
      <c r="EVQ134" s="216"/>
      <c r="EVR134" s="216"/>
      <c r="EVS134" s="216"/>
      <c r="EVT134" s="216"/>
      <c r="EVU134" s="216"/>
      <c r="EVV134" s="216"/>
      <c r="EVW134" s="216"/>
      <c r="EVX134" s="216"/>
      <c r="EVY134" s="214"/>
      <c r="EVZ134" s="214"/>
      <c r="EWA134" s="214"/>
      <c r="EWB134" s="214"/>
      <c r="EWC134" s="214"/>
      <c r="EWD134" s="212"/>
      <c r="EWE134" s="213"/>
      <c r="EWF134" s="213"/>
      <c r="EWG134" s="214"/>
      <c r="EWH134" s="214"/>
      <c r="EWI134" s="216"/>
      <c r="EWJ134" s="216"/>
      <c r="EWK134" s="216"/>
      <c r="EWL134" s="216"/>
      <c r="EWM134" s="216"/>
      <c r="EWN134" s="216"/>
      <c r="EWO134" s="216"/>
      <c r="EWP134" s="216"/>
      <c r="EWQ134" s="216"/>
      <c r="EWR134" s="216"/>
      <c r="EWS134" s="216"/>
      <c r="EWT134" s="216"/>
      <c r="EWU134" s="216"/>
      <c r="EWV134" s="214"/>
      <c r="EWW134" s="214"/>
      <c r="EWX134" s="214"/>
      <c r="EWY134" s="214"/>
      <c r="EWZ134" s="214"/>
      <c r="EXA134" s="212"/>
      <c r="EXB134" s="213"/>
      <c r="EXC134" s="213"/>
      <c r="EXD134" s="214"/>
      <c r="EXE134" s="214"/>
      <c r="EXF134" s="216"/>
      <c r="EXG134" s="216"/>
      <c r="EXH134" s="216"/>
      <c r="EXI134" s="216"/>
      <c r="EXJ134" s="216"/>
      <c r="EXK134" s="216"/>
      <c r="EXL134" s="216"/>
      <c r="EXM134" s="216"/>
      <c r="EXN134" s="216"/>
      <c r="EXO134" s="216"/>
      <c r="EXP134" s="216"/>
      <c r="EXQ134" s="216"/>
      <c r="EXR134" s="216"/>
      <c r="EXS134" s="214"/>
      <c r="EXT134" s="214"/>
      <c r="EXU134" s="214"/>
      <c r="EXV134" s="214"/>
      <c r="EXW134" s="214"/>
      <c r="EXX134" s="212"/>
      <c r="EXY134" s="213"/>
      <c r="EXZ134" s="213"/>
      <c r="EYA134" s="214"/>
      <c r="EYB134" s="214"/>
      <c r="EYC134" s="216"/>
      <c r="EYD134" s="216"/>
      <c r="EYE134" s="216"/>
      <c r="EYF134" s="216"/>
      <c r="EYG134" s="216"/>
      <c r="EYH134" s="216"/>
      <c r="EYI134" s="216"/>
      <c r="EYJ134" s="216"/>
      <c r="EYK134" s="216"/>
      <c r="EYL134" s="216"/>
      <c r="EYM134" s="216"/>
      <c r="EYN134" s="216"/>
      <c r="EYO134" s="216"/>
      <c r="EYP134" s="214"/>
      <c r="EYQ134" s="214"/>
      <c r="EYR134" s="214"/>
      <c r="EYS134" s="214"/>
      <c r="EYT134" s="214"/>
      <c r="EYU134" s="212"/>
      <c r="EYV134" s="213"/>
      <c r="EYW134" s="213"/>
      <c r="EYX134" s="214"/>
      <c r="EYY134" s="214"/>
      <c r="EYZ134" s="216"/>
      <c r="EZA134" s="216"/>
      <c r="EZB134" s="216"/>
      <c r="EZC134" s="216"/>
      <c r="EZD134" s="216"/>
      <c r="EZE134" s="216"/>
      <c r="EZF134" s="216"/>
      <c r="EZG134" s="216"/>
      <c r="EZH134" s="216"/>
      <c r="EZI134" s="216"/>
      <c r="EZJ134" s="216"/>
      <c r="EZK134" s="216"/>
      <c r="EZL134" s="216"/>
      <c r="EZM134" s="214"/>
      <c r="EZN134" s="214"/>
      <c r="EZO134" s="214"/>
      <c r="EZP134" s="214"/>
      <c r="EZQ134" s="214"/>
      <c r="EZR134" s="212"/>
      <c r="EZS134" s="213"/>
      <c r="EZT134" s="213"/>
      <c r="EZU134" s="214"/>
      <c r="EZV134" s="214"/>
      <c r="EZW134" s="216"/>
      <c r="EZX134" s="216"/>
      <c r="EZY134" s="216"/>
      <c r="EZZ134" s="216"/>
      <c r="FAA134" s="216"/>
      <c r="FAB134" s="216"/>
      <c r="FAC134" s="216"/>
      <c r="FAD134" s="216"/>
      <c r="FAE134" s="216"/>
      <c r="FAF134" s="216"/>
      <c r="FAG134" s="216"/>
      <c r="FAH134" s="216"/>
      <c r="FAI134" s="216"/>
      <c r="FAJ134" s="214"/>
      <c r="FAK134" s="214"/>
      <c r="FAL134" s="214"/>
      <c r="FAM134" s="214"/>
      <c r="FAN134" s="214"/>
      <c r="FAO134" s="212"/>
      <c r="FAP134" s="213"/>
      <c r="FAQ134" s="213"/>
      <c r="FAR134" s="214"/>
      <c r="FAS134" s="214"/>
      <c r="FAT134" s="216"/>
      <c r="FAU134" s="216"/>
      <c r="FAV134" s="216"/>
      <c r="FAW134" s="216"/>
      <c r="FAX134" s="216"/>
      <c r="FAY134" s="216"/>
      <c r="FAZ134" s="216"/>
      <c r="FBA134" s="216"/>
      <c r="FBB134" s="216"/>
      <c r="FBC134" s="216"/>
      <c r="FBD134" s="216"/>
      <c r="FBE134" s="216"/>
      <c r="FBF134" s="216"/>
      <c r="FBG134" s="214"/>
      <c r="FBH134" s="214"/>
      <c r="FBI134" s="214"/>
      <c r="FBJ134" s="214"/>
      <c r="FBK134" s="214"/>
      <c r="FBL134" s="212"/>
      <c r="FBM134" s="213"/>
      <c r="FBN134" s="213"/>
      <c r="FBO134" s="214"/>
      <c r="FBP134" s="214"/>
      <c r="FBQ134" s="216"/>
      <c r="FBR134" s="216"/>
      <c r="FBS134" s="216"/>
      <c r="FBT134" s="216"/>
      <c r="FBU134" s="216"/>
      <c r="FBV134" s="216"/>
      <c r="FBW134" s="216"/>
      <c r="FBX134" s="216"/>
      <c r="FBY134" s="216"/>
      <c r="FBZ134" s="216"/>
      <c r="FCA134" s="216"/>
      <c r="FCB134" s="216"/>
      <c r="FCC134" s="216"/>
      <c r="FCD134" s="214"/>
      <c r="FCE134" s="214"/>
      <c r="FCF134" s="214"/>
      <c r="FCG134" s="214"/>
      <c r="FCH134" s="214"/>
      <c r="FCI134" s="212"/>
      <c r="FCJ134" s="213"/>
      <c r="FCK134" s="213"/>
      <c r="FCL134" s="214"/>
      <c r="FCM134" s="214"/>
      <c r="FCN134" s="216"/>
      <c r="FCO134" s="216"/>
      <c r="FCP134" s="216"/>
      <c r="FCQ134" s="216"/>
      <c r="FCR134" s="216"/>
      <c r="FCS134" s="216"/>
      <c r="FCT134" s="216"/>
      <c r="FCU134" s="216"/>
      <c r="FCV134" s="216"/>
      <c r="FCW134" s="216"/>
      <c r="FCX134" s="216"/>
      <c r="FCY134" s="216"/>
      <c r="FCZ134" s="216"/>
      <c r="FDA134" s="214"/>
      <c r="FDB134" s="214"/>
      <c r="FDC134" s="214"/>
      <c r="FDD134" s="214"/>
      <c r="FDE134" s="214"/>
      <c r="FDF134" s="212"/>
      <c r="FDG134" s="213"/>
      <c r="FDH134" s="213"/>
      <c r="FDI134" s="214"/>
      <c r="FDJ134" s="214"/>
      <c r="FDK134" s="216"/>
      <c r="FDL134" s="216"/>
      <c r="FDM134" s="216"/>
      <c r="FDN134" s="216"/>
      <c r="FDO134" s="216"/>
      <c r="FDP134" s="216"/>
      <c r="FDQ134" s="216"/>
      <c r="FDR134" s="216"/>
      <c r="FDS134" s="216"/>
      <c r="FDT134" s="216"/>
      <c r="FDU134" s="216"/>
      <c r="FDV134" s="216"/>
      <c r="FDW134" s="216"/>
      <c r="FDX134" s="214"/>
      <c r="FDY134" s="214"/>
      <c r="FDZ134" s="214"/>
      <c r="FEA134" s="214"/>
      <c r="FEB134" s="214"/>
      <c r="FEC134" s="212"/>
      <c r="FED134" s="213"/>
      <c r="FEE134" s="213"/>
      <c r="FEF134" s="214"/>
      <c r="FEG134" s="214"/>
      <c r="FEH134" s="216"/>
      <c r="FEI134" s="216"/>
      <c r="FEJ134" s="216"/>
      <c r="FEK134" s="216"/>
      <c r="FEL134" s="216"/>
      <c r="FEM134" s="216"/>
      <c r="FEN134" s="216"/>
      <c r="FEO134" s="216"/>
      <c r="FEP134" s="216"/>
      <c r="FEQ134" s="216"/>
      <c r="FER134" s="216"/>
      <c r="FES134" s="216"/>
      <c r="FET134" s="216"/>
      <c r="FEU134" s="214"/>
      <c r="FEV134" s="214"/>
      <c r="FEW134" s="214"/>
      <c r="FEX134" s="214"/>
      <c r="FEY134" s="214"/>
      <c r="FEZ134" s="212"/>
      <c r="FFA134" s="213"/>
      <c r="FFB134" s="213"/>
      <c r="FFC134" s="214"/>
      <c r="FFD134" s="214"/>
      <c r="FFE134" s="216"/>
      <c r="FFF134" s="216"/>
      <c r="FFG134" s="216"/>
      <c r="FFH134" s="216"/>
      <c r="FFI134" s="216"/>
      <c r="FFJ134" s="216"/>
      <c r="FFK134" s="216"/>
      <c r="FFL134" s="216"/>
      <c r="FFM134" s="216"/>
      <c r="FFN134" s="216"/>
      <c r="FFO134" s="216"/>
      <c r="FFP134" s="216"/>
      <c r="FFQ134" s="216"/>
      <c r="FFR134" s="214"/>
      <c r="FFS134" s="214"/>
      <c r="FFT134" s="214"/>
      <c r="FFU134" s="214"/>
      <c r="FFV134" s="214"/>
      <c r="FFW134" s="212"/>
      <c r="FFX134" s="213"/>
      <c r="FFY134" s="213"/>
      <c r="FFZ134" s="214"/>
      <c r="FGA134" s="214"/>
      <c r="FGB134" s="216"/>
      <c r="FGC134" s="216"/>
      <c r="FGD134" s="216"/>
      <c r="FGE134" s="216"/>
      <c r="FGF134" s="216"/>
      <c r="FGG134" s="216"/>
      <c r="FGH134" s="216"/>
      <c r="FGI134" s="216"/>
      <c r="FGJ134" s="216"/>
      <c r="FGK134" s="216"/>
      <c r="FGL134" s="216"/>
      <c r="FGM134" s="216"/>
      <c r="FGN134" s="216"/>
      <c r="FGO134" s="214"/>
      <c r="FGP134" s="214"/>
      <c r="FGQ134" s="214"/>
      <c r="FGR134" s="214"/>
      <c r="FGS134" s="214"/>
      <c r="FGT134" s="212"/>
      <c r="FGU134" s="213"/>
      <c r="FGV134" s="213"/>
      <c r="FGW134" s="214"/>
      <c r="FGX134" s="214"/>
      <c r="FGY134" s="216"/>
      <c r="FGZ134" s="216"/>
      <c r="FHA134" s="216"/>
      <c r="FHB134" s="216"/>
      <c r="FHC134" s="216"/>
      <c r="FHD134" s="216"/>
      <c r="FHE134" s="216"/>
      <c r="FHF134" s="216"/>
      <c r="FHG134" s="216"/>
      <c r="FHH134" s="216"/>
      <c r="FHI134" s="216"/>
      <c r="FHJ134" s="216"/>
      <c r="FHK134" s="216"/>
      <c r="FHL134" s="214"/>
      <c r="FHM134" s="214"/>
      <c r="FHN134" s="214"/>
      <c r="FHO134" s="214"/>
      <c r="FHP134" s="214"/>
      <c r="FHQ134" s="212"/>
      <c r="FHR134" s="213"/>
      <c r="FHS134" s="213"/>
      <c r="FHT134" s="214"/>
      <c r="FHU134" s="214"/>
      <c r="FHV134" s="216"/>
      <c r="FHW134" s="216"/>
      <c r="FHX134" s="216"/>
      <c r="FHY134" s="216"/>
      <c r="FHZ134" s="216"/>
      <c r="FIA134" s="216"/>
      <c r="FIB134" s="216"/>
      <c r="FIC134" s="216"/>
      <c r="FID134" s="216"/>
      <c r="FIE134" s="216"/>
      <c r="FIF134" s="216"/>
      <c r="FIG134" s="216"/>
      <c r="FIH134" s="216"/>
      <c r="FII134" s="214"/>
      <c r="FIJ134" s="214"/>
      <c r="FIK134" s="214"/>
      <c r="FIL134" s="214"/>
      <c r="FIM134" s="214"/>
      <c r="FIN134" s="212"/>
      <c r="FIO134" s="213"/>
      <c r="FIP134" s="213"/>
      <c r="FIQ134" s="214"/>
      <c r="FIR134" s="214"/>
      <c r="FIS134" s="216"/>
      <c r="FIT134" s="216"/>
      <c r="FIU134" s="216"/>
      <c r="FIV134" s="216"/>
      <c r="FIW134" s="216"/>
      <c r="FIX134" s="216"/>
      <c r="FIY134" s="216"/>
      <c r="FIZ134" s="216"/>
      <c r="FJA134" s="216"/>
      <c r="FJB134" s="216"/>
      <c r="FJC134" s="216"/>
      <c r="FJD134" s="216"/>
      <c r="FJE134" s="216"/>
      <c r="FJF134" s="214"/>
      <c r="FJG134" s="214"/>
      <c r="FJH134" s="214"/>
      <c r="FJI134" s="214"/>
      <c r="FJJ134" s="214"/>
      <c r="FJK134" s="212"/>
      <c r="FJL134" s="213"/>
      <c r="FJM134" s="213"/>
      <c r="FJN134" s="214"/>
      <c r="FJO134" s="214"/>
      <c r="FJP134" s="216"/>
      <c r="FJQ134" s="216"/>
      <c r="FJR134" s="216"/>
      <c r="FJS134" s="216"/>
      <c r="FJT134" s="216"/>
      <c r="FJU134" s="216"/>
      <c r="FJV134" s="216"/>
      <c r="FJW134" s="216"/>
      <c r="FJX134" s="216"/>
      <c r="FJY134" s="216"/>
      <c r="FJZ134" s="216"/>
      <c r="FKA134" s="216"/>
      <c r="FKB134" s="216"/>
      <c r="FKC134" s="214"/>
      <c r="FKD134" s="214"/>
      <c r="FKE134" s="214"/>
      <c r="FKF134" s="214"/>
      <c r="FKG134" s="214"/>
      <c r="FKH134" s="212"/>
      <c r="FKI134" s="213"/>
      <c r="FKJ134" s="213"/>
      <c r="FKK134" s="214"/>
      <c r="FKL134" s="214"/>
      <c r="FKM134" s="216"/>
      <c r="FKN134" s="216"/>
      <c r="FKO134" s="216"/>
      <c r="FKP134" s="216"/>
      <c r="FKQ134" s="216"/>
      <c r="FKR134" s="216"/>
      <c r="FKS134" s="216"/>
      <c r="FKT134" s="216"/>
      <c r="FKU134" s="216"/>
      <c r="FKV134" s="216"/>
      <c r="FKW134" s="216"/>
      <c r="FKX134" s="216"/>
      <c r="FKY134" s="216"/>
      <c r="FKZ134" s="214"/>
      <c r="FLA134" s="214"/>
      <c r="FLB134" s="214"/>
      <c r="FLC134" s="214"/>
      <c r="FLD134" s="214"/>
      <c r="FLE134" s="212"/>
      <c r="FLF134" s="213"/>
      <c r="FLG134" s="213"/>
      <c r="FLH134" s="214"/>
      <c r="FLI134" s="214"/>
      <c r="FLJ134" s="216"/>
      <c r="FLK134" s="216"/>
      <c r="FLL134" s="216"/>
      <c r="FLM134" s="216"/>
      <c r="FLN134" s="216"/>
      <c r="FLO134" s="216"/>
      <c r="FLP134" s="216"/>
      <c r="FLQ134" s="216"/>
      <c r="FLR134" s="216"/>
      <c r="FLS134" s="216"/>
      <c r="FLT134" s="216"/>
      <c r="FLU134" s="216"/>
      <c r="FLV134" s="216"/>
      <c r="FLW134" s="214"/>
      <c r="FLX134" s="214"/>
      <c r="FLY134" s="214"/>
      <c r="FLZ134" s="214"/>
      <c r="FMA134" s="214"/>
      <c r="FMB134" s="212"/>
      <c r="FMC134" s="213"/>
      <c r="FMD134" s="213"/>
      <c r="FME134" s="214"/>
      <c r="FMF134" s="214"/>
      <c r="FMG134" s="216"/>
      <c r="FMH134" s="216"/>
      <c r="FMI134" s="216"/>
      <c r="FMJ134" s="216"/>
      <c r="FMK134" s="216"/>
      <c r="FML134" s="216"/>
      <c r="FMM134" s="216"/>
      <c r="FMN134" s="216"/>
      <c r="FMO134" s="216"/>
      <c r="FMP134" s="216"/>
      <c r="FMQ134" s="216"/>
      <c r="FMR134" s="216"/>
      <c r="FMS134" s="216"/>
      <c r="FMT134" s="214"/>
      <c r="FMU134" s="214"/>
      <c r="FMV134" s="214"/>
      <c r="FMW134" s="214"/>
      <c r="FMX134" s="214"/>
      <c r="FMY134" s="212"/>
      <c r="FMZ134" s="213"/>
      <c r="FNA134" s="213"/>
      <c r="FNB134" s="214"/>
      <c r="FNC134" s="214"/>
      <c r="FND134" s="216"/>
      <c r="FNE134" s="216"/>
      <c r="FNF134" s="216"/>
      <c r="FNG134" s="216"/>
      <c r="FNH134" s="216"/>
      <c r="FNI134" s="216"/>
      <c r="FNJ134" s="216"/>
      <c r="FNK134" s="216"/>
      <c r="FNL134" s="216"/>
      <c r="FNM134" s="216"/>
      <c r="FNN134" s="216"/>
      <c r="FNO134" s="216"/>
      <c r="FNP134" s="216"/>
      <c r="FNQ134" s="214"/>
      <c r="FNR134" s="214"/>
      <c r="FNS134" s="214"/>
      <c r="FNT134" s="214"/>
      <c r="FNU134" s="214"/>
      <c r="FNV134" s="212"/>
      <c r="FNW134" s="213"/>
      <c r="FNX134" s="213"/>
      <c r="FNY134" s="214"/>
      <c r="FNZ134" s="214"/>
      <c r="FOA134" s="216"/>
      <c r="FOB134" s="216"/>
      <c r="FOC134" s="216"/>
      <c r="FOD134" s="216"/>
      <c r="FOE134" s="216"/>
      <c r="FOF134" s="216"/>
      <c r="FOG134" s="216"/>
      <c r="FOH134" s="216"/>
      <c r="FOI134" s="216"/>
      <c r="FOJ134" s="216"/>
      <c r="FOK134" s="216"/>
      <c r="FOL134" s="216"/>
      <c r="FOM134" s="216"/>
      <c r="FON134" s="214"/>
      <c r="FOO134" s="214"/>
      <c r="FOP134" s="214"/>
      <c r="FOQ134" s="214"/>
      <c r="FOR134" s="214"/>
      <c r="FOS134" s="212"/>
      <c r="FOT134" s="213"/>
      <c r="FOU134" s="213"/>
      <c r="FOV134" s="214"/>
      <c r="FOW134" s="214"/>
      <c r="FOX134" s="216"/>
      <c r="FOY134" s="216"/>
      <c r="FOZ134" s="216"/>
      <c r="FPA134" s="216"/>
      <c r="FPB134" s="216"/>
      <c r="FPC134" s="216"/>
      <c r="FPD134" s="216"/>
      <c r="FPE134" s="216"/>
      <c r="FPF134" s="216"/>
      <c r="FPG134" s="216"/>
      <c r="FPH134" s="216"/>
      <c r="FPI134" s="216"/>
      <c r="FPJ134" s="216"/>
      <c r="FPK134" s="214"/>
      <c r="FPL134" s="214"/>
      <c r="FPM134" s="214"/>
      <c r="FPN134" s="214"/>
      <c r="FPO134" s="214"/>
      <c r="FPP134" s="212"/>
      <c r="FPQ134" s="213"/>
      <c r="FPR134" s="213"/>
      <c r="FPS134" s="214"/>
      <c r="FPT134" s="214"/>
      <c r="FPU134" s="216"/>
      <c r="FPV134" s="216"/>
      <c r="FPW134" s="216"/>
      <c r="FPX134" s="216"/>
      <c r="FPY134" s="216"/>
      <c r="FPZ134" s="216"/>
      <c r="FQA134" s="216"/>
      <c r="FQB134" s="216"/>
      <c r="FQC134" s="216"/>
      <c r="FQD134" s="216"/>
      <c r="FQE134" s="216"/>
      <c r="FQF134" s="216"/>
      <c r="FQG134" s="216"/>
      <c r="FQH134" s="214"/>
      <c r="FQI134" s="214"/>
      <c r="FQJ134" s="214"/>
      <c r="FQK134" s="214"/>
      <c r="FQL134" s="214"/>
      <c r="FQM134" s="212"/>
      <c r="FQN134" s="213"/>
      <c r="FQO134" s="213"/>
      <c r="FQP134" s="214"/>
      <c r="FQQ134" s="214"/>
      <c r="FQR134" s="216"/>
      <c r="FQS134" s="216"/>
      <c r="FQT134" s="216"/>
      <c r="FQU134" s="216"/>
      <c r="FQV134" s="216"/>
      <c r="FQW134" s="216"/>
      <c r="FQX134" s="216"/>
      <c r="FQY134" s="216"/>
      <c r="FQZ134" s="216"/>
      <c r="FRA134" s="216"/>
      <c r="FRB134" s="216"/>
      <c r="FRC134" s="216"/>
      <c r="FRD134" s="216"/>
      <c r="FRE134" s="214"/>
      <c r="FRF134" s="214"/>
      <c r="FRG134" s="214"/>
      <c r="FRH134" s="214"/>
      <c r="FRI134" s="214"/>
      <c r="FRJ134" s="212"/>
      <c r="FRK134" s="213"/>
      <c r="FRL134" s="213"/>
      <c r="FRM134" s="214"/>
      <c r="FRN134" s="214"/>
      <c r="FRO134" s="216"/>
      <c r="FRP134" s="216"/>
      <c r="FRQ134" s="216"/>
      <c r="FRR134" s="216"/>
      <c r="FRS134" s="216"/>
      <c r="FRT134" s="216"/>
      <c r="FRU134" s="216"/>
      <c r="FRV134" s="216"/>
      <c r="FRW134" s="216"/>
      <c r="FRX134" s="216"/>
      <c r="FRY134" s="216"/>
      <c r="FRZ134" s="216"/>
      <c r="FSA134" s="216"/>
      <c r="FSB134" s="214"/>
      <c r="FSC134" s="214"/>
      <c r="FSD134" s="214"/>
      <c r="FSE134" s="214"/>
      <c r="FSF134" s="214"/>
      <c r="FSG134" s="212"/>
      <c r="FSH134" s="213"/>
      <c r="FSI134" s="213"/>
      <c r="FSJ134" s="214"/>
      <c r="FSK134" s="214"/>
      <c r="FSL134" s="216"/>
      <c r="FSM134" s="216"/>
      <c r="FSN134" s="216"/>
      <c r="FSO134" s="216"/>
      <c r="FSP134" s="216"/>
      <c r="FSQ134" s="216"/>
      <c r="FSR134" s="216"/>
      <c r="FSS134" s="216"/>
      <c r="FST134" s="216"/>
      <c r="FSU134" s="216"/>
      <c r="FSV134" s="216"/>
      <c r="FSW134" s="216"/>
      <c r="FSX134" s="216"/>
      <c r="FSY134" s="214"/>
      <c r="FSZ134" s="214"/>
      <c r="FTA134" s="214"/>
      <c r="FTB134" s="214"/>
      <c r="FTC134" s="214"/>
      <c r="FTD134" s="212"/>
      <c r="FTE134" s="213"/>
      <c r="FTF134" s="213"/>
      <c r="FTG134" s="214"/>
      <c r="FTH134" s="214"/>
      <c r="FTI134" s="216"/>
      <c r="FTJ134" s="216"/>
      <c r="FTK134" s="216"/>
      <c r="FTL134" s="216"/>
      <c r="FTM134" s="216"/>
      <c r="FTN134" s="216"/>
      <c r="FTO134" s="216"/>
      <c r="FTP134" s="216"/>
      <c r="FTQ134" s="216"/>
      <c r="FTR134" s="216"/>
      <c r="FTS134" s="216"/>
      <c r="FTT134" s="216"/>
      <c r="FTU134" s="216"/>
      <c r="FTV134" s="214"/>
      <c r="FTW134" s="214"/>
      <c r="FTX134" s="214"/>
      <c r="FTY134" s="214"/>
      <c r="FTZ134" s="214"/>
      <c r="FUA134" s="212"/>
      <c r="FUB134" s="213"/>
      <c r="FUC134" s="213"/>
      <c r="FUD134" s="214"/>
      <c r="FUE134" s="214"/>
      <c r="FUF134" s="216"/>
      <c r="FUG134" s="216"/>
      <c r="FUH134" s="216"/>
      <c r="FUI134" s="216"/>
      <c r="FUJ134" s="216"/>
      <c r="FUK134" s="216"/>
      <c r="FUL134" s="216"/>
      <c r="FUM134" s="216"/>
      <c r="FUN134" s="216"/>
      <c r="FUO134" s="216"/>
      <c r="FUP134" s="216"/>
      <c r="FUQ134" s="216"/>
      <c r="FUR134" s="216"/>
      <c r="FUS134" s="214"/>
      <c r="FUT134" s="214"/>
      <c r="FUU134" s="214"/>
      <c r="FUV134" s="214"/>
      <c r="FUW134" s="214"/>
      <c r="FUX134" s="212"/>
      <c r="FUY134" s="213"/>
      <c r="FUZ134" s="213"/>
      <c r="FVA134" s="214"/>
      <c r="FVB134" s="214"/>
      <c r="FVC134" s="216"/>
      <c r="FVD134" s="216"/>
      <c r="FVE134" s="216"/>
      <c r="FVF134" s="216"/>
      <c r="FVG134" s="216"/>
      <c r="FVH134" s="216"/>
      <c r="FVI134" s="216"/>
      <c r="FVJ134" s="216"/>
      <c r="FVK134" s="216"/>
      <c r="FVL134" s="216"/>
      <c r="FVM134" s="216"/>
      <c r="FVN134" s="216"/>
      <c r="FVO134" s="216"/>
      <c r="FVP134" s="214"/>
      <c r="FVQ134" s="214"/>
      <c r="FVR134" s="214"/>
      <c r="FVS134" s="214"/>
      <c r="FVT134" s="214"/>
      <c r="FVU134" s="212"/>
      <c r="FVV134" s="213"/>
      <c r="FVW134" s="213"/>
      <c r="FVX134" s="214"/>
      <c r="FVY134" s="214"/>
      <c r="FVZ134" s="216"/>
      <c r="FWA134" s="216"/>
      <c r="FWB134" s="216"/>
      <c r="FWC134" s="216"/>
      <c r="FWD134" s="216"/>
      <c r="FWE134" s="216"/>
      <c r="FWF134" s="216"/>
      <c r="FWG134" s="216"/>
      <c r="FWH134" s="216"/>
      <c r="FWI134" s="216"/>
      <c r="FWJ134" s="216"/>
      <c r="FWK134" s="216"/>
      <c r="FWL134" s="216"/>
      <c r="FWM134" s="214"/>
      <c r="FWN134" s="214"/>
      <c r="FWO134" s="214"/>
      <c r="FWP134" s="214"/>
      <c r="FWQ134" s="214"/>
      <c r="FWR134" s="212"/>
      <c r="FWS134" s="213"/>
      <c r="FWT134" s="213"/>
      <c r="FWU134" s="214"/>
      <c r="FWV134" s="214"/>
      <c r="FWW134" s="216"/>
      <c r="FWX134" s="216"/>
      <c r="FWY134" s="216"/>
      <c r="FWZ134" s="216"/>
      <c r="FXA134" s="216"/>
      <c r="FXB134" s="216"/>
      <c r="FXC134" s="216"/>
      <c r="FXD134" s="216"/>
      <c r="FXE134" s="216"/>
      <c r="FXF134" s="216"/>
      <c r="FXG134" s="216"/>
      <c r="FXH134" s="216"/>
      <c r="FXI134" s="216"/>
      <c r="FXJ134" s="214"/>
      <c r="FXK134" s="214"/>
      <c r="FXL134" s="214"/>
      <c r="FXM134" s="214"/>
      <c r="FXN134" s="214"/>
      <c r="FXO134" s="212"/>
      <c r="FXP134" s="213"/>
      <c r="FXQ134" s="213"/>
      <c r="FXR134" s="214"/>
      <c r="FXS134" s="214"/>
      <c r="FXT134" s="216"/>
      <c r="FXU134" s="216"/>
      <c r="FXV134" s="216"/>
      <c r="FXW134" s="216"/>
      <c r="FXX134" s="216"/>
      <c r="FXY134" s="216"/>
      <c r="FXZ134" s="216"/>
      <c r="FYA134" s="216"/>
      <c r="FYB134" s="216"/>
      <c r="FYC134" s="216"/>
      <c r="FYD134" s="216"/>
      <c r="FYE134" s="216"/>
      <c r="FYF134" s="216"/>
      <c r="FYG134" s="214"/>
      <c r="FYH134" s="214"/>
      <c r="FYI134" s="214"/>
      <c r="FYJ134" s="214"/>
      <c r="FYK134" s="214"/>
      <c r="FYL134" s="212"/>
      <c r="FYM134" s="213"/>
      <c r="FYN134" s="213"/>
      <c r="FYO134" s="214"/>
      <c r="FYP134" s="214"/>
      <c r="FYQ134" s="216"/>
      <c r="FYR134" s="216"/>
      <c r="FYS134" s="216"/>
      <c r="FYT134" s="216"/>
      <c r="FYU134" s="216"/>
      <c r="FYV134" s="216"/>
      <c r="FYW134" s="216"/>
      <c r="FYX134" s="216"/>
      <c r="FYY134" s="216"/>
      <c r="FYZ134" s="216"/>
      <c r="FZA134" s="216"/>
      <c r="FZB134" s="216"/>
      <c r="FZC134" s="216"/>
      <c r="FZD134" s="214"/>
      <c r="FZE134" s="214"/>
      <c r="FZF134" s="214"/>
      <c r="FZG134" s="214"/>
      <c r="FZH134" s="214"/>
      <c r="FZI134" s="212"/>
      <c r="FZJ134" s="213"/>
      <c r="FZK134" s="213"/>
      <c r="FZL134" s="214"/>
      <c r="FZM134" s="214"/>
      <c r="FZN134" s="216"/>
      <c r="FZO134" s="216"/>
      <c r="FZP134" s="216"/>
      <c r="FZQ134" s="216"/>
      <c r="FZR134" s="216"/>
      <c r="FZS134" s="216"/>
      <c r="FZT134" s="216"/>
      <c r="FZU134" s="216"/>
      <c r="FZV134" s="216"/>
      <c r="FZW134" s="216"/>
      <c r="FZX134" s="216"/>
      <c r="FZY134" s="216"/>
      <c r="FZZ134" s="216"/>
      <c r="GAA134" s="214"/>
      <c r="GAB134" s="214"/>
      <c r="GAC134" s="214"/>
      <c r="GAD134" s="214"/>
      <c r="GAE134" s="214"/>
      <c r="GAF134" s="212"/>
      <c r="GAG134" s="213"/>
      <c r="GAH134" s="213"/>
      <c r="GAI134" s="214"/>
      <c r="GAJ134" s="214"/>
      <c r="GAK134" s="216"/>
      <c r="GAL134" s="216"/>
      <c r="GAM134" s="216"/>
      <c r="GAN134" s="216"/>
      <c r="GAO134" s="216"/>
      <c r="GAP134" s="216"/>
      <c r="GAQ134" s="216"/>
      <c r="GAR134" s="216"/>
      <c r="GAS134" s="216"/>
      <c r="GAT134" s="216"/>
      <c r="GAU134" s="216"/>
      <c r="GAV134" s="216"/>
      <c r="GAW134" s="216"/>
      <c r="GAX134" s="214"/>
      <c r="GAY134" s="214"/>
      <c r="GAZ134" s="214"/>
      <c r="GBA134" s="214"/>
      <c r="GBB134" s="214"/>
      <c r="GBC134" s="212"/>
      <c r="GBD134" s="213"/>
      <c r="GBE134" s="213"/>
      <c r="GBF134" s="214"/>
      <c r="GBG134" s="214"/>
      <c r="GBH134" s="216"/>
      <c r="GBI134" s="216"/>
      <c r="GBJ134" s="216"/>
      <c r="GBK134" s="216"/>
      <c r="GBL134" s="216"/>
      <c r="GBM134" s="216"/>
      <c r="GBN134" s="216"/>
      <c r="GBO134" s="216"/>
      <c r="GBP134" s="216"/>
      <c r="GBQ134" s="216"/>
      <c r="GBR134" s="216"/>
      <c r="GBS134" s="216"/>
      <c r="GBT134" s="216"/>
      <c r="GBU134" s="214"/>
      <c r="GBV134" s="214"/>
      <c r="GBW134" s="214"/>
      <c r="GBX134" s="214"/>
      <c r="GBY134" s="214"/>
      <c r="GBZ134" s="212"/>
      <c r="GCA134" s="213"/>
      <c r="GCB134" s="213"/>
      <c r="GCC134" s="214"/>
      <c r="GCD134" s="214"/>
      <c r="GCE134" s="216"/>
      <c r="GCF134" s="216"/>
      <c r="GCG134" s="216"/>
      <c r="GCH134" s="216"/>
      <c r="GCI134" s="216"/>
      <c r="GCJ134" s="216"/>
      <c r="GCK134" s="216"/>
      <c r="GCL134" s="216"/>
      <c r="GCM134" s="216"/>
      <c r="GCN134" s="216"/>
      <c r="GCO134" s="216"/>
      <c r="GCP134" s="216"/>
      <c r="GCQ134" s="216"/>
      <c r="GCR134" s="214"/>
      <c r="GCS134" s="214"/>
      <c r="GCT134" s="214"/>
      <c r="GCU134" s="214"/>
      <c r="GCV134" s="214"/>
      <c r="GCW134" s="212"/>
      <c r="GCX134" s="213"/>
      <c r="GCY134" s="213"/>
      <c r="GCZ134" s="214"/>
      <c r="GDA134" s="214"/>
      <c r="GDB134" s="216"/>
      <c r="GDC134" s="216"/>
      <c r="GDD134" s="216"/>
      <c r="GDE134" s="216"/>
      <c r="GDF134" s="216"/>
      <c r="GDG134" s="216"/>
      <c r="GDH134" s="216"/>
      <c r="GDI134" s="216"/>
      <c r="GDJ134" s="216"/>
      <c r="GDK134" s="216"/>
      <c r="GDL134" s="216"/>
      <c r="GDM134" s="216"/>
      <c r="GDN134" s="216"/>
      <c r="GDO134" s="214"/>
      <c r="GDP134" s="214"/>
      <c r="GDQ134" s="214"/>
      <c r="GDR134" s="214"/>
      <c r="GDS134" s="214"/>
      <c r="GDT134" s="212"/>
      <c r="GDU134" s="213"/>
      <c r="GDV134" s="213"/>
      <c r="GDW134" s="214"/>
      <c r="GDX134" s="214"/>
      <c r="GDY134" s="216"/>
      <c r="GDZ134" s="216"/>
      <c r="GEA134" s="216"/>
      <c r="GEB134" s="216"/>
      <c r="GEC134" s="216"/>
      <c r="GED134" s="216"/>
      <c r="GEE134" s="216"/>
      <c r="GEF134" s="216"/>
      <c r="GEG134" s="216"/>
      <c r="GEH134" s="216"/>
      <c r="GEI134" s="216"/>
      <c r="GEJ134" s="216"/>
      <c r="GEK134" s="216"/>
      <c r="GEL134" s="214"/>
      <c r="GEM134" s="214"/>
      <c r="GEN134" s="214"/>
      <c r="GEO134" s="214"/>
      <c r="GEP134" s="214"/>
      <c r="GEQ134" s="212"/>
      <c r="GER134" s="213"/>
      <c r="GES134" s="213"/>
      <c r="GET134" s="214"/>
      <c r="GEU134" s="214"/>
      <c r="GEV134" s="216"/>
      <c r="GEW134" s="216"/>
      <c r="GEX134" s="216"/>
      <c r="GEY134" s="216"/>
      <c r="GEZ134" s="216"/>
      <c r="GFA134" s="216"/>
      <c r="GFB134" s="216"/>
      <c r="GFC134" s="216"/>
      <c r="GFD134" s="216"/>
      <c r="GFE134" s="216"/>
      <c r="GFF134" s="216"/>
      <c r="GFG134" s="216"/>
      <c r="GFH134" s="216"/>
      <c r="GFI134" s="214"/>
      <c r="GFJ134" s="214"/>
      <c r="GFK134" s="214"/>
      <c r="GFL134" s="214"/>
      <c r="GFM134" s="214"/>
      <c r="GFN134" s="212"/>
      <c r="GFO134" s="213"/>
      <c r="GFP134" s="213"/>
      <c r="GFQ134" s="214"/>
      <c r="GFR134" s="214"/>
      <c r="GFS134" s="216"/>
      <c r="GFT134" s="216"/>
      <c r="GFU134" s="216"/>
      <c r="GFV134" s="216"/>
      <c r="GFW134" s="216"/>
      <c r="GFX134" s="216"/>
      <c r="GFY134" s="216"/>
      <c r="GFZ134" s="216"/>
      <c r="GGA134" s="216"/>
      <c r="GGB134" s="216"/>
      <c r="GGC134" s="216"/>
      <c r="GGD134" s="216"/>
      <c r="GGE134" s="216"/>
      <c r="GGF134" s="214"/>
      <c r="GGG134" s="214"/>
      <c r="GGH134" s="214"/>
      <c r="GGI134" s="214"/>
      <c r="GGJ134" s="214"/>
      <c r="GGK134" s="212"/>
      <c r="GGL134" s="213"/>
      <c r="GGM134" s="213"/>
      <c r="GGN134" s="214"/>
      <c r="GGO134" s="214"/>
      <c r="GGP134" s="216"/>
      <c r="GGQ134" s="216"/>
      <c r="GGR134" s="216"/>
      <c r="GGS134" s="216"/>
      <c r="GGT134" s="216"/>
      <c r="GGU134" s="216"/>
      <c r="GGV134" s="216"/>
      <c r="GGW134" s="216"/>
      <c r="GGX134" s="216"/>
      <c r="GGY134" s="216"/>
      <c r="GGZ134" s="216"/>
      <c r="GHA134" s="216"/>
      <c r="GHB134" s="216"/>
      <c r="GHC134" s="214"/>
      <c r="GHD134" s="214"/>
      <c r="GHE134" s="214"/>
      <c r="GHF134" s="214"/>
      <c r="GHG134" s="214"/>
      <c r="GHH134" s="212"/>
      <c r="GHI134" s="213"/>
      <c r="GHJ134" s="213"/>
      <c r="GHK134" s="214"/>
      <c r="GHL134" s="214"/>
      <c r="GHM134" s="216"/>
      <c r="GHN134" s="216"/>
      <c r="GHO134" s="216"/>
      <c r="GHP134" s="216"/>
      <c r="GHQ134" s="216"/>
      <c r="GHR134" s="216"/>
      <c r="GHS134" s="216"/>
      <c r="GHT134" s="216"/>
      <c r="GHU134" s="216"/>
      <c r="GHV134" s="216"/>
      <c r="GHW134" s="216"/>
      <c r="GHX134" s="216"/>
      <c r="GHY134" s="216"/>
      <c r="GHZ134" s="214"/>
      <c r="GIA134" s="214"/>
      <c r="GIB134" s="214"/>
      <c r="GIC134" s="214"/>
      <c r="GID134" s="214"/>
      <c r="GIE134" s="212"/>
      <c r="GIF134" s="213"/>
      <c r="GIG134" s="213"/>
      <c r="GIH134" s="214"/>
      <c r="GII134" s="214"/>
      <c r="GIJ134" s="216"/>
      <c r="GIK134" s="216"/>
      <c r="GIL134" s="216"/>
      <c r="GIM134" s="216"/>
      <c r="GIN134" s="216"/>
      <c r="GIO134" s="216"/>
      <c r="GIP134" s="216"/>
      <c r="GIQ134" s="216"/>
      <c r="GIR134" s="216"/>
      <c r="GIS134" s="216"/>
      <c r="GIT134" s="216"/>
      <c r="GIU134" s="216"/>
      <c r="GIV134" s="216"/>
      <c r="GIW134" s="214"/>
      <c r="GIX134" s="214"/>
      <c r="GIY134" s="214"/>
      <c r="GIZ134" s="214"/>
      <c r="GJA134" s="214"/>
      <c r="GJB134" s="212"/>
      <c r="GJC134" s="213"/>
      <c r="GJD134" s="213"/>
      <c r="GJE134" s="214"/>
      <c r="GJF134" s="214"/>
      <c r="GJG134" s="216"/>
      <c r="GJH134" s="216"/>
      <c r="GJI134" s="216"/>
      <c r="GJJ134" s="216"/>
      <c r="GJK134" s="216"/>
      <c r="GJL134" s="216"/>
      <c r="GJM134" s="216"/>
      <c r="GJN134" s="216"/>
      <c r="GJO134" s="216"/>
      <c r="GJP134" s="216"/>
      <c r="GJQ134" s="216"/>
      <c r="GJR134" s="216"/>
      <c r="GJS134" s="216"/>
      <c r="GJT134" s="214"/>
      <c r="GJU134" s="214"/>
      <c r="GJV134" s="214"/>
      <c r="GJW134" s="214"/>
      <c r="GJX134" s="214"/>
      <c r="GJY134" s="212"/>
      <c r="GJZ134" s="213"/>
      <c r="GKA134" s="213"/>
      <c r="GKB134" s="214"/>
      <c r="GKC134" s="214"/>
      <c r="GKD134" s="216"/>
      <c r="GKE134" s="216"/>
      <c r="GKF134" s="216"/>
      <c r="GKG134" s="216"/>
      <c r="GKH134" s="216"/>
      <c r="GKI134" s="216"/>
      <c r="GKJ134" s="216"/>
      <c r="GKK134" s="216"/>
      <c r="GKL134" s="216"/>
      <c r="GKM134" s="216"/>
      <c r="GKN134" s="216"/>
      <c r="GKO134" s="216"/>
      <c r="GKP134" s="216"/>
      <c r="GKQ134" s="214"/>
      <c r="GKR134" s="214"/>
      <c r="GKS134" s="214"/>
      <c r="GKT134" s="214"/>
      <c r="GKU134" s="214"/>
      <c r="GKV134" s="212"/>
      <c r="GKW134" s="213"/>
      <c r="GKX134" s="213"/>
      <c r="GKY134" s="214"/>
      <c r="GKZ134" s="214"/>
      <c r="GLA134" s="216"/>
      <c r="GLB134" s="216"/>
      <c r="GLC134" s="216"/>
      <c r="GLD134" s="216"/>
      <c r="GLE134" s="216"/>
      <c r="GLF134" s="216"/>
      <c r="GLG134" s="216"/>
      <c r="GLH134" s="216"/>
      <c r="GLI134" s="216"/>
      <c r="GLJ134" s="216"/>
      <c r="GLK134" s="216"/>
      <c r="GLL134" s="216"/>
      <c r="GLM134" s="216"/>
      <c r="GLN134" s="214"/>
      <c r="GLO134" s="214"/>
      <c r="GLP134" s="214"/>
      <c r="GLQ134" s="214"/>
      <c r="GLR134" s="214"/>
      <c r="GLS134" s="212"/>
      <c r="GLT134" s="213"/>
      <c r="GLU134" s="213"/>
      <c r="GLV134" s="214"/>
      <c r="GLW134" s="214"/>
      <c r="GLX134" s="216"/>
      <c r="GLY134" s="216"/>
      <c r="GLZ134" s="216"/>
      <c r="GMA134" s="216"/>
      <c r="GMB134" s="216"/>
      <c r="GMC134" s="216"/>
      <c r="GMD134" s="216"/>
      <c r="GME134" s="216"/>
      <c r="GMF134" s="216"/>
      <c r="GMG134" s="216"/>
      <c r="GMH134" s="216"/>
      <c r="GMI134" s="216"/>
      <c r="GMJ134" s="216"/>
      <c r="GMK134" s="214"/>
      <c r="GML134" s="214"/>
      <c r="GMM134" s="214"/>
      <c r="GMN134" s="214"/>
      <c r="GMO134" s="214"/>
      <c r="GMP134" s="212"/>
      <c r="GMQ134" s="213"/>
      <c r="GMR134" s="213"/>
      <c r="GMS134" s="214"/>
      <c r="GMT134" s="214"/>
      <c r="GMU134" s="216"/>
      <c r="GMV134" s="216"/>
      <c r="GMW134" s="216"/>
      <c r="GMX134" s="216"/>
      <c r="GMY134" s="216"/>
      <c r="GMZ134" s="216"/>
      <c r="GNA134" s="216"/>
      <c r="GNB134" s="216"/>
      <c r="GNC134" s="216"/>
      <c r="GND134" s="216"/>
      <c r="GNE134" s="216"/>
      <c r="GNF134" s="216"/>
      <c r="GNG134" s="216"/>
      <c r="GNH134" s="214"/>
      <c r="GNI134" s="214"/>
      <c r="GNJ134" s="214"/>
      <c r="GNK134" s="214"/>
      <c r="GNL134" s="214"/>
      <c r="GNM134" s="212"/>
      <c r="GNN134" s="213"/>
      <c r="GNO134" s="213"/>
      <c r="GNP134" s="214"/>
      <c r="GNQ134" s="214"/>
      <c r="GNR134" s="216"/>
      <c r="GNS134" s="216"/>
      <c r="GNT134" s="216"/>
      <c r="GNU134" s="216"/>
      <c r="GNV134" s="216"/>
      <c r="GNW134" s="216"/>
      <c r="GNX134" s="216"/>
      <c r="GNY134" s="216"/>
      <c r="GNZ134" s="216"/>
      <c r="GOA134" s="216"/>
      <c r="GOB134" s="216"/>
      <c r="GOC134" s="216"/>
      <c r="GOD134" s="216"/>
      <c r="GOE134" s="214"/>
      <c r="GOF134" s="214"/>
      <c r="GOG134" s="214"/>
      <c r="GOH134" s="214"/>
      <c r="GOI134" s="214"/>
      <c r="GOJ134" s="212"/>
      <c r="GOK134" s="213"/>
      <c r="GOL134" s="213"/>
      <c r="GOM134" s="214"/>
      <c r="GON134" s="214"/>
      <c r="GOO134" s="216"/>
      <c r="GOP134" s="216"/>
      <c r="GOQ134" s="216"/>
      <c r="GOR134" s="216"/>
      <c r="GOS134" s="216"/>
      <c r="GOT134" s="216"/>
      <c r="GOU134" s="216"/>
      <c r="GOV134" s="216"/>
      <c r="GOW134" s="216"/>
      <c r="GOX134" s="216"/>
      <c r="GOY134" s="216"/>
      <c r="GOZ134" s="216"/>
      <c r="GPA134" s="216"/>
      <c r="GPB134" s="214"/>
      <c r="GPC134" s="214"/>
      <c r="GPD134" s="214"/>
      <c r="GPE134" s="214"/>
      <c r="GPF134" s="214"/>
      <c r="GPG134" s="212"/>
      <c r="GPH134" s="213"/>
      <c r="GPI134" s="213"/>
      <c r="GPJ134" s="214"/>
      <c r="GPK134" s="214"/>
      <c r="GPL134" s="216"/>
      <c r="GPM134" s="216"/>
      <c r="GPN134" s="216"/>
      <c r="GPO134" s="216"/>
      <c r="GPP134" s="216"/>
      <c r="GPQ134" s="216"/>
      <c r="GPR134" s="216"/>
      <c r="GPS134" s="216"/>
      <c r="GPT134" s="216"/>
      <c r="GPU134" s="216"/>
      <c r="GPV134" s="216"/>
      <c r="GPW134" s="216"/>
      <c r="GPX134" s="216"/>
      <c r="GPY134" s="214"/>
      <c r="GPZ134" s="214"/>
      <c r="GQA134" s="214"/>
      <c r="GQB134" s="214"/>
      <c r="GQC134" s="214"/>
      <c r="GQD134" s="212"/>
      <c r="GQE134" s="213"/>
      <c r="GQF134" s="213"/>
      <c r="GQG134" s="214"/>
      <c r="GQH134" s="214"/>
      <c r="GQI134" s="216"/>
      <c r="GQJ134" s="216"/>
      <c r="GQK134" s="216"/>
      <c r="GQL134" s="216"/>
      <c r="GQM134" s="216"/>
      <c r="GQN134" s="216"/>
      <c r="GQO134" s="216"/>
      <c r="GQP134" s="216"/>
      <c r="GQQ134" s="216"/>
      <c r="GQR134" s="216"/>
      <c r="GQS134" s="216"/>
      <c r="GQT134" s="216"/>
      <c r="GQU134" s="216"/>
      <c r="GQV134" s="214"/>
      <c r="GQW134" s="214"/>
      <c r="GQX134" s="214"/>
      <c r="GQY134" s="214"/>
      <c r="GQZ134" s="214"/>
      <c r="GRA134" s="212"/>
      <c r="GRB134" s="213"/>
      <c r="GRC134" s="213"/>
      <c r="GRD134" s="214"/>
      <c r="GRE134" s="214"/>
      <c r="GRF134" s="216"/>
      <c r="GRG134" s="216"/>
      <c r="GRH134" s="216"/>
      <c r="GRI134" s="216"/>
      <c r="GRJ134" s="216"/>
      <c r="GRK134" s="216"/>
      <c r="GRL134" s="216"/>
      <c r="GRM134" s="216"/>
      <c r="GRN134" s="216"/>
      <c r="GRO134" s="216"/>
      <c r="GRP134" s="216"/>
      <c r="GRQ134" s="216"/>
      <c r="GRR134" s="216"/>
      <c r="GRS134" s="214"/>
      <c r="GRT134" s="214"/>
      <c r="GRU134" s="214"/>
      <c r="GRV134" s="214"/>
      <c r="GRW134" s="214"/>
      <c r="GRX134" s="212"/>
      <c r="GRY134" s="213"/>
      <c r="GRZ134" s="213"/>
      <c r="GSA134" s="214"/>
      <c r="GSB134" s="214"/>
      <c r="GSC134" s="216"/>
      <c r="GSD134" s="216"/>
      <c r="GSE134" s="216"/>
      <c r="GSF134" s="216"/>
      <c r="GSG134" s="216"/>
      <c r="GSH134" s="216"/>
      <c r="GSI134" s="216"/>
      <c r="GSJ134" s="216"/>
      <c r="GSK134" s="216"/>
      <c r="GSL134" s="216"/>
      <c r="GSM134" s="216"/>
      <c r="GSN134" s="216"/>
      <c r="GSO134" s="216"/>
      <c r="GSP134" s="214"/>
      <c r="GSQ134" s="214"/>
      <c r="GSR134" s="214"/>
      <c r="GSS134" s="214"/>
      <c r="GST134" s="214"/>
      <c r="GSU134" s="212"/>
      <c r="GSV134" s="213"/>
      <c r="GSW134" s="213"/>
      <c r="GSX134" s="214"/>
      <c r="GSY134" s="214"/>
      <c r="GSZ134" s="216"/>
      <c r="GTA134" s="216"/>
      <c r="GTB134" s="216"/>
      <c r="GTC134" s="216"/>
      <c r="GTD134" s="216"/>
      <c r="GTE134" s="216"/>
      <c r="GTF134" s="216"/>
      <c r="GTG134" s="216"/>
      <c r="GTH134" s="216"/>
      <c r="GTI134" s="216"/>
      <c r="GTJ134" s="216"/>
      <c r="GTK134" s="216"/>
      <c r="GTL134" s="216"/>
      <c r="GTM134" s="214"/>
      <c r="GTN134" s="214"/>
      <c r="GTO134" s="214"/>
      <c r="GTP134" s="214"/>
      <c r="GTQ134" s="214"/>
      <c r="GTR134" s="212"/>
      <c r="GTS134" s="213"/>
      <c r="GTT134" s="213"/>
      <c r="GTU134" s="214"/>
      <c r="GTV134" s="214"/>
      <c r="GTW134" s="216"/>
      <c r="GTX134" s="216"/>
      <c r="GTY134" s="216"/>
      <c r="GTZ134" s="216"/>
      <c r="GUA134" s="216"/>
      <c r="GUB134" s="216"/>
      <c r="GUC134" s="216"/>
      <c r="GUD134" s="216"/>
      <c r="GUE134" s="216"/>
      <c r="GUF134" s="216"/>
      <c r="GUG134" s="216"/>
      <c r="GUH134" s="216"/>
      <c r="GUI134" s="216"/>
      <c r="GUJ134" s="214"/>
      <c r="GUK134" s="214"/>
      <c r="GUL134" s="214"/>
      <c r="GUM134" s="214"/>
      <c r="GUN134" s="214"/>
      <c r="GUO134" s="212"/>
      <c r="GUP134" s="213"/>
      <c r="GUQ134" s="213"/>
      <c r="GUR134" s="214"/>
      <c r="GUS134" s="214"/>
      <c r="GUT134" s="216"/>
      <c r="GUU134" s="216"/>
      <c r="GUV134" s="216"/>
      <c r="GUW134" s="216"/>
      <c r="GUX134" s="216"/>
      <c r="GUY134" s="216"/>
      <c r="GUZ134" s="216"/>
      <c r="GVA134" s="216"/>
      <c r="GVB134" s="216"/>
      <c r="GVC134" s="216"/>
      <c r="GVD134" s="216"/>
      <c r="GVE134" s="216"/>
      <c r="GVF134" s="216"/>
      <c r="GVG134" s="214"/>
      <c r="GVH134" s="214"/>
      <c r="GVI134" s="214"/>
      <c r="GVJ134" s="214"/>
      <c r="GVK134" s="214"/>
      <c r="GVL134" s="212"/>
      <c r="GVM134" s="213"/>
      <c r="GVN134" s="213"/>
      <c r="GVO134" s="214"/>
      <c r="GVP134" s="214"/>
      <c r="GVQ134" s="216"/>
      <c r="GVR134" s="216"/>
      <c r="GVS134" s="216"/>
      <c r="GVT134" s="216"/>
      <c r="GVU134" s="216"/>
      <c r="GVV134" s="216"/>
      <c r="GVW134" s="216"/>
      <c r="GVX134" s="216"/>
      <c r="GVY134" s="216"/>
      <c r="GVZ134" s="216"/>
      <c r="GWA134" s="216"/>
      <c r="GWB134" s="216"/>
      <c r="GWC134" s="216"/>
      <c r="GWD134" s="214"/>
      <c r="GWE134" s="214"/>
      <c r="GWF134" s="214"/>
      <c r="GWG134" s="214"/>
      <c r="GWH134" s="214"/>
      <c r="GWI134" s="212"/>
      <c r="GWJ134" s="213"/>
      <c r="GWK134" s="213"/>
      <c r="GWL134" s="214"/>
      <c r="GWM134" s="214"/>
      <c r="GWN134" s="216"/>
      <c r="GWO134" s="216"/>
      <c r="GWP134" s="216"/>
      <c r="GWQ134" s="216"/>
      <c r="GWR134" s="216"/>
      <c r="GWS134" s="216"/>
      <c r="GWT134" s="216"/>
      <c r="GWU134" s="216"/>
      <c r="GWV134" s="216"/>
      <c r="GWW134" s="216"/>
      <c r="GWX134" s="216"/>
      <c r="GWY134" s="216"/>
      <c r="GWZ134" s="216"/>
      <c r="GXA134" s="214"/>
      <c r="GXB134" s="214"/>
      <c r="GXC134" s="214"/>
      <c r="GXD134" s="214"/>
      <c r="GXE134" s="214"/>
      <c r="GXF134" s="212"/>
      <c r="GXG134" s="213"/>
      <c r="GXH134" s="213"/>
      <c r="GXI134" s="214"/>
      <c r="GXJ134" s="214"/>
      <c r="GXK134" s="216"/>
      <c r="GXL134" s="216"/>
      <c r="GXM134" s="216"/>
      <c r="GXN134" s="216"/>
      <c r="GXO134" s="216"/>
      <c r="GXP134" s="216"/>
      <c r="GXQ134" s="216"/>
      <c r="GXR134" s="216"/>
      <c r="GXS134" s="216"/>
      <c r="GXT134" s="216"/>
      <c r="GXU134" s="216"/>
      <c r="GXV134" s="216"/>
      <c r="GXW134" s="216"/>
      <c r="GXX134" s="214"/>
      <c r="GXY134" s="214"/>
      <c r="GXZ134" s="214"/>
      <c r="GYA134" s="214"/>
      <c r="GYB134" s="214"/>
      <c r="GYC134" s="212"/>
      <c r="GYD134" s="213"/>
      <c r="GYE134" s="213"/>
      <c r="GYF134" s="214"/>
      <c r="GYG134" s="214"/>
      <c r="GYH134" s="216"/>
      <c r="GYI134" s="216"/>
      <c r="GYJ134" s="216"/>
      <c r="GYK134" s="216"/>
      <c r="GYL134" s="216"/>
      <c r="GYM134" s="216"/>
      <c r="GYN134" s="216"/>
      <c r="GYO134" s="216"/>
      <c r="GYP134" s="216"/>
      <c r="GYQ134" s="216"/>
      <c r="GYR134" s="216"/>
      <c r="GYS134" s="216"/>
      <c r="GYT134" s="216"/>
      <c r="GYU134" s="214"/>
      <c r="GYV134" s="214"/>
      <c r="GYW134" s="214"/>
      <c r="GYX134" s="214"/>
      <c r="GYY134" s="214"/>
      <c r="GYZ134" s="212"/>
      <c r="GZA134" s="213"/>
      <c r="GZB134" s="213"/>
      <c r="GZC134" s="214"/>
      <c r="GZD134" s="214"/>
      <c r="GZE134" s="216"/>
      <c r="GZF134" s="216"/>
      <c r="GZG134" s="216"/>
      <c r="GZH134" s="216"/>
      <c r="GZI134" s="216"/>
      <c r="GZJ134" s="216"/>
      <c r="GZK134" s="216"/>
      <c r="GZL134" s="216"/>
      <c r="GZM134" s="216"/>
      <c r="GZN134" s="216"/>
      <c r="GZO134" s="216"/>
      <c r="GZP134" s="216"/>
      <c r="GZQ134" s="216"/>
      <c r="GZR134" s="214"/>
      <c r="GZS134" s="214"/>
      <c r="GZT134" s="214"/>
      <c r="GZU134" s="214"/>
      <c r="GZV134" s="214"/>
      <c r="GZW134" s="212"/>
      <c r="GZX134" s="213"/>
      <c r="GZY134" s="213"/>
      <c r="GZZ134" s="214"/>
      <c r="HAA134" s="214"/>
      <c r="HAB134" s="216"/>
      <c r="HAC134" s="216"/>
      <c r="HAD134" s="216"/>
      <c r="HAE134" s="216"/>
      <c r="HAF134" s="216"/>
      <c r="HAG134" s="216"/>
      <c r="HAH134" s="216"/>
      <c r="HAI134" s="216"/>
      <c r="HAJ134" s="216"/>
      <c r="HAK134" s="216"/>
      <c r="HAL134" s="216"/>
      <c r="HAM134" s="216"/>
      <c r="HAN134" s="216"/>
      <c r="HAO134" s="214"/>
      <c r="HAP134" s="214"/>
      <c r="HAQ134" s="214"/>
      <c r="HAR134" s="214"/>
      <c r="HAS134" s="214"/>
      <c r="HAT134" s="212"/>
      <c r="HAU134" s="213"/>
      <c r="HAV134" s="213"/>
      <c r="HAW134" s="214"/>
      <c r="HAX134" s="214"/>
      <c r="HAY134" s="216"/>
      <c r="HAZ134" s="216"/>
      <c r="HBA134" s="216"/>
      <c r="HBB134" s="216"/>
      <c r="HBC134" s="216"/>
      <c r="HBD134" s="216"/>
      <c r="HBE134" s="216"/>
      <c r="HBF134" s="216"/>
      <c r="HBG134" s="216"/>
      <c r="HBH134" s="216"/>
      <c r="HBI134" s="216"/>
      <c r="HBJ134" s="216"/>
      <c r="HBK134" s="216"/>
      <c r="HBL134" s="214"/>
      <c r="HBM134" s="214"/>
      <c r="HBN134" s="214"/>
      <c r="HBO134" s="214"/>
      <c r="HBP134" s="214"/>
      <c r="HBQ134" s="212"/>
      <c r="HBR134" s="213"/>
      <c r="HBS134" s="213"/>
      <c r="HBT134" s="214"/>
      <c r="HBU134" s="214"/>
      <c r="HBV134" s="216"/>
      <c r="HBW134" s="216"/>
      <c r="HBX134" s="216"/>
      <c r="HBY134" s="216"/>
      <c r="HBZ134" s="216"/>
      <c r="HCA134" s="216"/>
      <c r="HCB134" s="216"/>
      <c r="HCC134" s="216"/>
      <c r="HCD134" s="216"/>
      <c r="HCE134" s="216"/>
      <c r="HCF134" s="216"/>
      <c r="HCG134" s="216"/>
      <c r="HCH134" s="216"/>
      <c r="HCI134" s="214"/>
      <c r="HCJ134" s="214"/>
      <c r="HCK134" s="214"/>
      <c r="HCL134" s="214"/>
      <c r="HCM134" s="214"/>
      <c r="HCN134" s="212"/>
      <c r="HCO134" s="213"/>
      <c r="HCP134" s="213"/>
      <c r="HCQ134" s="214"/>
      <c r="HCR134" s="214"/>
      <c r="HCS134" s="216"/>
      <c r="HCT134" s="216"/>
      <c r="HCU134" s="216"/>
      <c r="HCV134" s="216"/>
      <c r="HCW134" s="216"/>
      <c r="HCX134" s="216"/>
      <c r="HCY134" s="216"/>
      <c r="HCZ134" s="216"/>
      <c r="HDA134" s="216"/>
      <c r="HDB134" s="216"/>
      <c r="HDC134" s="216"/>
      <c r="HDD134" s="216"/>
      <c r="HDE134" s="216"/>
      <c r="HDF134" s="214"/>
      <c r="HDG134" s="214"/>
      <c r="HDH134" s="214"/>
      <c r="HDI134" s="214"/>
      <c r="HDJ134" s="214"/>
      <c r="HDK134" s="212"/>
      <c r="HDL134" s="213"/>
      <c r="HDM134" s="213"/>
      <c r="HDN134" s="214"/>
      <c r="HDO134" s="214"/>
      <c r="HDP134" s="216"/>
      <c r="HDQ134" s="216"/>
      <c r="HDR134" s="216"/>
      <c r="HDS134" s="216"/>
      <c r="HDT134" s="216"/>
      <c r="HDU134" s="216"/>
      <c r="HDV134" s="216"/>
      <c r="HDW134" s="216"/>
      <c r="HDX134" s="216"/>
      <c r="HDY134" s="216"/>
      <c r="HDZ134" s="216"/>
      <c r="HEA134" s="216"/>
      <c r="HEB134" s="216"/>
      <c r="HEC134" s="214"/>
      <c r="HED134" s="214"/>
      <c r="HEE134" s="214"/>
      <c r="HEF134" s="214"/>
      <c r="HEG134" s="214"/>
      <c r="HEH134" s="212"/>
      <c r="HEI134" s="213"/>
      <c r="HEJ134" s="213"/>
      <c r="HEK134" s="214"/>
      <c r="HEL134" s="214"/>
      <c r="HEM134" s="216"/>
      <c r="HEN134" s="216"/>
      <c r="HEO134" s="216"/>
      <c r="HEP134" s="216"/>
      <c r="HEQ134" s="216"/>
      <c r="HER134" s="216"/>
      <c r="HES134" s="216"/>
      <c r="HET134" s="216"/>
      <c r="HEU134" s="216"/>
      <c r="HEV134" s="216"/>
      <c r="HEW134" s="216"/>
      <c r="HEX134" s="216"/>
      <c r="HEY134" s="216"/>
      <c r="HEZ134" s="214"/>
      <c r="HFA134" s="214"/>
      <c r="HFB134" s="214"/>
      <c r="HFC134" s="214"/>
      <c r="HFD134" s="214"/>
      <c r="HFE134" s="212"/>
      <c r="HFF134" s="213"/>
      <c r="HFG134" s="213"/>
      <c r="HFH134" s="214"/>
      <c r="HFI134" s="214"/>
      <c r="HFJ134" s="216"/>
      <c r="HFK134" s="216"/>
      <c r="HFL134" s="216"/>
      <c r="HFM134" s="216"/>
      <c r="HFN134" s="216"/>
      <c r="HFO134" s="216"/>
      <c r="HFP134" s="216"/>
      <c r="HFQ134" s="216"/>
      <c r="HFR134" s="216"/>
      <c r="HFS134" s="216"/>
      <c r="HFT134" s="216"/>
      <c r="HFU134" s="216"/>
      <c r="HFV134" s="216"/>
      <c r="HFW134" s="214"/>
      <c r="HFX134" s="214"/>
      <c r="HFY134" s="214"/>
      <c r="HFZ134" s="214"/>
      <c r="HGA134" s="214"/>
      <c r="HGB134" s="212"/>
      <c r="HGC134" s="213"/>
      <c r="HGD134" s="213"/>
      <c r="HGE134" s="214"/>
      <c r="HGF134" s="214"/>
      <c r="HGG134" s="216"/>
      <c r="HGH134" s="216"/>
      <c r="HGI134" s="216"/>
      <c r="HGJ134" s="216"/>
      <c r="HGK134" s="216"/>
      <c r="HGL134" s="216"/>
      <c r="HGM134" s="216"/>
      <c r="HGN134" s="216"/>
      <c r="HGO134" s="216"/>
      <c r="HGP134" s="216"/>
      <c r="HGQ134" s="216"/>
      <c r="HGR134" s="216"/>
      <c r="HGS134" s="216"/>
      <c r="HGT134" s="214"/>
      <c r="HGU134" s="214"/>
      <c r="HGV134" s="214"/>
      <c r="HGW134" s="214"/>
      <c r="HGX134" s="214"/>
      <c r="HGY134" s="212"/>
      <c r="HGZ134" s="213"/>
      <c r="HHA134" s="213"/>
      <c r="HHB134" s="214"/>
      <c r="HHC134" s="214"/>
      <c r="HHD134" s="216"/>
      <c r="HHE134" s="216"/>
      <c r="HHF134" s="216"/>
      <c r="HHG134" s="216"/>
      <c r="HHH134" s="216"/>
      <c r="HHI134" s="216"/>
      <c r="HHJ134" s="216"/>
      <c r="HHK134" s="216"/>
      <c r="HHL134" s="216"/>
      <c r="HHM134" s="216"/>
      <c r="HHN134" s="216"/>
      <c r="HHO134" s="216"/>
      <c r="HHP134" s="216"/>
      <c r="HHQ134" s="214"/>
      <c r="HHR134" s="214"/>
      <c r="HHS134" s="214"/>
      <c r="HHT134" s="214"/>
      <c r="HHU134" s="214"/>
      <c r="HHV134" s="212"/>
      <c r="HHW134" s="213"/>
      <c r="HHX134" s="213"/>
      <c r="HHY134" s="214"/>
      <c r="HHZ134" s="214"/>
      <c r="HIA134" s="216"/>
      <c r="HIB134" s="216"/>
      <c r="HIC134" s="216"/>
      <c r="HID134" s="216"/>
      <c r="HIE134" s="216"/>
      <c r="HIF134" s="216"/>
      <c r="HIG134" s="216"/>
      <c r="HIH134" s="216"/>
      <c r="HII134" s="216"/>
      <c r="HIJ134" s="216"/>
      <c r="HIK134" s="216"/>
      <c r="HIL134" s="216"/>
      <c r="HIM134" s="216"/>
      <c r="HIN134" s="214"/>
      <c r="HIO134" s="214"/>
      <c r="HIP134" s="214"/>
      <c r="HIQ134" s="214"/>
      <c r="HIR134" s="214"/>
      <c r="HIS134" s="212"/>
      <c r="HIT134" s="213"/>
      <c r="HIU134" s="213"/>
      <c r="HIV134" s="214"/>
      <c r="HIW134" s="214"/>
      <c r="HIX134" s="216"/>
      <c r="HIY134" s="216"/>
      <c r="HIZ134" s="216"/>
      <c r="HJA134" s="216"/>
      <c r="HJB134" s="216"/>
      <c r="HJC134" s="216"/>
      <c r="HJD134" s="216"/>
      <c r="HJE134" s="216"/>
      <c r="HJF134" s="216"/>
      <c r="HJG134" s="216"/>
      <c r="HJH134" s="216"/>
      <c r="HJI134" s="216"/>
      <c r="HJJ134" s="216"/>
      <c r="HJK134" s="214"/>
      <c r="HJL134" s="214"/>
      <c r="HJM134" s="214"/>
      <c r="HJN134" s="214"/>
      <c r="HJO134" s="214"/>
      <c r="HJP134" s="212"/>
      <c r="HJQ134" s="213"/>
      <c r="HJR134" s="213"/>
      <c r="HJS134" s="214"/>
      <c r="HJT134" s="214"/>
      <c r="HJU134" s="216"/>
      <c r="HJV134" s="216"/>
      <c r="HJW134" s="216"/>
      <c r="HJX134" s="216"/>
      <c r="HJY134" s="216"/>
      <c r="HJZ134" s="216"/>
      <c r="HKA134" s="216"/>
      <c r="HKB134" s="216"/>
      <c r="HKC134" s="216"/>
      <c r="HKD134" s="216"/>
      <c r="HKE134" s="216"/>
      <c r="HKF134" s="216"/>
      <c r="HKG134" s="216"/>
      <c r="HKH134" s="214"/>
      <c r="HKI134" s="214"/>
      <c r="HKJ134" s="214"/>
      <c r="HKK134" s="214"/>
      <c r="HKL134" s="214"/>
      <c r="HKM134" s="212"/>
      <c r="HKN134" s="213"/>
      <c r="HKO134" s="213"/>
      <c r="HKP134" s="214"/>
      <c r="HKQ134" s="214"/>
      <c r="HKR134" s="216"/>
      <c r="HKS134" s="216"/>
      <c r="HKT134" s="216"/>
      <c r="HKU134" s="216"/>
      <c r="HKV134" s="216"/>
      <c r="HKW134" s="216"/>
      <c r="HKX134" s="216"/>
      <c r="HKY134" s="216"/>
      <c r="HKZ134" s="216"/>
      <c r="HLA134" s="216"/>
      <c r="HLB134" s="216"/>
      <c r="HLC134" s="216"/>
      <c r="HLD134" s="216"/>
      <c r="HLE134" s="214"/>
      <c r="HLF134" s="214"/>
      <c r="HLG134" s="214"/>
      <c r="HLH134" s="214"/>
      <c r="HLI134" s="214"/>
      <c r="HLJ134" s="212"/>
      <c r="HLK134" s="213"/>
      <c r="HLL134" s="213"/>
      <c r="HLM134" s="214"/>
      <c r="HLN134" s="214"/>
      <c r="HLO134" s="216"/>
      <c r="HLP134" s="216"/>
      <c r="HLQ134" s="216"/>
      <c r="HLR134" s="216"/>
      <c r="HLS134" s="216"/>
      <c r="HLT134" s="216"/>
      <c r="HLU134" s="216"/>
      <c r="HLV134" s="216"/>
      <c r="HLW134" s="216"/>
      <c r="HLX134" s="216"/>
      <c r="HLY134" s="216"/>
      <c r="HLZ134" s="216"/>
      <c r="HMA134" s="216"/>
      <c r="HMB134" s="214"/>
      <c r="HMC134" s="214"/>
      <c r="HMD134" s="214"/>
      <c r="HME134" s="214"/>
      <c r="HMF134" s="214"/>
      <c r="HMG134" s="212"/>
      <c r="HMH134" s="213"/>
      <c r="HMI134" s="213"/>
      <c r="HMJ134" s="214"/>
      <c r="HMK134" s="214"/>
      <c r="HML134" s="216"/>
      <c r="HMM134" s="216"/>
      <c r="HMN134" s="216"/>
      <c r="HMO134" s="216"/>
      <c r="HMP134" s="216"/>
      <c r="HMQ134" s="216"/>
      <c r="HMR134" s="216"/>
      <c r="HMS134" s="216"/>
      <c r="HMT134" s="216"/>
      <c r="HMU134" s="216"/>
      <c r="HMV134" s="216"/>
      <c r="HMW134" s="216"/>
      <c r="HMX134" s="216"/>
      <c r="HMY134" s="214"/>
      <c r="HMZ134" s="214"/>
      <c r="HNA134" s="214"/>
      <c r="HNB134" s="214"/>
      <c r="HNC134" s="214"/>
      <c r="HND134" s="212"/>
      <c r="HNE134" s="213"/>
      <c r="HNF134" s="213"/>
      <c r="HNG134" s="214"/>
      <c r="HNH134" s="214"/>
      <c r="HNI134" s="216"/>
      <c r="HNJ134" s="216"/>
      <c r="HNK134" s="216"/>
      <c r="HNL134" s="216"/>
      <c r="HNM134" s="216"/>
      <c r="HNN134" s="216"/>
      <c r="HNO134" s="216"/>
      <c r="HNP134" s="216"/>
      <c r="HNQ134" s="216"/>
      <c r="HNR134" s="216"/>
      <c r="HNS134" s="216"/>
      <c r="HNT134" s="216"/>
      <c r="HNU134" s="216"/>
      <c r="HNV134" s="214"/>
      <c r="HNW134" s="214"/>
      <c r="HNX134" s="214"/>
      <c r="HNY134" s="214"/>
      <c r="HNZ134" s="214"/>
      <c r="HOA134" s="212"/>
      <c r="HOB134" s="213"/>
      <c r="HOC134" s="213"/>
      <c r="HOD134" s="214"/>
      <c r="HOE134" s="214"/>
      <c r="HOF134" s="216"/>
      <c r="HOG134" s="216"/>
      <c r="HOH134" s="216"/>
      <c r="HOI134" s="216"/>
      <c r="HOJ134" s="216"/>
      <c r="HOK134" s="216"/>
      <c r="HOL134" s="216"/>
      <c r="HOM134" s="216"/>
      <c r="HON134" s="216"/>
      <c r="HOO134" s="216"/>
      <c r="HOP134" s="216"/>
      <c r="HOQ134" s="216"/>
      <c r="HOR134" s="216"/>
      <c r="HOS134" s="214"/>
      <c r="HOT134" s="214"/>
      <c r="HOU134" s="214"/>
      <c r="HOV134" s="214"/>
      <c r="HOW134" s="214"/>
      <c r="HOX134" s="212"/>
      <c r="HOY134" s="213"/>
      <c r="HOZ134" s="213"/>
      <c r="HPA134" s="214"/>
      <c r="HPB134" s="214"/>
      <c r="HPC134" s="216"/>
      <c r="HPD134" s="216"/>
      <c r="HPE134" s="216"/>
      <c r="HPF134" s="216"/>
      <c r="HPG134" s="216"/>
      <c r="HPH134" s="216"/>
      <c r="HPI134" s="216"/>
      <c r="HPJ134" s="216"/>
      <c r="HPK134" s="216"/>
      <c r="HPL134" s="216"/>
      <c r="HPM134" s="216"/>
      <c r="HPN134" s="216"/>
      <c r="HPO134" s="216"/>
      <c r="HPP134" s="214"/>
      <c r="HPQ134" s="214"/>
      <c r="HPR134" s="214"/>
      <c r="HPS134" s="214"/>
      <c r="HPT134" s="214"/>
      <c r="HPU134" s="212"/>
      <c r="HPV134" s="213"/>
      <c r="HPW134" s="213"/>
      <c r="HPX134" s="214"/>
      <c r="HPY134" s="214"/>
      <c r="HPZ134" s="216"/>
      <c r="HQA134" s="216"/>
      <c r="HQB134" s="216"/>
      <c r="HQC134" s="216"/>
      <c r="HQD134" s="216"/>
      <c r="HQE134" s="216"/>
      <c r="HQF134" s="216"/>
      <c r="HQG134" s="216"/>
      <c r="HQH134" s="216"/>
      <c r="HQI134" s="216"/>
      <c r="HQJ134" s="216"/>
      <c r="HQK134" s="216"/>
      <c r="HQL134" s="216"/>
      <c r="HQM134" s="214"/>
      <c r="HQN134" s="214"/>
      <c r="HQO134" s="214"/>
      <c r="HQP134" s="214"/>
      <c r="HQQ134" s="214"/>
      <c r="HQR134" s="212"/>
      <c r="HQS134" s="213"/>
      <c r="HQT134" s="213"/>
      <c r="HQU134" s="214"/>
      <c r="HQV134" s="214"/>
      <c r="HQW134" s="216"/>
      <c r="HQX134" s="216"/>
      <c r="HQY134" s="216"/>
      <c r="HQZ134" s="216"/>
      <c r="HRA134" s="216"/>
      <c r="HRB134" s="216"/>
      <c r="HRC134" s="216"/>
      <c r="HRD134" s="216"/>
      <c r="HRE134" s="216"/>
      <c r="HRF134" s="216"/>
      <c r="HRG134" s="216"/>
      <c r="HRH134" s="216"/>
      <c r="HRI134" s="216"/>
      <c r="HRJ134" s="214"/>
      <c r="HRK134" s="214"/>
      <c r="HRL134" s="214"/>
      <c r="HRM134" s="214"/>
      <c r="HRN134" s="214"/>
      <c r="HRO134" s="212"/>
      <c r="HRP134" s="213"/>
      <c r="HRQ134" s="213"/>
      <c r="HRR134" s="214"/>
      <c r="HRS134" s="214"/>
      <c r="HRT134" s="216"/>
      <c r="HRU134" s="216"/>
      <c r="HRV134" s="216"/>
      <c r="HRW134" s="216"/>
      <c r="HRX134" s="216"/>
      <c r="HRY134" s="216"/>
      <c r="HRZ134" s="216"/>
      <c r="HSA134" s="216"/>
      <c r="HSB134" s="216"/>
      <c r="HSC134" s="216"/>
      <c r="HSD134" s="216"/>
      <c r="HSE134" s="216"/>
      <c r="HSF134" s="216"/>
      <c r="HSG134" s="214"/>
      <c r="HSH134" s="214"/>
      <c r="HSI134" s="214"/>
      <c r="HSJ134" s="214"/>
      <c r="HSK134" s="214"/>
      <c r="HSL134" s="212"/>
      <c r="HSM134" s="213"/>
      <c r="HSN134" s="213"/>
      <c r="HSO134" s="214"/>
      <c r="HSP134" s="214"/>
      <c r="HSQ134" s="216"/>
      <c r="HSR134" s="216"/>
      <c r="HSS134" s="216"/>
      <c r="HST134" s="216"/>
      <c r="HSU134" s="216"/>
      <c r="HSV134" s="216"/>
      <c r="HSW134" s="216"/>
      <c r="HSX134" s="216"/>
      <c r="HSY134" s="216"/>
      <c r="HSZ134" s="216"/>
      <c r="HTA134" s="216"/>
      <c r="HTB134" s="216"/>
      <c r="HTC134" s="216"/>
      <c r="HTD134" s="214"/>
      <c r="HTE134" s="214"/>
      <c r="HTF134" s="214"/>
      <c r="HTG134" s="214"/>
      <c r="HTH134" s="214"/>
      <c r="HTI134" s="212"/>
      <c r="HTJ134" s="213"/>
      <c r="HTK134" s="213"/>
      <c r="HTL134" s="214"/>
      <c r="HTM134" s="214"/>
      <c r="HTN134" s="216"/>
      <c r="HTO134" s="216"/>
      <c r="HTP134" s="216"/>
      <c r="HTQ134" s="216"/>
      <c r="HTR134" s="216"/>
      <c r="HTS134" s="216"/>
      <c r="HTT134" s="216"/>
      <c r="HTU134" s="216"/>
      <c r="HTV134" s="216"/>
      <c r="HTW134" s="216"/>
      <c r="HTX134" s="216"/>
      <c r="HTY134" s="216"/>
      <c r="HTZ134" s="216"/>
      <c r="HUA134" s="214"/>
      <c r="HUB134" s="214"/>
      <c r="HUC134" s="214"/>
      <c r="HUD134" s="214"/>
      <c r="HUE134" s="214"/>
      <c r="HUF134" s="212"/>
      <c r="HUG134" s="213"/>
      <c r="HUH134" s="213"/>
      <c r="HUI134" s="214"/>
      <c r="HUJ134" s="214"/>
      <c r="HUK134" s="216"/>
      <c r="HUL134" s="216"/>
      <c r="HUM134" s="216"/>
      <c r="HUN134" s="216"/>
      <c r="HUO134" s="216"/>
      <c r="HUP134" s="216"/>
      <c r="HUQ134" s="216"/>
      <c r="HUR134" s="216"/>
      <c r="HUS134" s="216"/>
      <c r="HUT134" s="216"/>
      <c r="HUU134" s="216"/>
      <c r="HUV134" s="216"/>
      <c r="HUW134" s="216"/>
      <c r="HUX134" s="214"/>
      <c r="HUY134" s="214"/>
      <c r="HUZ134" s="214"/>
      <c r="HVA134" s="214"/>
      <c r="HVB134" s="214"/>
      <c r="HVC134" s="212"/>
      <c r="HVD134" s="213"/>
      <c r="HVE134" s="213"/>
      <c r="HVF134" s="214"/>
      <c r="HVG134" s="214"/>
      <c r="HVH134" s="216"/>
      <c r="HVI134" s="216"/>
      <c r="HVJ134" s="216"/>
      <c r="HVK134" s="216"/>
      <c r="HVL134" s="216"/>
      <c r="HVM134" s="216"/>
      <c r="HVN134" s="216"/>
      <c r="HVO134" s="216"/>
      <c r="HVP134" s="216"/>
      <c r="HVQ134" s="216"/>
      <c r="HVR134" s="216"/>
      <c r="HVS134" s="216"/>
      <c r="HVT134" s="216"/>
      <c r="HVU134" s="214"/>
      <c r="HVV134" s="214"/>
      <c r="HVW134" s="214"/>
      <c r="HVX134" s="214"/>
      <c r="HVY134" s="214"/>
      <c r="HVZ134" s="212"/>
      <c r="HWA134" s="213"/>
      <c r="HWB134" s="213"/>
      <c r="HWC134" s="214"/>
      <c r="HWD134" s="214"/>
      <c r="HWE134" s="216"/>
      <c r="HWF134" s="216"/>
      <c r="HWG134" s="216"/>
      <c r="HWH134" s="216"/>
      <c r="HWI134" s="216"/>
      <c r="HWJ134" s="216"/>
      <c r="HWK134" s="216"/>
      <c r="HWL134" s="216"/>
      <c r="HWM134" s="216"/>
      <c r="HWN134" s="216"/>
      <c r="HWO134" s="216"/>
      <c r="HWP134" s="216"/>
      <c r="HWQ134" s="216"/>
      <c r="HWR134" s="214"/>
      <c r="HWS134" s="214"/>
      <c r="HWT134" s="214"/>
      <c r="HWU134" s="214"/>
      <c r="HWV134" s="214"/>
      <c r="HWW134" s="212"/>
      <c r="HWX134" s="213"/>
      <c r="HWY134" s="213"/>
      <c r="HWZ134" s="214"/>
      <c r="HXA134" s="214"/>
      <c r="HXB134" s="216"/>
      <c r="HXC134" s="216"/>
      <c r="HXD134" s="216"/>
      <c r="HXE134" s="216"/>
      <c r="HXF134" s="216"/>
      <c r="HXG134" s="216"/>
      <c r="HXH134" s="216"/>
      <c r="HXI134" s="216"/>
      <c r="HXJ134" s="216"/>
      <c r="HXK134" s="216"/>
      <c r="HXL134" s="216"/>
      <c r="HXM134" s="216"/>
      <c r="HXN134" s="216"/>
      <c r="HXO134" s="214"/>
      <c r="HXP134" s="214"/>
      <c r="HXQ134" s="214"/>
      <c r="HXR134" s="214"/>
      <c r="HXS134" s="214"/>
      <c r="HXT134" s="212"/>
      <c r="HXU134" s="213"/>
      <c r="HXV134" s="213"/>
      <c r="HXW134" s="214"/>
      <c r="HXX134" s="214"/>
      <c r="HXY134" s="216"/>
      <c r="HXZ134" s="216"/>
      <c r="HYA134" s="216"/>
      <c r="HYB134" s="216"/>
      <c r="HYC134" s="216"/>
      <c r="HYD134" s="216"/>
      <c r="HYE134" s="216"/>
      <c r="HYF134" s="216"/>
      <c r="HYG134" s="216"/>
      <c r="HYH134" s="216"/>
      <c r="HYI134" s="216"/>
      <c r="HYJ134" s="216"/>
      <c r="HYK134" s="216"/>
      <c r="HYL134" s="214"/>
      <c r="HYM134" s="214"/>
      <c r="HYN134" s="214"/>
      <c r="HYO134" s="214"/>
      <c r="HYP134" s="214"/>
      <c r="HYQ134" s="212"/>
      <c r="HYR134" s="213"/>
      <c r="HYS134" s="213"/>
      <c r="HYT134" s="214"/>
      <c r="HYU134" s="214"/>
      <c r="HYV134" s="216"/>
      <c r="HYW134" s="216"/>
      <c r="HYX134" s="216"/>
      <c r="HYY134" s="216"/>
      <c r="HYZ134" s="216"/>
      <c r="HZA134" s="216"/>
      <c r="HZB134" s="216"/>
      <c r="HZC134" s="216"/>
      <c r="HZD134" s="216"/>
      <c r="HZE134" s="216"/>
      <c r="HZF134" s="216"/>
      <c r="HZG134" s="216"/>
      <c r="HZH134" s="216"/>
      <c r="HZI134" s="214"/>
      <c r="HZJ134" s="214"/>
      <c r="HZK134" s="214"/>
      <c r="HZL134" s="214"/>
      <c r="HZM134" s="214"/>
      <c r="HZN134" s="212"/>
      <c r="HZO134" s="213"/>
      <c r="HZP134" s="213"/>
      <c r="HZQ134" s="214"/>
      <c r="HZR134" s="214"/>
      <c r="HZS134" s="216"/>
      <c r="HZT134" s="216"/>
      <c r="HZU134" s="216"/>
      <c r="HZV134" s="216"/>
      <c r="HZW134" s="216"/>
      <c r="HZX134" s="216"/>
      <c r="HZY134" s="216"/>
      <c r="HZZ134" s="216"/>
      <c r="IAA134" s="216"/>
      <c r="IAB134" s="216"/>
      <c r="IAC134" s="216"/>
      <c r="IAD134" s="216"/>
      <c r="IAE134" s="216"/>
      <c r="IAF134" s="214"/>
      <c r="IAG134" s="214"/>
      <c r="IAH134" s="214"/>
      <c r="IAI134" s="214"/>
      <c r="IAJ134" s="214"/>
      <c r="IAK134" s="212"/>
      <c r="IAL134" s="213"/>
      <c r="IAM134" s="213"/>
      <c r="IAN134" s="214"/>
      <c r="IAO134" s="214"/>
      <c r="IAP134" s="216"/>
      <c r="IAQ134" s="216"/>
      <c r="IAR134" s="216"/>
      <c r="IAS134" s="216"/>
      <c r="IAT134" s="216"/>
      <c r="IAU134" s="216"/>
      <c r="IAV134" s="216"/>
      <c r="IAW134" s="216"/>
      <c r="IAX134" s="216"/>
      <c r="IAY134" s="216"/>
      <c r="IAZ134" s="216"/>
      <c r="IBA134" s="216"/>
      <c r="IBB134" s="216"/>
      <c r="IBC134" s="214"/>
      <c r="IBD134" s="214"/>
      <c r="IBE134" s="214"/>
      <c r="IBF134" s="214"/>
      <c r="IBG134" s="214"/>
      <c r="IBH134" s="212"/>
      <c r="IBI134" s="213"/>
      <c r="IBJ134" s="213"/>
      <c r="IBK134" s="214"/>
      <c r="IBL134" s="214"/>
      <c r="IBM134" s="216"/>
      <c r="IBN134" s="216"/>
      <c r="IBO134" s="216"/>
      <c r="IBP134" s="216"/>
      <c r="IBQ134" s="216"/>
      <c r="IBR134" s="216"/>
      <c r="IBS134" s="216"/>
      <c r="IBT134" s="216"/>
      <c r="IBU134" s="216"/>
      <c r="IBV134" s="216"/>
      <c r="IBW134" s="216"/>
      <c r="IBX134" s="216"/>
      <c r="IBY134" s="216"/>
      <c r="IBZ134" s="214"/>
      <c r="ICA134" s="214"/>
      <c r="ICB134" s="214"/>
      <c r="ICC134" s="214"/>
      <c r="ICD134" s="214"/>
      <c r="ICE134" s="212"/>
      <c r="ICF134" s="213"/>
      <c r="ICG134" s="213"/>
      <c r="ICH134" s="214"/>
      <c r="ICI134" s="214"/>
      <c r="ICJ134" s="216"/>
      <c r="ICK134" s="216"/>
      <c r="ICL134" s="216"/>
      <c r="ICM134" s="216"/>
      <c r="ICN134" s="216"/>
      <c r="ICO134" s="216"/>
      <c r="ICP134" s="216"/>
      <c r="ICQ134" s="216"/>
      <c r="ICR134" s="216"/>
      <c r="ICS134" s="216"/>
      <c r="ICT134" s="216"/>
      <c r="ICU134" s="216"/>
      <c r="ICV134" s="216"/>
      <c r="ICW134" s="214"/>
      <c r="ICX134" s="214"/>
      <c r="ICY134" s="214"/>
      <c r="ICZ134" s="214"/>
      <c r="IDA134" s="214"/>
      <c r="IDB134" s="212"/>
      <c r="IDC134" s="213"/>
      <c r="IDD134" s="213"/>
      <c r="IDE134" s="214"/>
      <c r="IDF134" s="214"/>
      <c r="IDG134" s="216"/>
      <c r="IDH134" s="216"/>
      <c r="IDI134" s="216"/>
      <c r="IDJ134" s="216"/>
      <c r="IDK134" s="216"/>
      <c r="IDL134" s="216"/>
      <c r="IDM134" s="216"/>
      <c r="IDN134" s="216"/>
      <c r="IDO134" s="216"/>
      <c r="IDP134" s="216"/>
      <c r="IDQ134" s="216"/>
      <c r="IDR134" s="216"/>
      <c r="IDS134" s="216"/>
      <c r="IDT134" s="214"/>
      <c r="IDU134" s="214"/>
      <c r="IDV134" s="214"/>
      <c r="IDW134" s="214"/>
      <c r="IDX134" s="214"/>
      <c r="IDY134" s="212"/>
      <c r="IDZ134" s="213"/>
      <c r="IEA134" s="213"/>
      <c r="IEB134" s="214"/>
      <c r="IEC134" s="214"/>
      <c r="IED134" s="216"/>
      <c r="IEE134" s="216"/>
      <c r="IEF134" s="216"/>
      <c r="IEG134" s="216"/>
      <c r="IEH134" s="216"/>
      <c r="IEI134" s="216"/>
      <c r="IEJ134" s="216"/>
      <c r="IEK134" s="216"/>
      <c r="IEL134" s="216"/>
      <c r="IEM134" s="216"/>
      <c r="IEN134" s="216"/>
      <c r="IEO134" s="216"/>
      <c r="IEP134" s="216"/>
      <c r="IEQ134" s="214"/>
      <c r="IER134" s="214"/>
      <c r="IES134" s="214"/>
      <c r="IET134" s="214"/>
      <c r="IEU134" s="214"/>
      <c r="IEV134" s="212"/>
      <c r="IEW134" s="213"/>
      <c r="IEX134" s="213"/>
      <c r="IEY134" s="214"/>
      <c r="IEZ134" s="214"/>
      <c r="IFA134" s="216"/>
      <c r="IFB134" s="216"/>
      <c r="IFC134" s="216"/>
      <c r="IFD134" s="216"/>
      <c r="IFE134" s="216"/>
      <c r="IFF134" s="216"/>
      <c r="IFG134" s="216"/>
      <c r="IFH134" s="216"/>
      <c r="IFI134" s="216"/>
      <c r="IFJ134" s="216"/>
      <c r="IFK134" s="216"/>
      <c r="IFL134" s="216"/>
      <c r="IFM134" s="216"/>
      <c r="IFN134" s="214"/>
      <c r="IFO134" s="214"/>
      <c r="IFP134" s="214"/>
      <c r="IFQ134" s="214"/>
      <c r="IFR134" s="214"/>
      <c r="IFS134" s="212"/>
      <c r="IFT134" s="213"/>
      <c r="IFU134" s="213"/>
      <c r="IFV134" s="214"/>
      <c r="IFW134" s="214"/>
      <c r="IFX134" s="216"/>
      <c r="IFY134" s="216"/>
      <c r="IFZ134" s="216"/>
      <c r="IGA134" s="216"/>
      <c r="IGB134" s="216"/>
      <c r="IGC134" s="216"/>
      <c r="IGD134" s="216"/>
      <c r="IGE134" s="216"/>
      <c r="IGF134" s="216"/>
      <c r="IGG134" s="216"/>
      <c r="IGH134" s="216"/>
      <c r="IGI134" s="216"/>
      <c r="IGJ134" s="216"/>
      <c r="IGK134" s="214"/>
      <c r="IGL134" s="214"/>
      <c r="IGM134" s="214"/>
      <c r="IGN134" s="214"/>
      <c r="IGO134" s="214"/>
      <c r="IGP134" s="212"/>
      <c r="IGQ134" s="213"/>
      <c r="IGR134" s="213"/>
      <c r="IGS134" s="214"/>
      <c r="IGT134" s="214"/>
      <c r="IGU134" s="216"/>
      <c r="IGV134" s="216"/>
      <c r="IGW134" s="216"/>
      <c r="IGX134" s="216"/>
      <c r="IGY134" s="216"/>
      <c r="IGZ134" s="216"/>
      <c r="IHA134" s="216"/>
      <c r="IHB134" s="216"/>
      <c r="IHC134" s="216"/>
      <c r="IHD134" s="216"/>
      <c r="IHE134" s="216"/>
      <c r="IHF134" s="216"/>
      <c r="IHG134" s="216"/>
      <c r="IHH134" s="214"/>
      <c r="IHI134" s="214"/>
      <c r="IHJ134" s="214"/>
      <c r="IHK134" s="214"/>
      <c r="IHL134" s="214"/>
      <c r="IHM134" s="212"/>
      <c r="IHN134" s="213"/>
      <c r="IHO134" s="213"/>
      <c r="IHP134" s="214"/>
      <c r="IHQ134" s="214"/>
      <c r="IHR134" s="216"/>
      <c r="IHS134" s="216"/>
      <c r="IHT134" s="216"/>
      <c r="IHU134" s="216"/>
      <c r="IHV134" s="216"/>
      <c r="IHW134" s="216"/>
      <c r="IHX134" s="216"/>
      <c r="IHY134" s="216"/>
      <c r="IHZ134" s="216"/>
      <c r="IIA134" s="216"/>
      <c r="IIB134" s="216"/>
      <c r="IIC134" s="216"/>
      <c r="IID134" s="216"/>
      <c r="IIE134" s="214"/>
      <c r="IIF134" s="214"/>
      <c r="IIG134" s="214"/>
      <c r="IIH134" s="214"/>
      <c r="III134" s="214"/>
      <c r="IIJ134" s="212"/>
      <c r="IIK134" s="213"/>
      <c r="IIL134" s="213"/>
      <c r="IIM134" s="214"/>
      <c r="IIN134" s="214"/>
      <c r="IIO134" s="216"/>
      <c r="IIP134" s="216"/>
      <c r="IIQ134" s="216"/>
      <c r="IIR134" s="216"/>
      <c r="IIS134" s="216"/>
      <c r="IIT134" s="216"/>
      <c r="IIU134" s="216"/>
      <c r="IIV134" s="216"/>
      <c r="IIW134" s="216"/>
      <c r="IIX134" s="216"/>
      <c r="IIY134" s="216"/>
      <c r="IIZ134" s="216"/>
      <c r="IJA134" s="216"/>
      <c r="IJB134" s="214"/>
      <c r="IJC134" s="214"/>
      <c r="IJD134" s="214"/>
      <c r="IJE134" s="214"/>
      <c r="IJF134" s="214"/>
      <c r="IJG134" s="212"/>
      <c r="IJH134" s="213"/>
      <c r="IJI134" s="213"/>
      <c r="IJJ134" s="214"/>
      <c r="IJK134" s="214"/>
      <c r="IJL134" s="216"/>
      <c r="IJM134" s="216"/>
      <c r="IJN134" s="216"/>
      <c r="IJO134" s="216"/>
      <c r="IJP134" s="216"/>
      <c r="IJQ134" s="216"/>
      <c r="IJR134" s="216"/>
      <c r="IJS134" s="216"/>
      <c r="IJT134" s="216"/>
      <c r="IJU134" s="216"/>
      <c r="IJV134" s="216"/>
      <c r="IJW134" s="216"/>
      <c r="IJX134" s="216"/>
      <c r="IJY134" s="214"/>
      <c r="IJZ134" s="214"/>
      <c r="IKA134" s="214"/>
      <c r="IKB134" s="214"/>
      <c r="IKC134" s="214"/>
      <c r="IKD134" s="212"/>
      <c r="IKE134" s="213"/>
      <c r="IKF134" s="213"/>
      <c r="IKG134" s="214"/>
      <c r="IKH134" s="214"/>
      <c r="IKI134" s="216"/>
      <c r="IKJ134" s="216"/>
      <c r="IKK134" s="216"/>
      <c r="IKL134" s="216"/>
      <c r="IKM134" s="216"/>
      <c r="IKN134" s="216"/>
      <c r="IKO134" s="216"/>
      <c r="IKP134" s="216"/>
      <c r="IKQ134" s="216"/>
      <c r="IKR134" s="216"/>
      <c r="IKS134" s="216"/>
      <c r="IKT134" s="216"/>
      <c r="IKU134" s="216"/>
      <c r="IKV134" s="214"/>
      <c r="IKW134" s="214"/>
      <c r="IKX134" s="214"/>
      <c r="IKY134" s="214"/>
      <c r="IKZ134" s="214"/>
      <c r="ILA134" s="212"/>
      <c r="ILB134" s="213"/>
      <c r="ILC134" s="213"/>
      <c r="ILD134" s="214"/>
      <c r="ILE134" s="214"/>
      <c r="ILF134" s="216"/>
      <c r="ILG134" s="216"/>
      <c r="ILH134" s="216"/>
      <c r="ILI134" s="216"/>
      <c r="ILJ134" s="216"/>
      <c r="ILK134" s="216"/>
      <c r="ILL134" s="216"/>
      <c r="ILM134" s="216"/>
      <c r="ILN134" s="216"/>
      <c r="ILO134" s="216"/>
      <c r="ILP134" s="216"/>
      <c r="ILQ134" s="216"/>
      <c r="ILR134" s="216"/>
      <c r="ILS134" s="214"/>
      <c r="ILT134" s="214"/>
      <c r="ILU134" s="214"/>
      <c r="ILV134" s="214"/>
      <c r="ILW134" s="214"/>
      <c r="ILX134" s="212"/>
      <c r="ILY134" s="213"/>
      <c r="ILZ134" s="213"/>
      <c r="IMA134" s="214"/>
      <c r="IMB134" s="214"/>
      <c r="IMC134" s="216"/>
      <c r="IMD134" s="216"/>
      <c r="IME134" s="216"/>
      <c r="IMF134" s="216"/>
      <c r="IMG134" s="216"/>
      <c r="IMH134" s="216"/>
      <c r="IMI134" s="216"/>
      <c r="IMJ134" s="216"/>
      <c r="IMK134" s="216"/>
      <c r="IML134" s="216"/>
      <c r="IMM134" s="216"/>
      <c r="IMN134" s="216"/>
      <c r="IMO134" s="216"/>
      <c r="IMP134" s="214"/>
      <c r="IMQ134" s="214"/>
      <c r="IMR134" s="214"/>
      <c r="IMS134" s="214"/>
      <c r="IMT134" s="214"/>
      <c r="IMU134" s="212"/>
      <c r="IMV134" s="213"/>
      <c r="IMW134" s="213"/>
      <c r="IMX134" s="214"/>
      <c r="IMY134" s="214"/>
      <c r="IMZ134" s="216"/>
      <c r="INA134" s="216"/>
      <c r="INB134" s="216"/>
      <c r="INC134" s="216"/>
      <c r="IND134" s="216"/>
      <c r="INE134" s="216"/>
      <c r="INF134" s="216"/>
      <c r="ING134" s="216"/>
      <c r="INH134" s="216"/>
      <c r="INI134" s="216"/>
      <c r="INJ134" s="216"/>
      <c r="INK134" s="216"/>
      <c r="INL134" s="216"/>
      <c r="INM134" s="214"/>
      <c r="INN134" s="214"/>
      <c r="INO134" s="214"/>
      <c r="INP134" s="214"/>
      <c r="INQ134" s="214"/>
      <c r="INR134" s="212"/>
      <c r="INS134" s="213"/>
      <c r="INT134" s="213"/>
      <c r="INU134" s="214"/>
      <c r="INV134" s="214"/>
      <c r="INW134" s="216"/>
      <c r="INX134" s="216"/>
      <c r="INY134" s="216"/>
      <c r="INZ134" s="216"/>
      <c r="IOA134" s="216"/>
      <c r="IOB134" s="216"/>
      <c r="IOC134" s="216"/>
      <c r="IOD134" s="216"/>
      <c r="IOE134" s="216"/>
      <c r="IOF134" s="216"/>
      <c r="IOG134" s="216"/>
      <c r="IOH134" s="216"/>
      <c r="IOI134" s="216"/>
      <c r="IOJ134" s="214"/>
      <c r="IOK134" s="214"/>
      <c r="IOL134" s="214"/>
      <c r="IOM134" s="214"/>
      <c r="ION134" s="214"/>
      <c r="IOO134" s="212"/>
      <c r="IOP134" s="213"/>
      <c r="IOQ134" s="213"/>
      <c r="IOR134" s="214"/>
      <c r="IOS134" s="214"/>
      <c r="IOT134" s="216"/>
      <c r="IOU134" s="216"/>
      <c r="IOV134" s="216"/>
      <c r="IOW134" s="216"/>
      <c r="IOX134" s="216"/>
      <c r="IOY134" s="216"/>
      <c r="IOZ134" s="216"/>
      <c r="IPA134" s="216"/>
      <c r="IPB134" s="216"/>
      <c r="IPC134" s="216"/>
      <c r="IPD134" s="216"/>
      <c r="IPE134" s="216"/>
      <c r="IPF134" s="216"/>
      <c r="IPG134" s="214"/>
      <c r="IPH134" s="214"/>
      <c r="IPI134" s="214"/>
      <c r="IPJ134" s="214"/>
      <c r="IPK134" s="214"/>
      <c r="IPL134" s="212"/>
      <c r="IPM134" s="213"/>
      <c r="IPN134" s="213"/>
      <c r="IPO134" s="214"/>
      <c r="IPP134" s="214"/>
      <c r="IPQ134" s="216"/>
      <c r="IPR134" s="216"/>
      <c r="IPS134" s="216"/>
      <c r="IPT134" s="216"/>
      <c r="IPU134" s="216"/>
      <c r="IPV134" s="216"/>
      <c r="IPW134" s="216"/>
      <c r="IPX134" s="216"/>
      <c r="IPY134" s="216"/>
      <c r="IPZ134" s="216"/>
      <c r="IQA134" s="216"/>
      <c r="IQB134" s="216"/>
      <c r="IQC134" s="216"/>
      <c r="IQD134" s="214"/>
      <c r="IQE134" s="214"/>
      <c r="IQF134" s="214"/>
      <c r="IQG134" s="214"/>
      <c r="IQH134" s="214"/>
      <c r="IQI134" s="212"/>
      <c r="IQJ134" s="213"/>
      <c r="IQK134" s="213"/>
      <c r="IQL134" s="214"/>
      <c r="IQM134" s="214"/>
      <c r="IQN134" s="216"/>
      <c r="IQO134" s="216"/>
      <c r="IQP134" s="216"/>
      <c r="IQQ134" s="216"/>
      <c r="IQR134" s="216"/>
      <c r="IQS134" s="216"/>
      <c r="IQT134" s="216"/>
      <c r="IQU134" s="216"/>
      <c r="IQV134" s="216"/>
      <c r="IQW134" s="216"/>
      <c r="IQX134" s="216"/>
      <c r="IQY134" s="216"/>
      <c r="IQZ134" s="216"/>
      <c r="IRA134" s="214"/>
      <c r="IRB134" s="214"/>
      <c r="IRC134" s="214"/>
      <c r="IRD134" s="214"/>
      <c r="IRE134" s="214"/>
      <c r="IRF134" s="212"/>
      <c r="IRG134" s="213"/>
      <c r="IRH134" s="213"/>
      <c r="IRI134" s="214"/>
      <c r="IRJ134" s="214"/>
      <c r="IRK134" s="216"/>
      <c r="IRL134" s="216"/>
      <c r="IRM134" s="216"/>
      <c r="IRN134" s="216"/>
      <c r="IRO134" s="216"/>
      <c r="IRP134" s="216"/>
      <c r="IRQ134" s="216"/>
      <c r="IRR134" s="216"/>
      <c r="IRS134" s="216"/>
      <c r="IRT134" s="216"/>
      <c r="IRU134" s="216"/>
      <c r="IRV134" s="216"/>
      <c r="IRW134" s="216"/>
      <c r="IRX134" s="214"/>
      <c r="IRY134" s="214"/>
      <c r="IRZ134" s="214"/>
      <c r="ISA134" s="214"/>
      <c r="ISB134" s="214"/>
      <c r="ISC134" s="212"/>
      <c r="ISD134" s="213"/>
      <c r="ISE134" s="213"/>
      <c r="ISF134" s="214"/>
      <c r="ISG134" s="214"/>
      <c r="ISH134" s="216"/>
      <c r="ISI134" s="216"/>
      <c r="ISJ134" s="216"/>
      <c r="ISK134" s="216"/>
      <c r="ISL134" s="216"/>
      <c r="ISM134" s="216"/>
      <c r="ISN134" s="216"/>
      <c r="ISO134" s="216"/>
      <c r="ISP134" s="216"/>
      <c r="ISQ134" s="216"/>
      <c r="ISR134" s="216"/>
      <c r="ISS134" s="216"/>
      <c r="IST134" s="216"/>
      <c r="ISU134" s="214"/>
      <c r="ISV134" s="214"/>
      <c r="ISW134" s="214"/>
      <c r="ISX134" s="214"/>
      <c r="ISY134" s="214"/>
      <c r="ISZ134" s="212"/>
      <c r="ITA134" s="213"/>
      <c r="ITB134" s="213"/>
      <c r="ITC134" s="214"/>
      <c r="ITD134" s="214"/>
      <c r="ITE134" s="216"/>
      <c r="ITF134" s="216"/>
      <c r="ITG134" s="216"/>
      <c r="ITH134" s="216"/>
      <c r="ITI134" s="216"/>
      <c r="ITJ134" s="216"/>
      <c r="ITK134" s="216"/>
      <c r="ITL134" s="216"/>
      <c r="ITM134" s="216"/>
      <c r="ITN134" s="216"/>
      <c r="ITO134" s="216"/>
      <c r="ITP134" s="216"/>
      <c r="ITQ134" s="216"/>
      <c r="ITR134" s="214"/>
      <c r="ITS134" s="214"/>
      <c r="ITT134" s="214"/>
      <c r="ITU134" s="214"/>
      <c r="ITV134" s="214"/>
      <c r="ITW134" s="212"/>
      <c r="ITX134" s="213"/>
      <c r="ITY134" s="213"/>
      <c r="ITZ134" s="214"/>
      <c r="IUA134" s="214"/>
      <c r="IUB134" s="216"/>
      <c r="IUC134" s="216"/>
      <c r="IUD134" s="216"/>
      <c r="IUE134" s="216"/>
      <c r="IUF134" s="216"/>
      <c r="IUG134" s="216"/>
      <c r="IUH134" s="216"/>
      <c r="IUI134" s="216"/>
      <c r="IUJ134" s="216"/>
      <c r="IUK134" s="216"/>
      <c r="IUL134" s="216"/>
      <c r="IUM134" s="216"/>
      <c r="IUN134" s="216"/>
      <c r="IUO134" s="214"/>
      <c r="IUP134" s="214"/>
      <c r="IUQ134" s="214"/>
      <c r="IUR134" s="214"/>
      <c r="IUS134" s="214"/>
      <c r="IUT134" s="212"/>
      <c r="IUU134" s="213"/>
      <c r="IUV134" s="213"/>
      <c r="IUW134" s="214"/>
      <c r="IUX134" s="214"/>
      <c r="IUY134" s="216"/>
      <c r="IUZ134" s="216"/>
      <c r="IVA134" s="216"/>
      <c r="IVB134" s="216"/>
      <c r="IVC134" s="216"/>
      <c r="IVD134" s="216"/>
      <c r="IVE134" s="216"/>
      <c r="IVF134" s="216"/>
      <c r="IVG134" s="216"/>
      <c r="IVH134" s="216"/>
      <c r="IVI134" s="216"/>
      <c r="IVJ134" s="216"/>
      <c r="IVK134" s="216"/>
      <c r="IVL134" s="214"/>
      <c r="IVM134" s="214"/>
      <c r="IVN134" s="214"/>
      <c r="IVO134" s="214"/>
      <c r="IVP134" s="214"/>
      <c r="IVQ134" s="212"/>
      <c r="IVR134" s="213"/>
      <c r="IVS134" s="213"/>
      <c r="IVT134" s="214"/>
      <c r="IVU134" s="214"/>
      <c r="IVV134" s="216"/>
      <c r="IVW134" s="216"/>
      <c r="IVX134" s="216"/>
      <c r="IVY134" s="216"/>
      <c r="IVZ134" s="216"/>
      <c r="IWA134" s="216"/>
      <c r="IWB134" s="216"/>
      <c r="IWC134" s="216"/>
      <c r="IWD134" s="216"/>
      <c r="IWE134" s="216"/>
      <c r="IWF134" s="216"/>
      <c r="IWG134" s="216"/>
      <c r="IWH134" s="216"/>
      <c r="IWI134" s="214"/>
      <c r="IWJ134" s="214"/>
      <c r="IWK134" s="214"/>
      <c r="IWL134" s="214"/>
      <c r="IWM134" s="214"/>
      <c r="IWN134" s="212"/>
      <c r="IWO134" s="213"/>
      <c r="IWP134" s="213"/>
      <c r="IWQ134" s="214"/>
      <c r="IWR134" s="214"/>
      <c r="IWS134" s="216"/>
      <c r="IWT134" s="216"/>
      <c r="IWU134" s="216"/>
      <c r="IWV134" s="216"/>
      <c r="IWW134" s="216"/>
      <c r="IWX134" s="216"/>
      <c r="IWY134" s="216"/>
      <c r="IWZ134" s="216"/>
      <c r="IXA134" s="216"/>
      <c r="IXB134" s="216"/>
      <c r="IXC134" s="216"/>
      <c r="IXD134" s="216"/>
      <c r="IXE134" s="216"/>
      <c r="IXF134" s="214"/>
      <c r="IXG134" s="214"/>
      <c r="IXH134" s="214"/>
      <c r="IXI134" s="214"/>
      <c r="IXJ134" s="214"/>
      <c r="IXK134" s="212"/>
      <c r="IXL134" s="213"/>
      <c r="IXM134" s="213"/>
      <c r="IXN134" s="214"/>
      <c r="IXO134" s="214"/>
      <c r="IXP134" s="216"/>
      <c r="IXQ134" s="216"/>
      <c r="IXR134" s="216"/>
      <c r="IXS134" s="216"/>
      <c r="IXT134" s="216"/>
      <c r="IXU134" s="216"/>
      <c r="IXV134" s="216"/>
      <c r="IXW134" s="216"/>
      <c r="IXX134" s="216"/>
      <c r="IXY134" s="216"/>
      <c r="IXZ134" s="216"/>
      <c r="IYA134" s="216"/>
      <c r="IYB134" s="216"/>
      <c r="IYC134" s="214"/>
      <c r="IYD134" s="214"/>
      <c r="IYE134" s="214"/>
      <c r="IYF134" s="214"/>
      <c r="IYG134" s="214"/>
      <c r="IYH134" s="212"/>
      <c r="IYI134" s="213"/>
      <c r="IYJ134" s="213"/>
      <c r="IYK134" s="214"/>
      <c r="IYL134" s="214"/>
      <c r="IYM134" s="216"/>
      <c r="IYN134" s="216"/>
      <c r="IYO134" s="216"/>
      <c r="IYP134" s="216"/>
      <c r="IYQ134" s="216"/>
      <c r="IYR134" s="216"/>
      <c r="IYS134" s="216"/>
      <c r="IYT134" s="216"/>
      <c r="IYU134" s="216"/>
      <c r="IYV134" s="216"/>
      <c r="IYW134" s="216"/>
      <c r="IYX134" s="216"/>
      <c r="IYY134" s="216"/>
      <c r="IYZ134" s="214"/>
      <c r="IZA134" s="214"/>
      <c r="IZB134" s="214"/>
      <c r="IZC134" s="214"/>
      <c r="IZD134" s="214"/>
      <c r="IZE134" s="212"/>
      <c r="IZF134" s="213"/>
      <c r="IZG134" s="213"/>
      <c r="IZH134" s="214"/>
      <c r="IZI134" s="214"/>
      <c r="IZJ134" s="216"/>
      <c r="IZK134" s="216"/>
      <c r="IZL134" s="216"/>
      <c r="IZM134" s="216"/>
      <c r="IZN134" s="216"/>
      <c r="IZO134" s="216"/>
      <c r="IZP134" s="216"/>
      <c r="IZQ134" s="216"/>
      <c r="IZR134" s="216"/>
      <c r="IZS134" s="216"/>
      <c r="IZT134" s="216"/>
      <c r="IZU134" s="216"/>
      <c r="IZV134" s="216"/>
      <c r="IZW134" s="214"/>
      <c r="IZX134" s="214"/>
      <c r="IZY134" s="214"/>
      <c r="IZZ134" s="214"/>
      <c r="JAA134" s="214"/>
      <c r="JAB134" s="212"/>
      <c r="JAC134" s="213"/>
      <c r="JAD134" s="213"/>
      <c r="JAE134" s="214"/>
      <c r="JAF134" s="214"/>
      <c r="JAG134" s="216"/>
      <c r="JAH134" s="216"/>
      <c r="JAI134" s="216"/>
      <c r="JAJ134" s="216"/>
      <c r="JAK134" s="216"/>
      <c r="JAL134" s="216"/>
      <c r="JAM134" s="216"/>
      <c r="JAN134" s="216"/>
      <c r="JAO134" s="216"/>
      <c r="JAP134" s="216"/>
      <c r="JAQ134" s="216"/>
      <c r="JAR134" s="216"/>
      <c r="JAS134" s="216"/>
      <c r="JAT134" s="214"/>
      <c r="JAU134" s="214"/>
      <c r="JAV134" s="214"/>
      <c r="JAW134" s="214"/>
      <c r="JAX134" s="214"/>
      <c r="JAY134" s="212"/>
      <c r="JAZ134" s="213"/>
      <c r="JBA134" s="213"/>
      <c r="JBB134" s="214"/>
      <c r="JBC134" s="214"/>
      <c r="JBD134" s="216"/>
      <c r="JBE134" s="216"/>
      <c r="JBF134" s="216"/>
      <c r="JBG134" s="216"/>
      <c r="JBH134" s="216"/>
      <c r="JBI134" s="216"/>
      <c r="JBJ134" s="216"/>
      <c r="JBK134" s="216"/>
      <c r="JBL134" s="216"/>
      <c r="JBM134" s="216"/>
      <c r="JBN134" s="216"/>
      <c r="JBO134" s="216"/>
      <c r="JBP134" s="216"/>
      <c r="JBQ134" s="214"/>
      <c r="JBR134" s="214"/>
      <c r="JBS134" s="214"/>
      <c r="JBT134" s="214"/>
      <c r="JBU134" s="214"/>
      <c r="JBV134" s="212"/>
      <c r="JBW134" s="213"/>
      <c r="JBX134" s="213"/>
      <c r="JBY134" s="214"/>
      <c r="JBZ134" s="214"/>
      <c r="JCA134" s="216"/>
      <c r="JCB134" s="216"/>
      <c r="JCC134" s="216"/>
      <c r="JCD134" s="216"/>
      <c r="JCE134" s="216"/>
      <c r="JCF134" s="216"/>
      <c r="JCG134" s="216"/>
      <c r="JCH134" s="216"/>
      <c r="JCI134" s="216"/>
      <c r="JCJ134" s="216"/>
      <c r="JCK134" s="216"/>
      <c r="JCL134" s="216"/>
      <c r="JCM134" s="216"/>
      <c r="JCN134" s="214"/>
      <c r="JCO134" s="214"/>
      <c r="JCP134" s="214"/>
      <c r="JCQ134" s="214"/>
      <c r="JCR134" s="214"/>
      <c r="JCS134" s="212"/>
      <c r="JCT134" s="213"/>
      <c r="JCU134" s="213"/>
      <c r="JCV134" s="214"/>
      <c r="JCW134" s="214"/>
      <c r="JCX134" s="216"/>
      <c r="JCY134" s="216"/>
      <c r="JCZ134" s="216"/>
      <c r="JDA134" s="216"/>
      <c r="JDB134" s="216"/>
      <c r="JDC134" s="216"/>
      <c r="JDD134" s="216"/>
      <c r="JDE134" s="216"/>
      <c r="JDF134" s="216"/>
      <c r="JDG134" s="216"/>
      <c r="JDH134" s="216"/>
      <c r="JDI134" s="216"/>
      <c r="JDJ134" s="216"/>
      <c r="JDK134" s="214"/>
      <c r="JDL134" s="214"/>
      <c r="JDM134" s="214"/>
      <c r="JDN134" s="214"/>
      <c r="JDO134" s="214"/>
      <c r="JDP134" s="212"/>
      <c r="JDQ134" s="213"/>
      <c r="JDR134" s="213"/>
      <c r="JDS134" s="214"/>
      <c r="JDT134" s="214"/>
      <c r="JDU134" s="216"/>
      <c r="JDV134" s="216"/>
      <c r="JDW134" s="216"/>
      <c r="JDX134" s="216"/>
      <c r="JDY134" s="216"/>
      <c r="JDZ134" s="216"/>
      <c r="JEA134" s="216"/>
      <c r="JEB134" s="216"/>
      <c r="JEC134" s="216"/>
      <c r="JED134" s="216"/>
      <c r="JEE134" s="216"/>
      <c r="JEF134" s="216"/>
      <c r="JEG134" s="216"/>
      <c r="JEH134" s="214"/>
      <c r="JEI134" s="214"/>
      <c r="JEJ134" s="214"/>
      <c r="JEK134" s="214"/>
      <c r="JEL134" s="214"/>
      <c r="JEM134" s="212"/>
      <c r="JEN134" s="213"/>
      <c r="JEO134" s="213"/>
      <c r="JEP134" s="214"/>
      <c r="JEQ134" s="214"/>
      <c r="JER134" s="216"/>
      <c r="JES134" s="216"/>
      <c r="JET134" s="216"/>
      <c r="JEU134" s="216"/>
      <c r="JEV134" s="216"/>
      <c r="JEW134" s="216"/>
      <c r="JEX134" s="216"/>
      <c r="JEY134" s="216"/>
      <c r="JEZ134" s="216"/>
      <c r="JFA134" s="216"/>
      <c r="JFB134" s="216"/>
      <c r="JFC134" s="216"/>
      <c r="JFD134" s="216"/>
      <c r="JFE134" s="214"/>
      <c r="JFF134" s="214"/>
      <c r="JFG134" s="214"/>
      <c r="JFH134" s="214"/>
      <c r="JFI134" s="214"/>
      <c r="JFJ134" s="212"/>
      <c r="JFK134" s="213"/>
      <c r="JFL134" s="213"/>
      <c r="JFM134" s="214"/>
      <c r="JFN134" s="214"/>
      <c r="JFO134" s="216"/>
      <c r="JFP134" s="216"/>
      <c r="JFQ134" s="216"/>
      <c r="JFR134" s="216"/>
      <c r="JFS134" s="216"/>
      <c r="JFT134" s="216"/>
      <c r="JFU134" s="216"/>
      <c r="JFV134" s="216"/>
      <c r="JFW134" s="216"/>
      <c r="JFX134" s="216"/>
      <c r="JFY134" s="216"/>
      <c r="JFZ134" s="216"/>
      <c r="JGA134" s="216"/>
      <c r="JGB134" s="214"/>
      <c r="JGC134" s="214"/>
      <c r="JGD134" s="214"/>
      <c r="JGE134" s="214"/>
      <c r="JGF134" s="214"/>
      <c r="JGG134" s="212"/>
      <c r="JGH134" s="213"/>
      <c r="JGI134" s="213"/>
      <c r="JGJ134" s="214"/>
      <c r="JGK134" s="214"/>
      <c r="JGL134" s="216"/>
      <c r="JGM134" s="216"/>
      <c r="JGN134" s="216"/>
      <c r="JGO134" s="216"/>
      <c r="JGP134" s="216"/>
      <c r="JGQ134" s="216"/>
      <c r="JGR134" s="216"/>
      <c r="JGS134" s="216"/>
      <c r="JGT134" s="216"/>
      <c r="JGU134" s="216"/>
      <c r="JGV134" s="216"/>
      <c r="JGW134" s="216"/>
      <c r="JGX134" s="216"/>
      <c r="JGY134" s="214"/>
      <c r="JGZ134" s="214"/>
      <c r="JHA134" s="214"/>
      <c r="JHB134" s="214"/>
      <c r="JHC134" s="214"/>
      <c r="JHD134" s="212"/>
      <c r="JHE134" s="213"/>
      <c r="JHF134" s="213"/>
      <c r="JHG134" s="214"/>
      <c r="JHH134" s="214"/>
      <c r="JHI134" s="216"/>
      <c r="JHJ134" s="216"/>
      <c r="JHK134" s="216"/>
      <c r="JHL134" s="216"/>
      <c r="JHM134" s="216"/>
      <c r="JHN134" s="216"/>
      <c r="JHO134" s="216"/>
      <c r="JHP134" s="216"/>
      <c r="JHQ134" s="216"/>
      <c r="JHR134" s="216"/>
      <c r="JHS134" s="216"/>
      <c r="JHT134" s="216"/>
      <c r="JHU134" s="216"/>
      <c r="JHV134" s="214"/>
      <c r="JHW134" s="214"/>
      <c r="JHX134" s="214"/>
      <c r="JHY134" s="214"/>
      <c r="JHZ134" s="214"/>
      <c r="JIA134" s="212"/>
      <c r="JIB134" s="213"/>
      <c r="JIC134" s="213"/>
      <c r="JID134" s="214"/>
      <c r="JIE134" s="214"/>
      <c r="JIF134" s="216"/>
      <c r="JIG134" s="216"/>
      <c r="JIH134" s="216"/>
      <c r="JII134" s="216"/>
      <c r="JIJ134" s="216"/>
      <c r="JIK134" s="216"/>
      <c r="JIL134" s="216"/>
      <c r="JIM134" s="216"/>
      <c r="JIN134" s="216"/>
      <c r="JIO134" s="216"/>
      <c r="JIP134" s="216"/>
      <c r="JIQ134" s="216"/>
      <c r="JIR134" s="216"/>
      <c r="JIS134" s="214"/>
      <c r="JIT134" s="214"/>
      <c r="JIU134" s="214"/>
      <c r="JIV134" s="214"/>
      <c r="JIW134" s="214"/>
      <c r="JIX134" s="212"/>
      <c r="JIY134" s="213"/>
      <c r="JIZ134" s="213"/>
      <c r="JJA134" s="214"/>
      <c r="JJB134" s="214"/>
      <c r="JJC134" s="216"/>
      <c r="JJD134" s="216"/>
      <c r="JJE134" s="216"/>
      <c r="JJF134" s="216"/>
      <c r="JJG134" s="216"/>
      <c r="JJH134" s="216"/>
      <c r="JJI134" s="216"/>
      <c r="JJJ134" s="216"/>
      <c r="JJK134" s="216"/>
      <c r="JJL134" s="216"/>
      <c r="JJM134" s="216"/>
      <c r="JJN134" s="216"/>
      <c r="JJO134" s="216"/>
      <c r="JJP134" s="214"/>
      <c r="JJQ134" s="214"/>
      <c r="JJR134" s="214"/>
      <c r="JJS134" s="214"/>
      <c r="JJT134" s="214"/>
      <c r="JJU134" s="212"/>
      <c r="JJV134" s="213"/>
      <c r="JJW134" s="213"/>
      <c r="JJX134" s="214"/>
      <c r="JJY134" s="214"/>
      <c r="JJZ134" s="216"/>
      <c r="JKA134" s="216"/>
      <c r="JKB134" s="216"/>
      <c r="JKC134" s="216"/>
      <c r="JKD134" s="216"/>
      <c r="JKE134" s="216"/>
      <c r="JKF134" s="216"/>
      <c r="JKG134" s="216"/>
      <c r="JKH134" s="216"/>
      <c r="JKI134" s="216"/>
      <c r="JKJ134" s="216"/>
      <c r="JKK134" s="216"/>
      <c r="JKL134" s="216"/>
      <c r="JKM134" s="214"/>
      <c r="JKN134" s="214"/>
      <c r="JKO134" s="214"/>
      <c r="JKP134" s="214"/>
      <c r="JKQ134" s="214"/>
      <c r="JKR134" s="212"/>
      <c r="JKS134" s="213"/>
      <c r="JKT134" s="213"/>
      <c r="JKU134" s="214"/>
      <c r="JKV134" s="214"/>
      <c r="JKW134" s="216"/>
      <c r="JKX134" s="216"/>
      <c r="JKY134" s="216"/>
      <c r="JKZ134" s="216"/>
      <c r="JLA134" s="216"/>
      <c r="JLB134" s="216"/>
      <c r="JLC134" s="216"/>
      <c r="JLD134" s="216"/>
      <c r="JLE134" s="216"/>
      <c r="JLF134" s="216"/>
      <c r="JLG134" s="216"/>
      <c r="JLH134" s="216"/>
      <c r="JLI134" s="216"/>
      <c r="JLJ134" s="214"/>
      <c r="JLK134" s="214"/>
      <c r="JLL134" s="214"/>
      <c r="JLM134" s="214"/>
      <c r="JLN134" s="214"/>
      <c r="JLO134" s="212"/>
      <c r="JLP134" s="213"/>
      <c r="JLQ134" s="213"/>
      <c r="JLR134" s="214"/>
      <c r="JLS134" s="214"/>
      <c r="JLT134" s="216"/>
      <c r="JLU134" s="216"/>
      <c r="JLV134" s="216"/>
      <c r="JLW134" s="216"/>
      <c r="JLX134" s="216"/>
      <c r="JLY134" s="216"/>
      <c r="JLZ134" s="216"/>
      <c r="JMA134" s="216"/>
      <c r="JMB134" s="216"/>
      <c r="JMC134" s="216"/>
      <c r="JMD134" s="216"/>
      <c r="JME134" s="216"/>
      <c r="JMF134" s="216"/>
      <c r="JMG134" s="214"/>
      <c r="JMH134" s="214"/>
      <c r="JMI134" s="214"/>
      <c r="JMJ134" s="214"/>
      <c r="JMK134" s="214"/>
      <c r="JML134" s="212"/>
      <c r="JMM134" s="213"/>
      <c r="JMN134" s="213"/>
      <c r="JMO134" s="214"/>
      <c r="JMP134" s="214"/>
      <c r="JMQ134" s="216"/>
      <c r="JMR134" s="216"/>
      <c r="JMS134" s="216"/>
      <c r="JMT134" s="216"/>
      <c r="JMU134" s="216"/>
      <c r="JMV134" s="216"/>
      <c r="JMW134" s="216"/>
      <c r="JMX134" s="216"/>
      <c r="JMY134" s="216"/>
      <c r="JMZ134" s="216"/>
      <c r="JNA134" s="216"/>
      <c r="JNB134" s="216"/>
      <c r="JNC134" s="216"/>
      <c r="JND134" s="214"/>
      <c r="JNE134" s="214"/>
      <c r="JNF134" s="214"/>
      <c r="JNG134" s="214"/>
      <c r="JNH134" s="214"/>
      <c r="JNI134" s="212"/>
      <c r="JNJ134" s="213"/>
      <c r="JNK134" s="213"/>
      <c r="JNL134" s="214"/>
      <c r="JNM134" s="214"/>
      <c r="JNN134" s="216"/>
      <c r="JNO134" s="216"/>
      <c r="JNP134" s="216"/>
      <c r="JNQ134" s="216"/>
      <c r="JNR134" s="216"/>
      <c r="JNS134" s="216"/>
      <c r="JNT134" s="216"/>
      <c r="JNU134" s="216"/>
      <c r="JNV134" s="216"/>
      <c r="JNW134" s="216"/>
      <c r="JNX134" s="216"/>
      <c r="JNY134" s="216"/>
      <c r="JNZ134" s="216"/>
      <c r="JOA134" s="214"/>
      <c r="JOB134" s="214"/>
      <c r="JOC134" s="214"/>
      <c r="JOD134" s="214"/>
      <c r="JOE134" s="214"/>
      <c r="JOF134" s="212"/>
      <c r="JOG134" s="213"/>
      <c r="JOH134" s="213"/>
      <c r="JOI134" s="214"/>
      <c r="JOJ134" s="214"/>
      <c r="JOK134" s="216"/>
      <c r="JOL134" s="216"/>
      <c r="JOM134" s="216"/>
      <c r="JON134" s="216"/>
      <c r="JOO134" s="216"/>
      <c r="JOP134" s="216"/>
      <c r="JOQ134" s="216"/>
      <c r="JOR134" s="216"/>
      <c r="JOS134" s="216"/>
      <c r="JOT134" s="216"/>
      <c r="JOU134" s="216"/>
      <c r="JOV134" s="216"/>
      <c r="JOW134" s="216"/>
      <c r="JOX134" s="214"/>
      <c r="JOY134" s="214"/>
      <c r="JOZ134" s="214"/>
      <c r="JPA134" s="214"/>
      <c r="JPB134" s="214"/>
      <c r="JPC134" s="212"/>
      <c r="JPD134" s="213"/>
      <c r="JPE134" s="213"/>
      <c r="JPF134" s="214"/>
      <c r="JPG134" s="214"/>
      <c r="JPH134" s="216"/>
      <c r="JPI134" s="216"/>
      <c r="JPJ134" s="216"/>
      <c r="JPK134" s="216"/>
      <c r="JPL134" s="216"/>
      <c r="JPM134" s="216"/>
      <c r="JPN134" s="216"/>
      <c r="JPO134" s="216"/>
      <c r="JPP134" s="216"/>
      <c r="JPQ134" s="216"/>
      <c r="JPR134" s="216"/>
      <c r="JPS134" s="216"/>
      <c r="JPT134" s="216"/>
      <c r="JPU134" s="214"/>
      <c r="JPV134" s="214"/>
      <c r="JPW134" s="214"/>
      <c r="JPX134" s="214"/>
      <c r="JPY134" s="214"/>
      <c r="JPZ134" s="212"/>
      <c r="JQA134" s="213"/>
      <c r="JQB134" s="213"/>
      <c r="JQC134" s="214"/>
      <c r="JQD134" s="214"/>
      <c r="JQE134" s="216"/>
      <c r="JQF134" s="216"/>
      <c r="JQG134" s="216"/>
      <c r="JQH134" s="216"/>
      <c r="JQI134" s="216"/>
      <c r="JQJ134" s="216"/>
      <c r="JQK134" s="216"/>
      <c r="JQL134" s="216"/>
      <c r="JQM134" s="216"/>
      <c r="JQN134" s="216"/>
      <c r="JQO134" s="216"/>
      <c r="JQP134" s="216"/>
      <c r="JQQ134" s="216"/>
      <c r="JQR134" s="214"/>
      <c r="JQS134" s="214"/>
      <c r="JQT134" s="214"/>
      <c r="JQU134" s="214"/>
      <c r="JQV134" s="214"/>
      <c r="JQW134" s="212"/>
      <c r="JQX134" s="213"/>
      <c r="JQY134" s="213"/>
      <c r="JQZ134" s="214"/>
      <c r="JRA134" s="214"/>
      <c r="JRB134" s="216"/>
      <c r="JRC134" s="216"/>
      <c r="JRD134" s="216"/>
      <c r="JRE134" s="216"/>
      <c r="JRF134" s="216"/>
      <c r="JRG134" s="216"/>
      <c r="JRH134" s="216"/>
      <c r="JRI134" s="216"/>
      <c r="JRJ134" s="216"/>
      <c r="JRK134" s="216"/>
      <c r="JRL134" s="216"/>
      <c r="JRM134" s="216"/>
      <c r="JRN134" s="216"/>
      <c r="JRO134" s="214"/>
      <c r="JRP134" s="214"/>
      <c r="JRQ134" s="214"/>
      <c r="JRR134" s="214"/>
      <c r="JRS134" s="214"/>
      <c r="JRT134" s="212"/>
      <c r="JRU134" s="213"/>
      <c r="JRV134" s="213"/>
      <c r="JRW134" s="214"/>
      <c r="JRX134" s="214"/>
      <c r="JRY134" s="216"/>
      <c r="JRZ134" s="216"/>
      <c r="JSA134" s="216"/>
      <c r="JSB134" s="216"/>
      <c r="JSC134" s="216"/>
      <c r="JSD134" s="216"/>
      <c r="JSE134" s="216"/>
      <c r="JSF134" s="216"/>
      <c r="JSG134" s="216"/>
      <c r="JSH134" s="216"/>
      <c r="JSI134" s="216"/>
      <c r="JSJ134" s="216"/>
      <c r="JSK134" s="216"/>
      <c r="JSL134" s="214"/>
      <c r="JSM134" s="214"/>
      <c r="JSN134" s="214"/>
      <c r="JSO134" s="214"/>
      <c r="JSP134" s="214"/>
      <c r="JSQ134" s="212"/>
      <c r="JSR134" s="213"/>
      <c r="JSS134" s="213"/>
      <c r="JST134" s="214"/>
      <c r="JSU134" s="214"/>
      <c r="JSV134" s="216"/>
      <c r="JSW134" s="216"/>
      <c r="JSX134" s="216"/>
      <c r="JSY134" s="216"/>
      <c r="JSZ134" s="216"/>
      <c r="JTA134" s="216"/>
      <c r="JTB134" s="216"/>
      <c r="JTC134" s="216"/>
      <c r="JTD134" s="216"/>
      <c r="JTE134" s="216"/>
      <c r="JTF134" s="216"/>
      <c r="JTG134" s="216"/>
      <c r="JTH134" s="216"/>
      <c r="JTI134" s="214"/>
      <c r="JTJ134" s="214"/>
      <c r="JTK134" s="214"/>
      <c r="JTL134" s="214"/>
      <c r="JTM134" s="214"/>
      <c r="JTN134" s="212"/>
      <c r="JTO134" s="213"/>
      <c r="JTP134" s="213"/>
      <c r="JTQ134" s="214"/>
      <c r="JTR134" s="214"/>
      <c r="JTS134" s="216"/>
      <c r="JTT134" s="216"/>
      <c r="JTU134" s="216"/>
      <c r="JTV134" s="216"/>
      <c r="JTW134" s="216"/>
      <c r="JTX134" s="216"/>
      <c r="JTY134" s="216"/>
      <c r="JTZ134" s="216"/>
      <c r="JUA134" s="216"/>
      <c r="JUB134" s="216"/>
      <c r="JUC134" s="216"/>
      <c r="JUD134" s="216"/>
      <c r="JUE134" s="216"/>
      <c r="JUF134" s="214"/>
      <c r="JUG134" s="214"/>
      <c r="JUH134" s="214"/>
      <c r="JUI134" s="214"/>
      <c r="JUJ134" s="214"/>
      <c r="JUK134" s="212"/>
      <c r="JUL134" s="213"/>
      <c r="JUM134" s="213"/>
      <c r="JUN134" s="214"/>
      <c r="JUO134" s="214"/>
      <c r="JUP134" s="216"/>
      <c r="JUQ134" s="216"/>
      <c r="JUR134" s="216"/>
      <c r="JUS134" s="216"/>
      <c r="JUT134" s="216"/>
      <c r="JUU134" s="216"/>
      <c r="JUV134" s="216"/>
      <c r="JUW134" s="216"/>
      <c r="JUX134" s="216"/>
      <c r="JUY134" s="216"/>
      <c r="JUZ134" s="216"/>
      <c r="JVA134" s="216"/>
      <c r="JVB134" s="216"/>
      <c r="JVC134" s="214"/>
      <c r="JVD134" s="214"/>
      <c r="JVE134" s="214"/>
      <c r="JVF134" s="214"/>
      <c r="JVG134" s="214"/>
      <c r="JVH134" s="212"/>
      <c r="JVI134" s="213"/>
      <c r="JVJ134" s="213"/>
      <c r="JVK134" s="214"/>
      <c r="JVL134" s="214"/>
      <c r="JVM134" s="216"/>
      <c r="JVN134" s="216"/>
      <c r="JVO134" s="216"/>
      <c r="JVP134" s="216"/>
      <c r="JVQ134" s="216"/>
      <c r="JVR134" s="216"/>
      <c r="JVS134" s="216"/>
      <c r="JVT134" s="216"/>
      <c r="JVU134" s="216"/>
      <c r="JVV134" s="216"/>
      <c r="JVW134" s="216"/>
      <c r="JVX134" s="216"/>
      <c r="JVY134" s="216"/>
      <c r="JVZ134" s="214"/>
      <c r="JWA134" s="214"/>
      <c r="JWB134" s="214"/>
      <c r="JWC134" s="214"/>
      <c r="JWD134" s="214"/>
      <c r="JWE134" s="212"/>
      <c r="JWF134" s="213"/>
      <c r="JWG134" s="213"/>
      <c r="JWH134" s="214"/>
      <c r="JWI134" s="214"/>
      <c r="JWJ134" s="216"/>
      <c r="JWK134" s="216"/>
      <c r="JWL134" s="216"/>
      <c r="JWM134" s="216"/>
      <c r="JWN134" s="216"/>
      <c r="JWO134" s="216"/>
      <c r="JWP134" s="216"/>
      <c r="JWQ134" s="216"/>
      <c r="JWR134" s="216"/>
      <c r="JWS134" s="216"/>
      <c r="JWT134" s="216"/>
      <c r="JWU134" s="216"/>
      <c r="JWV134" s="216"/>
      <c r="JWW134" s="214"/>
      <c r="JWX134" s="214"/>
      <c r="JWY134" s="214"/>
      <c r="JWZ134" s="214"/>
      <c r="JXA134" s="214"/>
      <c r="JXB134" s="212"/>
      <c r="JXC134" s="213"/>
      <c r="JXD134" s="213"/>
      <c r="JXE134" s="214"/>
      <c r="JXF134" s="214"/>
      <c r="JXG134" s="216"/>
      <c r="JXH134" s="216"/>
      <c r="JXI134" s="216"/>
      <c r="JXJ134" s="216"/>
      <c r="JXK134" s="216"/>
      <c r="JXL134" s="216"/>
      <c r="JXM134" s="216"/>
      <c r="JXN134" s="216"/>
      <c r="JXO134" s="216"/>
      <c r="JXP134" s="216"/>
      <c r="JXQ134" s="216"/>
      <c r="JXR134" s="216"/>
      <c r="JXS134" s="216"/>
      <c r="JXT134" s="214"/>
      <c r="JXU134" s="214"/>
      <c r="JXV134" s="214"/>
      <c r="JXW134" s="214"/>
      <c r="JXX134" s="214"/>
      <c r="JXY134" s="212"/>
      <c r="JXZ134" s="213"/>
      <c r="JYA134" s="213"/>
      <c r="JYB134" s="214"/>
      <c r="JYC134" s="214"/>
      <c r="JYD134" s="216"/>
      <c r="JYE134" s="216"/>
      <c r="JYF134" s="216"/>
      <c r="JYG134" s="216"/>
      <c r="JYH134" s="216"/>
      <c r="JYI134" s="216"/>
      <c r="JYJ134" s="216"/>
      <c r="JYK134" s="216"/>
      <c r="JYL134" s="216"/>
      <c r="JYM134" s="216"/>
      <c r="JYN134" s="216"/>
      <c r="JYO134" s="216"/>
      <c r="JYP134" s="216"/>
      <c r="JYQ134" s="214"/>
      <c r="JYR134" s="214"/>
      <c r="JYS134" s="214"/>
      <c r="JYT134" s="214"/>
      <c r="JYU134" s="214"/>
      <c r="JYV134" s="212"/>
      <c r="JYW134" s="213"/>
      <c r="JYX134" s="213"/>
      <c r="JYY134" s="214"/>
      <c r="JYZ134" s="214"/>
      <c r="JZA134" s="216"/>
      <c r="JZB134" s="216"/>
      <c r="JZC134" s="216"/>
      <c r="JZD134" s="216"/>
      <c r="JZE134" s="216"/>
      <c r="JZF134" s="216"/>
      <c r="JZG134" s="216"/>
      <c r="JZH134" s="216"/>
      <c r="JZI134" s="216"/>
      <c r="JZJ134" s="216"/>
      <c r="JZK134" s="216"/>
      <c r="JZL134" s="216"/>
      <c r="JZM134" s="216"/>
      <c r="JZN134" s="214"/>
      <c r="JZO134" s="214"/>
      <c r="JZP134" s="214"/>
      <c r="JZQ134" s="214"/>
      <c r="JZR134" s="214"/>
      <c r="JZS134" s="212"/>
      <c r="JZT134" s="213"/>
      <c r="JZU134" s="213"/>
      <c r="JZV134" s="214"/>
      <c r="JZW134" s="214"/>
      <c r="JZX134" s="216"/>
      <c r="JZY134" s="216"/>
      <c r="JZZ134" s="216"/>
      <c r="KAA134" s="216"/>
      <c r="KAB134" s="216"/>
      <c r="KAC134" s="216"/>
      <c r="KAD134" s="216"/>
      <c r="KAE134" s="216"/>
      <c r="KAF134" s="216"/>
      <c r="KAG134" s="216"/>
      <c r="KAH134" s="216"/>
      <c r="KAI134" s="216"/>
      <c r="KAJ134" s="216"/>
      <c r="KAK134" s="214"/>
      <c r="KAL134" s="214"/>
      <c r="KAM134" s="214"/>
      <c r="KAN134" s="214"/>
      <c r="KAO134" s="214"/>
      <c r="KAP134" s="212"/>
      <c r="KAQ134" s="213"/>
      <c r="KAR134" s="213"/>
      <c r="KAS134" s="214"/>
      <c r="KAT134" s="214"/>
      <c r="KAU134" s="216"/>
      <c r="KAV134" s="216"/>
      <c r="KAW134" s="216"/>
      <c r="KAX134" s="216"/>
      <c r="KAY134" s="216"/>
      <c r="KAZ134" s="216"/>
      <c r="KBA134" s="216"/>
      <c r="KBB134" s="216"/>
      <c r="KBC134" s="216"/>
      <c r="KBD134" s="216"/>
      <c r="KBE134" s="216"/>
      <c r="KBF134" s="216"/>
      <c r="KBG134" s="216"/>
      <c r="KBH134" s="214"/>
      <c r="KBI134" s="214"/>
      <c r="KBJ134" s="214"/>
      <c r="KBK134" s="214"/>
      <c r="KBL134" s="214"/>
      <c r="KBM134" s="212"/>
      <c r="KBN134" s="213"/>
      <c r="KBO134" s="213"/>
      <c r="KBP134" s="214"/>
      <c r="KBQ134" s="214"/>
      <c r="KBR134" s="216"/>
      <c r="KBS134" s="216"/>
      <c r="KBT134" s="216"/>
      <c r="KBU134" s="216"/>
      <c r="KBV134" s="216"/>
      <c r="KBW134" s="216"/>
      <c r="KBX134" s="216"/>
      <c r="KBY134" s="216"/>
      <c r="KBZ134" s="216"/>
      <c r="KCA134" s="216"/>
      <c r="KCB134" s="216"/>
      <c r="KCC134" s="216"/>
      <c r="KCD134" s="216"/>
      <c r="KCE134" s="214"/>
      <c r="KCF134" s="214"/>
      <c r="KCG134" s="214"/>
      <c r="KCH134" s="214"/>
      <c r="KCI134" s="214"/>
      <c r="KCJ134" s="212"/>
      <c r="KCK134" s="213"/>
      <c r="KCL134" s="213"/>
      <c r="KCM134" s="214"/>
      <c r="KCN134" s="214"/>
      <c r="KCO134" s="216"/>
      <c r="KCP134" s="216"/>
      <c r="KCQ134" s="216"/>
      <c r="KCR134" s="216"/>
      <c r="KCS134" s="216"/>
      <c r="KCT134" s="216"/>
      <c r="KCU134" s="216"/>
      <c r="KCV134" s="216"/>
      <c r="KCW134" s="216"/>
      <c r="KCX134" s="216"/>
      <c r="KCY134" s="216"/>
      <c r="KCZ134" s="216"/>
      <c r="KDA134" s="216"/>
      <c r="KDB134" s="214"/>
      <c r="KDC134" s="214"/>
      <c r="KDD134" s="214"/>
      <c r="KDE134" s="214"/>
      <c r="KDF134" s="214"/>
      <c r="KDG134" s="212"/>
      <c r="KDH134" s="213"/>
      <c r="KDI134" s="213"/>
      <c r="KDJ134" s="214"/>
      <c r="KDK134" s="214"/>
      <c r="KDL134" s="216"/>
      <c r="KDM134" s="216"/>
      <c r="KDN134" s="216"/>
      <c r="KDO134" s="216"/>
      <c r="KDP134" s="216"/>
      <c r="KDQ134" s="216"/>
      <c r="KDR134" s="216"/>
      <c r="KDS134" s="216"/>
      <c r="KDT134" s="216"/>
      <c r="KDU134" s="216"/>
      <c r="KDV134" s="216"/>
      <c r="KDW134" s="216"/>
      <c r="KDX134" s="216"/>
      <c r="KDY134" s="214"/>
      <c r="KDZ134" s="214"/>
      <c r="KEA134" s="214"/>
      <c r="KEB134" s="214"/>
      <c r="KEC134" s="214"/>
      <c r="KED134" s="212"/>
      <c r="KEE134" s="213"/>
      <c r="KEF134" s="213"/>
      <c r="KEG134" s="214"/>
      <c r="KEH134" s="214"/>
      <c r="KEI134" s="216"/>
      <c r="KEJ134" s="216"/>
      <c r="KEK134" s="216"/>
      <c r="KEL134" s="216"/>
      <c r="KEM134" s="216"/>
      <c r="KEN134" s="216"/>
      <c r="KEO134" s="216"/>
      <c r="KEP134" s="216"/>
      <c r="KEQ134" s="216"/>
      <c r="KER134" s="216"/>
      <c r="KES134" s="216"/>
      <c r="KET134" s="216"/>
      <c r="KEU134" s="216"/>
      <c r="KEV134" s="214"/>
      <c r="KEW134" s="214"/>
      <c r="KEX134" s="214"/>
      <c r="KEY134" s="214"/>
      <c r="KEZ134" s="214"/>
      <c r="KFA134" s="212"/>
      <c r="KFB134" s="213"/>
      <c r="KFC134" s="213"/>
      <c r="KFD134" s="214"/>
      <c r="KFE134" s="214"/>
      <c r="KFF134" s="216"/>
      <c r="KFG134" s="216"/>
      <c r="KFH134" s="216"/>
      <c r="KFI134" s="216"/>
      <c r="KFJ134" s="216"/>
      <c r="KFK134" s="216"/>
      <c r="KFL134" s="216"/>
      <c r="KFM134" s="216"/>
      <c r="KFN134" s="216"/>
      <c r="KFO134" s="216"/>
      <c r="KFP134" s="216"/>
      <c r="KFQ134" s="216"/>
      <c r="KFR134" s="216"/>
      <c r="KFS134" s="214"/>
      <c r="KFT134" s="214"/>
      <c r="KFU134" s="214"/>
      <c r="KFV134" s="214"/>
      <c r="KFW134" s="214"/>
      <c r="KFX134" s="212"/>
      <c r="KFY134" s="213"/>
      <c r="KFZ134" s="213"/>
      <c r="KGA134" s="214"/>
      <c r="KGB134" s="214"/>
      <c r="KGC134" s="216"/>
      <c r="KGD134" s="216"/>
      <c r="KGE134" s="216"/>
      <c r="KGF134" s="216"/>
      <c r="KGG134" s="216"/>
      <c r="KGH134" s="216"/>
      <c r="KGI134" s="216"/>
      <c r="KGJ134" s="216"/>
      <c r="KGK134" s="216"/>
      <c r="KGL134" s="216"/>
      <c r="KGM134" s="216"/>
      <c r="KGN134" s="216"/>
      <c r="KGO134" s="216"/>
      <c r="KGP134" s="214"/>
      <c r="KGQ134" s="214"/>
      <c r="KGR134" s="214"/>
      <c r="KGS134" s="214"/>
      <c r="KGT134" s="214"/>
      <c r="KGU134" s="212"/>
      <c r="KGV134" s="213"/>
      <c r="KGW134" s="213"/>
      <c r="KGX134" s="214"/>
      <c r="KGY134" s="214"/>
      <c r="KGZ134" s="216"/>
      <c r="KHA134" s="216"/>
      <c r="KHB134" s="216"/>
      <c r="KHC134" s="216"/>
      <c r="KHD134" s="216"/>
      <c r="KHE134" s="216"/>
      <c r="KHF134" s="216"/>
      <c r="KHG134" s="216"/>
      <c r="KHH134" s="216"/>
      <c r="KHI134" s="216"/>
      <c r="KHJ134" s="216"/>
      <c r="KHK134" s="216"/>
      <c r="KHL134" s="216"/>
      <c r="KHM134" s="214"/>
      <c r="KHN134" s="214"/>
      <c r="KHO134" s="214"/>
      <c r="KHP134" s="214"/>
      <c r="KHQ134" s="214"/>
      <c r="KHR134" s="212"/>
      <c r="KHS134" s="213"/>
      <c r="KHT134" s="213"/>
      <c r="KHU134" s="214"/>
      <c r="KHV134" s="214"/>
      <c r="KHW134" s="216"/>
      <c r="KHX134" s="216"/>
      <c r="KHY134" s="216"/>
      <c r="KHZ134" s="216"/>
      <c r="KIA134" s="216"/>
      <c r="KIB134" s="216"/>
      <c r="KIC134" s="216"/>
      <c r="KID134" s="216"/>
      <c r="KIE134" s="216"/>
      <c r="KIF134" s="216"/>
      <c r="KIG134" s="216"/>
      <c r="KIH134" s="216"/>
      <c r="KII134" s="216"/>
      <c r="KIJ134" s="214"/>
      <c r="KIK134" s="214"/>
      <c r="KIL134" s="214"/>
      <c r="KIM134" s="214"/>
      <c r="KIN134" s="214"/>
      <c r="KIO134" s="212"/>
      <c r="KIP134" s="213"/>
      <c r="KIQ134" s="213"/>
      <c r="KIR134" s="214"/>
      <c r="KIS134" s="214"/>
      <c r="KIT134" s="216"/>
      <c r="KIU134" s="216"/>
      <c r="KIV134" s="216"/>
      <c r="KIW134" s="216"/>
      <c r="KIX134" s="216"/>
      <c r="KIY134" s="216"/>
      <c r="KIZ134" s="216"/>
      <c r="KJA134" s="216"/>
      <c r="KJB134" s="216"/>
      <c r="KJC134" s="216"/>
      <c r="KJD134" s="216"/>
      <c r="KJE134" s="216"/>
      <c r="KJF134" s="216"/>
      <c r="KJG134" s="214"/>
      <c r="KJH134" s="214"/>
      <c r="KJI134" s="214"/>
      <c r="KJJ134" s="214"/>
      <c r="KJK134" s="214"/>
      <c r="KJL134" s="212"/>
      <c r="KJM134" s="213"/>
      <c r="KJN134" s="213"/>
      <c r="KJO134" s="214"/>
      <c r="KJP134" s="214"/>
      <c r="KJQ134" s="216"/>
      <c r="KJR134" s="216"/>
      <c r="KJS134" s="216"/>
      <c r="KJT134" s="216"/>
      <c r="KJU134" s="216"/>
      <c r="KJV134" s="216"/>
      <c r="KJW134" s="216"/>
      <c r="KJX134" s="216"/>
      <c r="KJY134" s="216"/>
      <c r="KJZ134" s="216"/>
      <c r="KKA134" s="216"/>
      <c r="KKB134" s="216"/>
      <c r="KKC134" s="216"/>
      <c r="KKD134" s="214"/>
      <c r="KKE134" s="214"/>
      <c r="KKF134" s="214"/>
      <c r="KKG134" s="214"/>
      <c r="KKH134" s="214"/>
      <c r="KKI134" s="212"/>
      <c r="KKJ134" s="213"/>
      <c r="KKK134" s="213"/>
      <c r="KKL134" s="214"/>
      <c r="KKM134" s="214"/>
      <c r="KKN134" s="216"/>
      <c r="KKO134" s="216"/>
      <c r="KKP134" s="216"/>
      <c r="KKQ134" s="216"/>
      <c r="KKR134" s="216"/>
      <c r="KKS134" s="216"/>
      <c r="KKT134" s="216"/>
      <c r="KKU134" s="216"/>
      <c r="KKV134" s="216"/>
      <c r="KKW134" s="216"/>
      <c r="KKX134" s="216"/>
      <c r="KKY134" s="216"/>
      <c r="KKZ134" s="216"/>
      <c r="KLA134" s="214"/>
      <c r="KLB134" s="214"/>
      <c r="KLC134" s="214"/>
      <c r="KLD134" s="214"/>
      <c r="KLE134" s="214"/>
      <c r="KLF134" s="212"/>
      <c r="KLG134" s="213"/>
      <c r="KLH134" s="213"/>
      <c r="KLI134" s="214"/>
      <c r="KLJ134" s="214"/>
      <c r="KLK134" s="216"/>
      <c r="KLL134" s="216"/>
      <c r="KLM134" s="216"/>
      <c r="KLN134" s="216"/>
      <c r="KLO134" s="216"/>
      <c r="KLP134" s="216"/>
      <c r="KLQ134" s="216"/>
      <c r="KLR134" s="216"/>
      <c r="KLS134" s="216"/>
      <c r="KLT134" s="216"/>
      <c r="KLU134" s="216"/>
      <c r="KLV134" s="216"/>
      <c r="KLW134" s="216"/>
      <c r="KLX134" s="214"/>
      <c r="KLY134" s="214"/>
      <c r="KLZ134" s="214"/>
      <c r="KMA134" s="214"/>
      <c r="KMB134" s="214"/>
      <c r="KMC134" s="212"/>
      <c r="KMD134" s="213"/>
      <c r="KME134" s="213"/>
      <c r="KMF134" s="214"/>
      <c r="KMG134" s="214"/>
      <c r="KMH134" s="216"/>
      <c r="KMI134" s="216"/>
      <c r="KMJ134" s="216"/>
      <c r="KMK134" s="216"/>
      <c r="KML134" s="216"/>
      <c r="KMM134" s="216"/>
      <c r="KMN134" s="216"/>
      <c r="KMO134" s="216"/>
      <c r="KMP134" s="216"/>
      <c r="KMQ134" s="216"/>
      <c r="KMR134" s="216"/>
      <c r="KMS134" s="216"/>
      <c r="KMT134" s="216"/>
      <c r="KMU134" s="214"/>
      <c r="KMV134" s="214"/>
      <c r="KMW134" s="214"/>
      <c r="KMX134" s="214"/>
      <c r="KMY134" s="214"/>
      <c r="KMZ134" s="212"/>
      <c r="KNA134" s="213"/>
      <c r="KNB134" s="213"/>
      <c r="KNC134" s="214"/>
      <c r="KND134" s="214"/>
      <c r="KNE134" s="216"/>
      <c r="KNF134" s="216"/>
      <c r="KNG134" s="216"/>
      <c r="KNH134" s="216"/>
      <c r="KNI134" s="216"/>
      <c r="KNJ134" s="216"/>
      <c r="KNK134" s="216"/>
      <c r="KNL134" s="216"/>
      <c r="KNM134" s="216"/>
      <c r="KNN134" s="216"/>
      <c r="KNO134" s="216"/>
      <c r="KNP134" s="216"/>
      <c r="KNQ134" s="216"/>
      <c r="KNR134" s="214"/>
      <c r="KNS134" s="214"/>
      <c r="KNT134" s="214"/>
      <c r="KNU134" s="214"/>
      <c r="KNV134" s="214"/>
      <c r="KNW134" s="212"/>
      <c r="KNX134" s="213"/>
      <c r="KNY134" s="213"/>
      <c r="KNZ134" s="214"/>
      <c r="KOA134" s="214"/>
      <c r="KOB134" s="216"/>
      <c r="KOC134" s="216"/>
      <c r="KOD134" s="216"/>
      <c r="KOE134" s="216"/>
      <c r="KOF134" s="216"/>
      <c r="KOG134" s="216"/>
      <c r="KOH134" s="216"/>
      <c r="KOI134" s="216"/>
      <c r="KOJ134" s="216"/>
      <c r="KOK134" s="216"/>
      <c r="KOL134" s="216"/>
      <c r="KOM134" s="216"/>
      <c r="KON134" s="216"/>
      <c r="KOO134" s="214"/>
      <c r="KOP134" s="214"/>
      <c r="KOQ134" s="214"/>
      <c r="KOR134" s="214"/>
      <c r="KOS134" s="214"/>
      <c r="KOT134" s="212"/>
      <c r="KOU134" s="213"/>
      <c r="KOV134" s="213"/>
      <c r="KOW134" s="214"/>
      <c r="KOX134" s="214"/>
      <c r="KOY134" s="216"/>
      <c r="KOZ134" s="216"/>
      <c r="KPA134" s="216"/>
      <c r="KPB134" s="216"/>
      <c r="KPC134" s="216"/>
      <c r="KPD134" s="216"/>
      <c r="KPE134" s="216"/>
      <c r="KPF134" s="216"/>
      <c r="KPG134" s="216"/>
      <c r="KPH134" s="216"/>
      <c r="KPI134" s="216"/>
      <c r="KPJ134" s="216"/>
      <c r="KPK134" s="216"/>
      <c r="KPL134" s="214"/>
      <c r="KPM134" s="214"/>
      <c r="KPN134" s="214"/>
      <c r="KPO134" s="214"/>
      <c r="KPP134" s="214"/>
      <c r="KPQ134" s="212"/>
      <c r="KPR134" s="213"/>
      <c r="KPS134" s="213"/>
      <c r="KPT134" s="214"/>
      <c r="KPU134" s="214"/>
      <c r="KPV134" s="216"/>
      <c r="KPW134" s="216"/>
      <c r="KPX134" s="216"/>
      <c r="KPY134" s="216"/>
      <c r="KPZ134" s="216"/>
      <c r="KQA134" s="216"/>
      <c r="KQB134" s="216"/>
      <c r="KQC134" s="216"/>
      <c r="KQD134" s="216"/>
      <c r="KQE134" s="216"/>
      <c r="KQF134" s="216"/>
      <c r="KQG134" s="216"/>
      <c r="KQH134" s="216"/>
      <c r="KQI134" s="214"/>
      <c r="KQJ134" s="214"/>
      <c r="KQK134" s="214"/>
      <c r="KQL134" s="214"/>
      <c r="KQM134" s="214"/>
      <c r="KQN134" s="212"/>
      <c r="KQO134" s="213"/>
      <c r="KQP134" s="213"/>
      <c r="KQQ134" s="214"/>
      <c r="KQR134" s="214"/>
      <c r="KQS134" s="216"/>
      <c r="KQT134" s="216"/>
      <c r="KQU134" s="216"/>
      <c r="KQV134" s="216"/>
      <c r="KQW134" s="216"/>
      <c r="KQX134" s="216"/>
      <c r="KQY134" s="216"/>
      <c r="KQZ134" s="216"/>
      <c r="KRA134" s="216"/>
      <c r="KRB134" s="216"/>
      <c r="KRC134" s="216"/>
      <c r="KRD134" s="216"/>
      <c r="KRE134" s="216"/>
      <c r="KRF134" s="214"/>
      <c r="KRG134" s="214"/>
      <c r="KRH134" s="214"/>
      <c r="KRI134" s="214"/>
      <c r="KRJ134" s="214"/>
      <c r="KRK134" s="212"/>
      <c r="KRL134" s="213"/>
      <c r="KRM134" s="213"/>
      <c r="KRN134" s="214"/>
      <c r="KRO134" s="214"/>
      <c r="KRP134" s="216"/>
      <c r="KRQ134" s="216"/>
      <c r="KRR134" s="216"/>
      <c r="KRS134" s="216"/>
      <c r="KRT134" s="216"/>
      <c r="KRU134" s="216"/>
      <c r="KRV134" s="216"/>
      <c r="KRW134" s="216"/>
      <c r="KRX134" s="216"/>
      <c r="KRY134" s="216"/>
      <c r="KRZ134" s="216"/>
      <c r="KSA134" s="216"/>
      <c r="KSB134" s="216"/>
      <c r="KSC134" s="214"/>
      <c r="KSD134" s="214"/>
      <c r="KSE134" s="214"/>
      <c r="KSF134" s="214"/>
      <c r="KSG134" s="214"/>
      <c r="KSH134" s="212"/>
      <c r="KSI134" s="213"/>
      <c r="KSJ134" s="213"/>
      <c r="KSK134" s="214"/>
      <c r="KSL134" s="214"/>
      <c r="KSM134" s="216"/>
      <c r="KSN134" s="216"/>
      <c r="KSO134" s="216"/>
      <c r="KSP134" s="216"/>
      <c r="KSQ134" s="216"/>
      <c r="KSR134" s="216"/>
      <c r="KSS134" s="216"/>
      <c r="KST134" s="216"/>
      <c r="KSU134" s="216"/>
      <c r="KSV134" s="216"/>
      <c r="KSW134" s="216"/>
      <c r="KSX134" s="216"/>
      <c r="KSY134" s="216"/>
      <c r="KSZ134" s="214"/>
      <c r="KTA134" s="214"/>
      <c r="KTB134" s="214"/>
      <c r="KTC134" s="214"/>
      <c r="KTD134" s="214"/>
      <c r="KTE134" s="212"/>
      <c r="KTF134" s="213"/>
      <c r="KTG134" s="213"/>
      <c r="KTH134" s="214"/>
      <c r="KTI134" s="214"/>
      <c r="KTJ134" s="216"/>
      <c r="KTK134" s="216"/>
      <c r="KTL134" s="216"/>
      <c r="KTM134" s="216"/>
      <c r="KTN134" s="216"/>
      <c r="KTO134" s="216"/>
      <c r="KTP134" s="216"/>
      <c r="KTQ134" s="216"/>
      <c r="KTR134" s="216"/>
      <c r="KTS134" s="216"/>
      <c r="KTT134" s="216"/>
      <c r="KTU134" s="216"/>
      <c r="KTV134" s="216"/>
      <c r="KTW134" s="214"/>
      <c r="KTX134" s="214"/>
      <c r="KTY134" s="214"/>
      <c r="KTZ134" s="214"/>
      <c r="KUA134" s="214"/>
      <c r="KUB134" s="212"/>
      <c r="KUC134" s="213"/>
      <c r="KUD134" s="213"/>
      <c r="KUE134" s="214"/>
      <c r="KUF134" s="214"/>
      <c r="KUG134" s="216"/>
      <c r="KUH134" s="216"/>
      <c r="KUI134" s="216"/>
      <c r="KUJ134" s="216"/>
      <c r="KUK134" s="216"/>
      <c r="KUL134" s="216"/>
      <c r="KUM134" s="216"/>
      <c r="KUN134" s="216"/>
      <c r="KUO134" s="216"/>
      <c r="KUP134" s="216"/>
      <c r="KUQ134" s="216"/>
      <c r="KUR134" s="216"/>
      <c r="KUS134" s="216"/>
      <c r="KUT134" s="214"/>
      <c r="KUU134" s="214"/>
      <c r="KUV134" s="214"/>
      <c r="KUW134" s="214"/>
      <c r="KUX134" s="214"/>
      <c r="KUY134" s="212"/>
      <c r="KUZ134" s="213"/>
      <c r="KVA134" s="213"/>
      <c r="KVB134" s="214"/>
      <c r="KVC134" s="214"/>
      <c r="KVD134" s="216"/>
      <c r="KVE134" s="216"/>
      <c r="KVF134" s="216"/>
      <c r="KVG134" s="216"/>
      <c r="KVH134" s="216"/>
      <c r="KVI134" s="216"/>
      <c r="KVJ134" s="216"/>
      <c r="KVK134" s="216"/>
      <c r="KVL134" s="216"/>
      <c r="KVM134" s="216"/>
      <c r="KVN134" s="216"/>
      <c r="KVO134" s="216"/>
      <c r="KVP134" s="216"/>
      <c r="KVQ134" s="214"/>
      <c r="KVR134" s="214"/>
      <c r="KVS134" s="214"/>
      <c r="KVT134" s="214"/>
      <c r="KVU134" s="214"/>
      <c r="KVV134" s="212"/>
      <c r="KVW134" s="213"/>
      <c r="KVX134" s="213"/>
      <c r="KVY134" s="214"/>
      <c r="KVZ134" s="214"/>
      <c r="KWA134" s="216"/>
      <c r="KWB134" s="216"/>
      <c r="KWC134" s="216"/>
      <c r="KWD134" s="216"/>
      <c r="KWE134" s="216"/>
      <c r="KWF134" s="216"/>
      <c r="KWG134" s="216"/>
      <c r="KWH134" s="216"/>
      <c r="KWI134" s="216"/>
      <c r="KWJ134" s="216"/>
      <c r="KWK134" s="216"/>
      <c r="KWL134" s="216"/>
      <c r="KWM134" s="216"/>
      <c r="KWN134" s="214"/>
      <c r="KWO134" s="214"/>
      <c r="KWP134" s="214"/>
      <c r="KWQ134" s="214"/>
      <c r="KWR134" s="214"/>
      <c r="KWS134" s="212"/>
      <c r="KWT134" s="213"/>
      <c r="KWU134" s="213"/>
      <c r="KWV134" s="214"/>
      <c r="KWW134" s="214"/>
      <c r="KWX134" s="216"/>
      <c r="KWY134" s="216"/>
      <c r="KWZ134" s="216"/>
      <c r="KXA134" s="216"/>
      <c r="KXB134" s="216"/>
      <c r="KXC134" s="216"/>
      <c r="KXD134" s="216"/>
      <c r="KXE134" s="216"/>
      <c r="KXF134" s="216"/>
      <c r="KXG134" s="216"/>
      <c r="KXH134" s="216"/>
      <c r="KXI134" s="216"/>
      <c r="KXJ134" s="216"/>
      <c r="KXK134" s="214"/>
      <c r="KXL134" s="214"/>
      <c r="KXM134" s="214"/>
      <c r="KXN134" s="214"/>
      <c r="KXO134" s="214"/>
      <c r="KXP134" s="212"/>
      <c r="KXQ134" s="213"/>
      <c r="KXR134" s="213"/>
      <c r="KXS134" s="214"/>
      <c r="KXT134" s="214"/>
      <c r="KXU134" s="216"/>
      <c r="KXV134" s="216"/>
      <c r="KXW134" s="216"/>
      <c r="KXX134" s="216"/>
      <c r="KXY134" s="216"/>
      <c r="KXZ134" s="216"/>
      <c r="KYA134" s="216"/>
      <c r="KYB134" s="216"/>
      <c r="KYC134" s="216"/>
      <c r="KYD134" s="216"/>
      <c r="KYE134" s="216"/>
      <c r="KYF134" s="216"/>
      <c r="KYG134" s="216"/>
      <c r="KYH134" s="214"/>
      <c r="KYI134" s="214"/>
      <c r="KYJ134" s="214"/>
      <c r="KYK134" s="214"/>
      <c r="KYL134" s="214"/>
      <c r="KYM134" s="212"/>
      <c r="KYN134" s="213"/>
      <c r="KYO134" s="213"/>
      <c r="KYP134" s="214"/>
      <c r="KYQ134" s="214"/>
      <c r="KYR134" s="216"/>
      <c r="KYS134" s="216"/>
      <c r="KYT134" s="216"/>
      <c r="KYU134" s="216"/>
      <c r="KYV134" s="216"/>
      <c r="KYW134" s="216"/>
      <c r="KYX134" s="216"/>
      <c r="KYY134" s="216"/>
      <c r="KYZ134" s="216"/>
      <c r="KZA134" s="216"/>
      <c r="KZB134" s="216"/>
      <c r="KZC134" s="216"/>
      <c r="KZD134" s="216"/>
      <c r="KZE134" s="214"/>
      <c r="KZF134" s="214"/>
      <c r="KZG134" s="214"/>
      <c r="KZH134" s="214"/>
      <c r="KZI134" s="214"/>
      <c r="KZJ134" s="212"/>
      <c r="KZK134" s="213"/>
      <c r="KZL134" s="213"/>
      <c r="KZM134" s="214"/>
      <c r="KZN134" s="214"/>
      <c r="KZO134" s="216"/>
      <c r="KZP134" s="216"/>
      <c r="KZQ134" s="216"/>
      <c r="KZR134" s="216"/>
      <c r="KZS134" s="216"/>
      <c r="KZT134" s="216"/>
      <c r="KZU134" s="216"/>
      <c r="KZV134" s="216"/>
      <c r="KZW134" s="216"/>
      <c r="KZX134" s="216"/>
      <c r="KZY134" s="216"/>
      <c r="KZZ134" s="216"/>
      <c r="LAA134" s="216"/>
      <c r="LAB134" s="214"/>
      <c r="LAC134" s="214"/>
      <c r="LAD134" s="214"/>
      <c r="LAE134" s="214"/>
      <c r="LAF134" s="214"/>
      <c r="LAG134" s="212"/>
      <c r="LAH134" s="213"/>
      <c r="LAI134" s="213"/>
      <c r="LAJ134" s="214"/>
      <c r="LAK134" s="214"/>
      <c r="LAL134" s="216"/>
      <c r="LAM134" s="216"/>
      <c r="LAN134" s="216"/>
      <c r="LAO134" s="216"/>
      <c r="LAP134" s="216"/>
      <c r="LAQ134" s="216"/>
      <c r="LAR134" s="216"/>
      <c r="LAS134" s="216"/>
      <c r="LAT134" s="216"/>
      <c r="LAU134" s="216"/>
      <c r="LAV134" s="216"/>
      <c r="LAW134" s="216"/>
      <c r="LAX134" s="216"/>
      <c r="LAY134" s="214"/>
      <c r="LAZ134" s="214"/>
      <c r="LBA134" s="214"/>
      <c r="LBB134" s="214"/>
      <c r="LBC134" s="214"/>
      <c r="LBD134" s="212"/>
      <c r="LBE134" s="213"/>
      <c r="LBF134" s="213"/>
      <c r="LBG134" s="214"/>
      <c r="LBH134" s="214"/>
      <c r="LBI134" s="216"/>
      <c r="LBJ134" s="216"/>
      <c r="LBK134" s="216"/>
      <c r="LBL134" s="216"/>
      <c r="LBM134" s="216"/>
      <c r="LBN134" s="216"/>
      <c r="LBO134" s="216"/>
      <c r="LBP134" s="216"/>
      <c r="LBQ134" s="216"/>
      <c r="LBR134" s="216"/>
      <c r="LBS134" s="216"/>
      <c r="LBT134" s="216"/>
      <c r="LBU134" s="216"/>
      <c r="LBV134" s="214"/>
      <c r="LBW134" s="214"/>
      <c r="LBX134" s="214"/>
      <c r="LBY134" s="214"/>
      <c r="LBZ134" s="214"/>
      <c r="LCA134" s="212"/>
      <c r="LCB134" s="213"/>
      <c r="LCC134" s="213"/>
      <c r="LCD134" s="214"/>
      <c r="LCE134" s="214"/>
      <c r="LCF134" s="216"/>
      <c r="LCG134" s="216"/>
      <c r="LCH134" s="216"/>
      <c r="LCI134" s="216"/>
      <c r="LCJ134" s="216"/>
      <c r="LCK134" s="216"/>
      <c r="LCL134" s="216"/>
      <c r="LCM134" s="216"/>
      <c r="LCN134" s="216"/>
      <c r="LCO134" s="216"/>
      <c r="LCP134" s="216"/>
      <c r="LCQ134" s="216"/>
      <c r="LCR134" s="216"/>
      <c r="LCS134" s="214"/>
      <c r="LCT134" s="214"/>
      <c r="LCU134" s="214"/>
      <c r="LCV134" s="214"/>
      <c r="LCW134" s="214"/>
      <c r="LCX134" s="212"/>
      <c r="LCY134" s="213"/>
      <c r="LCZ134" s="213"/>
      <c r="LDA134" s="214"/>
      <c r="LDB134" s="214"/>
      <c r="LDC134" s="216"/>
      <c r="LDD134" s="216"/>
      <c r="LDE134" s="216"/>
      <c r="LDF134" s="216"/>
      <c r="LDG134" s="216"/>
      <c r="LDH134" s="216"/>
      <c r="LDI134" s="216"/>
      <c r="LDJ134" s="216"/>
      <c r="LDK134" s="216"/>
      <c r="LDL134" s="216"/>
      <c r="LDM134" s="216"/>
      <c r="LDN134" s="216"/>
      <c r="LDO134" s="216"/>
      <c r="LDP134" s="214"/>
      <c r="LDQ134" s="214"/>
      <c r="LDR134" s="214"/>
      <c r="LDS134" s="214"/>
      <c r="LDT134" s="214"/>
      <c r="LDU134" s="212"/>
      <c r="LDV134" s="213"/>
      <c r="LDW134" s="213"/>
      <c r="LDX134" s="214"/>
      <c r="LDY134" s="214"/>
      <c r="LDZ134" s="216"/>
      <c r="LEA134" s="216"/>
      <c r="LEB134" s="216"/>
      <c r="LEC134" s="216"/>
      <c r="LED134" s="216"/>
      <c r="LEE134" s="216"/>
      <c r="LEF134" s="216"/>
      <c r="LEG134" s="216"/>
      <c r="LEH134" s="216"/>
      <c r="LEI134" s="216"/>
      <c r="LEJ134" s="216"/>
      <c r="LEK134" s="216"/>
      <c r="LEL134" s="216"/>
      <c r="LEM134" s="214"/>
      <c r="LEN134" s="214"/>
      <c r="LEO134" s="214"/>
      <c r="LEP134" s="214"/>
      <c r="LEQ134" s="214"/>
      <c r="LER134" s="212"/>
      <c r="LES134" s="213"/>
      <c r="LET134" s="213"/>
      <c r="LEU134" s="214"/>
      <c r="LEV134" s="214"/>
      <c r="LEW134" s="216"/>
      <c r="LEX134" s="216"/>
      <c r="LEY134" s="216"/>
      <c r="LEZ134" s="216"/>
      <c r="LFA134" s="216"/>
      <c r="LFB134" s="216"/>
      <c r="LFC134" s="216"/>
      <c r="LFD134" s="216"/>
      <c r="LFE134" s="216"/>
      <c r="LFF134" s="216"/>
      <c r="LFG134" s="216"/>
      <c r="LFH134" s="216"/>
      <c r="LFI134" s="216"/>
      <c r="LFJ134" s="214"/>
      <c r="LFK134" s="214"/>
      <c r="LFL134" s="214"/>
      <c r="LFM134" s="214"/>
      <c r="LFN134" s="214"/>
      <c r="LFO134" s="212"/>
      <c r="LFP134" s="213"/>
      <c r="LFQ134" s="213"/>
      <c r="LFR134" s="214"/>
      <c r="LFS134" s="214"/>
      <c r="LFT134" s="216"/>
      <c r="LFU134" s="216"/>
      <c r="LFV134" s="216"/>
      <c r="LFW134" s="216"/>
      <c r="LFX134" s="216"/>
      <c r="LFY134" s="216"/>
      <c r="LFZ134" s="216"/>
      <c r="LGA134" s="216"/>
      <c r="LGB134" s="216"/>
      <c r="LGC134" s="216"/>
      <c r="LGD134" s="216"/>
      <c r="LGE134" s="216"/>
      <c r="LGF134" s="216"/>
      <c r="LGG134" s="214"/>
      <c r="LGH134" s="214"/>
      <c r="LGI134" s="214"/>
      <c r="LGJ134" s="214"/>
      <c r="LGK134" s="214"/>
      <c r="LGL134" s="212"/>
      <c r="LGM134" s="213"/>
      <c r="LGN134" s="213"/>
      <c r="LGO134" s="214"/>
      <c r="LGP134" s="214"/>
      <c r="LGQ134" s="216"/>
      <c r="LGR134" s="216"/>
      <c r="LGS134" s="216"/>
      <c r="LGT134" s="216"/>
      <c r="LGU134" s="216"/>
      <c r="LGV134" s="216"/>
      <c r="LGW134" s="216"/>
      <c r="LGX134" s="216"/>
      <c r="LGY134" s="216"/>
      <c r="LGZ134" s="216"/>
      <c r="LHA134" s="216"/>
      <c r="LHB134" s="216"/>
      <c r="LHC134" s="216"/>
      <c r="LHD134" s="214"/>
      <c r="LHE134" s="214"/>
      <c r="LHF134" s="214"/>
      <c r="LHG134" s="214"/>
      <c r="LHH134" s="214"/>
      <c r="LHI134" s="212"/>
      <c r="LHJ134" s="213"/>
      <c r="LHK134" s="213"/>
      <c r="LHL134" s="214"/>
      <c r="LHM134" s="214"/>
      <c r="LHN134" s="216"/>
      <c r="LHO134" s="216"/>
      <c r="LHP134" s="216"/>
      <c r="LHQ134" s="216"/>
      <c r="LHR134" s="216"/>
      <c r="LHS134" s="216"/>
      <c r="LHT134" s="216"/>
      <c r="LHU134" s="216"/>
      <c r="LHV134" s="216"/>
      <c r="LHW134" s="216"/>
      <c r="LHX134" s="216"/>
      <c r="LHY134" s="216"/>
      <c r="LHZ134" s="216"/>
      <c r="LIA134" s="214"/>
      <c r="LIB134" s="214"/>
      <c r="LIC134" s="214"/>
      <c r="LID134" s="214"/>
      <c r="LIE134" s="214"/>
      <c r="LIF134" s="212"/>
      <c r="LIG134" s="213"/>
      <c r="LIH134" s="213"/>
      <c r="LII134" s="214"/>
      <c r="LIJ134" s="214"/>
      <c r="LIK134" s="216"/>
      <c r="LIL134" s="216"/>
      <c r="LIM134" s="216"/>
      <c r="LIN134" s="216"/>
      <c r="LIO134" s="216"/>
      <c r="LIP134" s="216"/>
      <c r="LIQ134" s="216"/>
      <c r="LIR134" s="216"/>
      <c r="LIS134" s="216"/>
      <c r="LIT134" s="216"/>
      <c r="LIU134" s="216"/>
      <c r="LIV134" s="216"/>
      <c r="LIW134" s="216"/>
      <c r="LIX134" s="214"/>
      <c r="LIY134" s="214"/>
      <c r="LIZ134" s="214"/>
      <c r="LJA134" s="214"/>
      <c r="LJB134" s="214"/>
      <c r="LJC134" s="212"/>
      <c r="LJD134" s="213"/>
      <c r="LJE134" s="213"/>
      <c r="LJF134" s="214"/>
      <c r="LJG134" s="214"/>
      <c r="LJH134" s="216"/>
      <c r="LJI134" s="216"/>
      <c r="LJJ134" s="216"/>
      <c r="LJK134" s="216"/>
      <c r="LJL134" s="216"/>
      <c r="LJM134" s="216"/>
      <c r="LJN134" s="216"/>
      <c r="LJO134" s="216"/>
      <c r="LJP134" s="216"/>
      <c r="LJQ134" s="216"/>
      <c r="LJR134" s="216"/>
      <c r="LJS134" s="216"/>
      <c r="LJT134" s="216"/>
      <c r="LJU134" s="214"/>
      <c r="LJV134" s="214"/>
      <c r="LJW134" s="214"/>
      <c r="LJX134" s="214"/>
      <c r="LJY134" s="214"/>
      <c r="LJZ134" s="212"/>
      <c r="LKA134" s="213"/>
      <c r="LKB134" s="213"/>
      <c r="LKC134" s="214"/>
      <c r="LKD134" s="214"/>
      <c r="LKE134" s="216"/>
      <c r="LKF134" s="216"/>
      <c r="LKG134" s="216"/>
      <c r="LKH134" s="216"/>
      <c r="LKI134" s="216"/>
      <c r="LKJ134" s="216"/>
      <c r="LKK134" s="216"/>
      <c r="LKL134" s="216"/>
      <c r="LKM134" s="216"/>
      <c r="LKN134" s="216"/>
      <c r="LKO134" s="216"/>
      <c r="LKP134" s="216"/>
      <c r="LKQ134" s="216"/>
      <c r="LKR134" s="214"/>
      <c r="LKS134" s="214"/>
      <c r="LKT134" s="214"/>
      <c r="LKU134" s="214"/>
      <c r="LKV134" s="214"/>
      <c r="LKW134" s="212"/>
      <c r="LKX134" s="213"/>
      <c r="LKY134" s="213"/>
      <c r="LKZ134" s="214"/>
      <c r="LLA134" s="214"/>
      <c r="LLB134" s="216"/>
      <c r="LLC134" s="216"/>
      <c r="LLD134" s="216"/>
      <c r="LLE134" s="216"/>
      <c r="LLF134" s="216"/>
      <c r="LLG134" s="216"/>
      <c r="LLH134" s="216"/>
      <c r="LLI134" s="216"/>
      <c r="LLJ134" s="216"/>
      <c r="LLK134" s="216"/>
      <c r="LLL134" s="216"/>
      <c r="LLM134" s="216"/>
      <c r="LLN134" s="216"/>
      <c r="LLO134" s="214"/>
      <c r="LLP134" s="214"/>
      <c r="LLQ134" s="214"/>
      <c r="LLR134" s="214"/>
      <c r="LLS134" s="214"/>
      <c r="LLT134" s="212"/>
      <c r="LLU134" s="213"/>
      <c r="LLV134" s="213"/>
      <c r="LLW134" s="214"/>
      <c r="LLX134" s="214"/>
      <c r="LLY134" s="216"/>
      <c r="LLZ134" s="216"/>
      <c r="LMA134" s="216"/>
      <c r="LMB134" s="216"/>
      <c r="LMC134" s="216"/>
      <c r="LMD134" s="216"/>
      <c r="LME134" s="216"/>
      <c r="LMF134" s="216"/>
      <c r="LMG134" s="216"/>
      <c r="LMH134" s="216"/>
      <c r="LMI134" s="216"/>
      <c r="LMJ134" s="216"/>
      <c r="LMK134" s="216"/>
      <c r="LML134" s="214"/>
      <c r="LMM134" s="214"/>
      <c r="LMN134" s="214"/>
      <c r="LMO134" s="214"/>
      <c r="LMP134" s="214"/>
      <c r="LMQ134" s="212"/>
      <c r="LMR134" s="213"/>
      <c r="LMS134" s="213"/>
      <c r="LMT134" s="214"/>
      <c r="LMU134" s="214"/>
      <c r="LMV134" s="216"/>
      <c r="LMW134" s="216"/>
      <c r="LMX134" s="216"/>
      <c r="LMY134" s="216"/>
      <c r="LMZ134" s="216"/>
      <c r="LNA134" s="216"/>
      <c r="LNB134" s="216"/>
      <c r="LNC134" s="216"/>
      <c r="LND134" s="216"/>
      <c r="LNE134" s="216"/>
      <c r="LNF134" s="216"/>
      <c r="LNG134" s="216"/>
      <c r="LNH134" s="216"/>
      <c r="LNI134" s="214"/>
      <c r="LNJ134" s="214"/>
      <c r="LNK134" s="214"/>
      <c r="LNL134" s="214"/>
      <c r="LNM134" s="214"/>
      <c r="LNN134" s="212"/>
      <c r="LNO134" s="213"/>
      <c r="LNP134" s="213"/>
      <c r="LNQ134" s="214"/>
      <c r="LNR134" s="214"/>
      <c r="LNS134" s="216"/>
      <c r="LNT134" s="216"/>
      <c r="LNU134" s="216"/>
      <c r="LNV134" s="216"/>
      <c r="LNW134" s="216"/>
      <c r="LNX134" s="216"/>
      <c r="LNY134" s="216"/>
      <c r="LNZ134" s="216"/>
      <c r="LOA134" s="216"/>
      <c r="LOB134" s="216"/>
      <c r="LOC134" s="216"/>
      <c r="LOD134" s="216"/>
      <c r="LOE134" s="216"/>
      <c r="LOF134" s="214"/>
      <c r="LOG134" s="214"/>
      <c r="LOH134" s="214"/>
      <c r="LOI134" s="214"/>
      <c r="LOJ134" s="214"/>
      <c r="LOK134" s="212"/>
      <c r="LOL134" s="213"/>
      <c r="LOM134" s="213"/>
      <c r="LON134" s="214"/>
      <c r="LOO134" s="214"/>
      <c r="LOP134" s="216"/>
      <c r="LOQ134" s="216"/>
      <c r="LOR134" s="216"/>
      <c r="LOS134" s="216"/>
      <c r="LOT134" s="216"/>
      <c r="LOU134" s="216"/>
      <c r="LOV134" s="216"/>
      <c r="LOW134" s="216"/>
      <c r="LOX134" s="216"/>
      <c r="LOY134" s="216"/>
      <c r="LOZ134" s="216"/>
      <c r="LPA134" s="216"/>
      <c r="LPB134" s="216"/>
      <c r="LPC134" s="214"/>
      <c r="LPD134" s="214"/>
      <c r="LPE134" s="214"/>
      <c r="LPF134" s="214"/>
      <c r="LPG134" s="214"/>
      <c r="LPH134" s="212"/>
      <c r="LPI134" s="213"/>
      <c r="LPJ134" s="213"/>
      <c r="LPK134" s="214"/>
      <c r="LPL134" s="214"/>
      <c r="LPM134" s="216"/>
      <c r="LPN134" s="216"/>
      <c r="LPO134" s="216"/>
      <c r="LPP134" s="216"/>
      <c r="LPQ134" s="216"/>
      <c r="LPR134" s="216"/>
      <c r="LPS134" s="216"/>
      <c r="LPT134" s="216"/>
      <c r="LPU134" s="216"/>
      <c r="LPV134" s="216"/>
      <c r="LPW134" s="216"/>
      <c r="LPX134" s="216"/>
      <c r="LPY134" s="216"/>
      <c r="LPZ134" s="214"/>
      <c r="LQA134" s="214"/>
      <c r="LQB134" s="214"/>
      <c r="LQC134" s="214"/>
      <c r="LQD134" s="214"/>
      <c r="LQE134" s="212"/>
      <c r="LQF134" s="213"/>
      <c r="LQG134" s="213"/>
      <c r="LQH134" s="214"/>
      <c r="LQI134" s="214"/>
      <c r="LQJ134" s="216"/>
      <c r="LQK134" s="216"/>
      <c r="LQL134" s="216"/>
      <c r="LQM134" s="216"/>
      <c r="LQN134" s="216"/>
      <c r="LQO134" s="216"/>
      <c r="LQP134" s="216"/>
      <c r="LQQ134" s="216"/>
      <c r="LQR134" s="216"/>
      <c r="LQS134" s="216"/>
      <c r="LQT134" s="216"/>
      <c r="LQU134" s="216"/>
      <c r="LQV134" s="216"/>
      <c r="LQW134" s="214"/>
      <c r="LQX134" s="214"/>
      <c r="LQY134" s="214"/>
      <c r="LQZ134" s="214"/>
      <c r="LRA134" s="214"/>
      <c r="LRB134" s="212"/>
      <c r="LRC134" s="213"/>
      <c r="LRD134" s="213"/>
      <c r="LRE134" s="214"/>
      <c r="LRF134" s="214"/>
      <c r="LRG134" s="216"/>
      <c r="LRH134" s="216"/>
      <c r="LRI134" s="216"/>
      <c r="LRJ134" s="216"/>
      <c r="LRK134" s="216"/>
      <c r="LRL134" s="216"/>
      <c r="LRM134" s="216"/>
      <c r="LRN134" s="216"/>
      <c r="LRO134" s="216"/>
      <c r="LRP134" s="216"/>
      <c r="LRQ134" s="216"/>
      <c r="LRR134" s="216"/>
      <c r="LRS134" s="216"/>
      <c r="LRT134" s="214"/>
      <c r="LRU134" s="214"/>
      <c r="LRV134" s="214"/>
      <c r="LRW134" s="214"/>
      <c r="LRX134" s="214"/>
      <c r="LRY134" s="212"/>
      <c r="LRZ134" s="213"/>
      <c r="LSA134" s="213"/>
      <c r="LSB134" s="214"/>
      <c r="LSC134" s="214"/>
      <c r="LSD134" s="216"/>
      <c r="LSE134" s="216"/>
      <c r="LSF134" s="216"/>
      <c r="LSG134" s="216"/>
      <c r="LSH134" s="216"/>
      <c r="LSI134" s="216"/>
      <c r="LSJ134" s="216"/>
      <c r="LSK134" s="216"/>
      <c r="LSL134" s="216"/>
      <c r="LSM134" s="216"/>
      <c r="LSN134" s="216"/>
      <c r="LSO134" s="216"/>
      <c r="LSP134" s="216"/>
      <c r="LSQ134" s="214"/>
      <c r="LSR134" s="214"/>
      <c r="LSS134" s="214"/>
      <c r="LST134" s="214"/>
      <c r="LSU134" s="214"/>
      <c r="LSV134" s="212"/>
      <c r="LSW134" s="213"/>
      <c r="LSX134" s="213"/>
      <c r="LSY134" s="214"/>
      <c r="LSZ134" s="214"/>
      <c r="LTA134" s="216"/>
      <c r="LTB134" s="216"/>
      <c r="LTC134" s="216"/>
      <c r="LTD134" s="216"/>
      <c r="LTE134" s="216"/>
      <c r="LTF134" s="216"/>
      <c r="LTG134" s="216"/>
      <c r="LTH134" s="216"/>
      <c r="LTI134" s="216"/>
      <c r="LTJ134" s="216"/>
      <c r="LTK134" s="216"/>
      <c r="LTL134" s="216"/>
      <c r="LTM134" s="216"/>
      <c r="LTN134" s="214"/>
      <c r="LTO134" s="214"/>
      <c r="LTP134" s="214"/>
      <c r="LTQ134" s="214"/>
      <c r="LTR134" s="214"/>
      <c r="LTS134" s="212"/>
      <c r="LTT134" s="213"/>
      <c r="LTU134" s="213"/>
      <c r="LTV134" s="214"/>
      <c r="LTW134" s="214"/>
      <c r="LTX134" s="216"/>
      <c r="LTY134" s="216"/>
      <c r="LTZ134" s="216"/>
      <c r="LUA134" s="216"/>
      <c r="LUB134" s="216"/>
      <c r="LUC134" s="216"/>
      <c r="LUD134" s="216"/>
      <c r="LUE134" s="216"/>
      <c r="LUF134" s="216"/>
      <c r="LUG134" s="216"/>
      <c r="LUH134" s="216"/>
      <c r="LUI134" s="216"/>
      <c r="LUJ134" s="216"/>
      <c r="LUK134" s="214"/>
      <c r="LUL134" s="214"/>
      <c r="LUM134" s="214"/>
      <c r="LUN134" s="214"/>
      <c r="LUO134" s="214"/>
      <c r="LUP134" s="212"/>
      <c r="LUQ134" s="213"/>
      <c r="LUR134" s="213"/>
      <c r="LUS134" s="214"/>
      <c r="LUT134" s="214"/>
      <c r="LUU134" s="216"/>
      <c r="LUV134" s="216"/>
      <c r="LUW134" s="216"/>
      <c r="LUX134" s="216"/>
      <c r="LUY134" s="216"/>
      <c r="LUZ134" s="216"/>
      <c r="LVA134" s="216"/>
      <c r="LVB134" s="216"/>
      <c r="LVC134" s="216"/>
      <c r="LVD134" s="216"/>
      <c r="LVE134" s="216"/>
      <c r="LVF134" s="216"/>
      <c r="LVG134" s="216"/>
      <c r="LVH134" s="214"/>
      <c r="LVI134" s="214"/>
      <c r="LVJ134" s="214"/>
      <c r="LVK134" s="214"/>
      <c r="LVL134" s="214"/>
      <c r="LVM134" s="212"/>
      <c r="LVN134" s="213"/>
      <c r="LVO134" s="213"/>
      <c r="LVP134" s="214"/>
      <c r="LVQ134" s="214"/>
      <c r="LVR134" s="216"/>
      <c r="LVS134" s="216"/>
      <c r="LVT134" s="216"/>
      <c r="LVU134" s="216"/>
      <c r="LVV134" s="216"/>
      <c r="LVW134" s="216"/>
      <c r="LVX134" s="216"/>
      <c r="LVY134" s="216"/>
      <c r="LVZ134" s="216"/>
      <c r="LWA134" s="216"/>
      <c r="LWB134" s="216"/>
      <c r="LWC134" s="216"/>
      <c r="LWD134" s="216"/>
      <c r="LWE134" s="214"/>
      <c r="LWF134" s="214"/>
      <c r="LWG134" s="214"/>
      <c r="LWH134" s="214"/>
      <c r="LWI134" s="214"/>
      <c r="LWJ134" s="212"/>
      <c r="LWK134" s="213"/>
      <c r="LWL134" s="213"/>
      <c r="LWM134" s="214"/>
      <c r="LWN134" s="214"/>
      <c r="LWO134" s="216"/>
      <c r="LWP134" s="216"/>
      <c r="LWQ134" s="216"/>
      <c r="LWR134" s="216"/>
      <c r="LWS134" s="216"/>
      <c r="LWT134" s="216"/>
      <c r="LWU134" s="216"/>
      <c r="LWV134" s="216"/>
      <c r="LWW134" s="216"/>
      <c r="LWX134" s="216"/>
      <c r="LWY134" s="216"/>
      <c r="LWZ134" s="216"/>
      <c r="LXA134" s="216"/>
      <c r="LXB134" s="214"/>
      <c r="LXC134" s="214"/>
      <c r="LXD134" s="214"/>
      <c r="LXE134" s="214"/>
      <c r="LXF134" s="214"/>
      <c r="LXG134" s="212"/>
      <c r="LXH134" s="213"/>
      <c r="LXI134" s="213"/>
      <c r="LXJ134" s="214"/>
      <c r="LXK134" s="214"/>
      <c r="LXL134" s="216"/>
      <c r="LXM134" s="216"/>
      <c r="LXN134" s="216"/>
      <c r="LXO134" s="216"/>
      <c r="LXP134" s="216"/>
      <c r="LXQ134" s="216"/>
      <c r="LXR134" s="216"/>
      <c r="LXS134" s="216"/>
      <c r="LXT134" s="216"/>
      <c r="LXU134" s="216"/>
      <c r="LXV134" s="216"/>
      <c r="LXW134" s="216"/>
      <c r="LXX134" s="216"/>
      <c r="LXY134" s="214"/>
      <c r="LXZ134" s="214"/>
      <c r="LYA134" s="214"/>
      <c r="LYB134" s="214"/>
      <c r="LYC134" s="214"/>
      <c r="LYD134" s="212"/>
      <c r="LYE134" s="213"/>
      <c r="LYF134" s="213"/>
      <c r="LYG134" s="214"/>
      <c r="LYH134" s="214"/>
      <c r="LYI134" s="216"/>
      <c r="LYJ134" s="216"/>
      <c r="LYK134" s="216"/>
      <c r="LYL134" s="216"/>
      <c r="LYM134" s="216"/>
      <c r="LYN134" s="216"/>
      <c r="LYO134" s="216"/>
      <c r="LYP134" s="216"/>
      <c r="LYQ134" s="216"/>
      <c r="LYR134" s="216"/>
      <c r="LYS134" s="216"/>
      <c r="LYT134" s="216"/>
      <c r="LYU134" s="216"/>
      <c r="LYV134" s="214"/>
      <c r="LYW134" s="214"/>
      <c r="LYX134" s="214"/>
      <c r="LYY134" s="214"/>
      <c r="LYZ134" s="214"/>
      <c r="LZA134" s="212"/>
      <c r="LZB134" s="213"/>
      <c r="LZC134" s="213"/>
      <c r="LZD134" s="214"/>
      <c r="LZE134" s="214"/>
      <c r="LZF134" s="216"/>
      <c r="LZG134" s="216"/>
      <c r="LZH134" s="216"/>
      <c r="LZI134" s="216"/>
      <c r="LZJ134" s="216"/>
      <c r="LZK134" s="216"/>
      <c r="LZL134" s="216"/>
      <c r="LZM134" s="216"/>
      <c r="LZN134" s="216"/>
      <c r="LZO134" s="216"/>
      <c r="LZP134" s="216"/>
      <c r="LZQ134" s="216"/>
      <c r="LZR134" s="216"/>
      <c r="LZS134" s="214"/>
      <c r="LZT134" s="214"/>
      <c r="LZU134" s="214"/>
      <c r="LZV134" s="214"/>
      <c r="LZW134" s="214"/>
      <c r="LZX134" s="212"/>
      <c r="LZY134" s="213"/>
      <c r="LZZ134" s="213"/>
      <c r="MAA134" s="214"/>
      <c r="MAB134" s="214"/>
      <c r="MAC134" s="216"/>
      <c r="MAD134" s="216"/>
      <c r="MAE134" s="216"/>
      <c r="MAF134" s="216"/>
      <c r="MAG134" s="216"/>
      <c r="MAH134" s="216"/>
      <c r="MAI134" s="216"/>
      <c r="MAJ134" s="216"/>
      <c r="MAK134" s="216"/>
      <c r="MAL134" s="216"/>
      <c r="MAM134" s="216"/>
      <c r="MAN134" s="216"/>
      <c r="MAO134" s="216"/>
      <c r="MAP134" s="214"/>
      <c r="MAQ134" s="214"/>
      <c r="MAR134" s="214"/>
      <c r="MAS134" s="214"/>
      <c r="MAT134" s="214"/>
      <c r="MAU134" s="212"/>
      <c r="MAV134" s="213"/>
      <c r="MAW134" s="213"/>
      <c r="MAX134" s="214"/>
      <c r="MAY134" s="214"/>
      <c r="MAZ134" s="216"/>
      <c r="MBA134" s="216"/>
      <c r="MBB134" s="216"/>
      <c r="MBC134" s="216"/>
      <c r="MBD134" s="216"/>
      <c r="MBE134" s="216"/>
      <c r="MBF134" s="216"/>
      <c r="MBG134" s="216"/>
      <c r="MBH134" s="216"/>
      <c r="MBI134" s="216"/>
      <c r="MBJ134" s="216"/>
      <c r="MBK134" s="216"/>
      <c r="MBL134" s="216"/>
      <c r="MBM134" s="214"/>
      <c r="MBN134" s="214"/>
      <c r="MBO134" s="214"/>
      <c r="MBP134" s="214"/>
      <c r="MBQ134" s="214"/>
      <c r="MBR134" s="212"/>
      <c r="MBS134" s="213"/>
      <c r="MBT134" s="213"/>
      <c r="MBU134" s="214"/>
      <c r="MBV134" s="214"/>
      <c r="MBW134" s="216"/>
      <c r="MBX134" s="216"/>
      <c r="MBY134" s="216"/>
      <c r="MBZ134" s="216"/>
      <c r="MCA134" s="216"/>
      <c r="MCB134" s="216"/>
      <c r="MCC134" s="216"/>
      <c r="MCD134" s="216"/>
      <c r="MCE134" s="216"/>
      <c r="MCF134" s="216"/>
      <c r="MCG134" s="216"/>
      <c r="MCH134" s="216"/>
      <c r="MCI134" s="216"/>
      <c r="MCJ134" s="214"/>
      <c r="MCK134" s="214"/>
      <c r="MCL134" s="214"/>
      <c r="MCM134" s="214"/>
      <c r="MCN134" s="214"/>
      <c r="MCO134" s="212"/>
      <c r="MCP134" s="213"/>
      <c r="MCQ134" s="213"/>
      <c r="MCR134" s="214"/>
      <c r="MCS134" s="214"/>
      <c r="MCT134" s="216"/>
      <c r="MCU134" s="216"/>
      <c r="MCV134" s="216"/>
      <c r="MCW134" s="216"/>
      <c r="MCX134" s="216"/>
      <c r="MCY134" s="216"/>
      <c r="MCZ134" s="216"/>
      <c r="MDA134" s="216"/>
      <c r="MDB134" s="216"/>
      <c r="MDC134" s="216"/>
      <c r="MDD134" s="216"/>
      <c r="MDE134" s="216"/>
      <c r="MDF134" s="216"/>
      <c r="MDG134" s="214"/>
      <c r="MDH134" s="214"/>
      <c r="MDI134" s="214"/>
      <c r="MDJ134" s="214"/>
      <c r="MDK134" s="214"/>
      <c r="MDL134" s="212"/>
      <c r="MDM134" s="213"/>
      <c r="MDN134" s="213"/>
      <c r="MDO134" s="214"/>
      <c r="MDP134" s="214"/>
      <c r="MDQ134" s="216"/>
      <c r="MDR134" s="216"/>
      <c r="MDS134" s="216"/>
      <c r="MDT134" s="216"/>
      <c r="MDU134" s="216"/>
      <c r="MDV134" s="216"/>
      <c r="MDW134" s="216"/>
      <c r="MDX134" s="216"/>
      <c r="MDY134" s="216"/>
      <c r="MDZ134" s="216"/>
      <c r="MEA134" s="216"/>
      <c r="MEB134" s="216"/>
      <c r="MEC134" s="216"/>
      <c r="MED134" s="214"/>
      <c r="MEE134" s="214"/>
      <c r="MEF134" s="214"/>
      <c r="MEG134" s="214"/>
      <c r="MEH134" s="214"/>
      <c r="MEI134" s="212"/>
      <c r="MEJ134" s="213"/>
      <c r="MEK134" s="213"/>
      <c r="MEL134" s="214"/>
      <c r="MEM134" s="214"/>
      <c r="MEN134" s="216"/>
      <c r="MEO134" s="216"/>
      <c r="MEP134" s="216"/>
      <c r="MEQ134" s="216"/>
      <c r="MER134" s="216"/>
      <c r="MES134" s="216"/>
      <c r="MET134" s="216"/>
      <c r="MEU134" s="216"/>
      <c r="MEV134" s="216"/>
      <c r="MEW134" s="216"/>
      <c r="MEX134" s="216"/>
      <c r="MEY134" s="216"/>
      <c r="MEZ134" s="216"/>
      <c r="MFA134" s="214"/>
      <c r="MFB134" s="214"/>
      <c r="MFC134" s="214"/>
      <c r="MFD134" s="214"/>
      <c r="MFE134" s="214"/>
      <c r="MFF134" s="212"/>
      <c r="MFG134" s="213"/>
      <c r="MFH134" s="213"/>
      <c r="MFI134" s="214"/>
      <c r="MFJ134" s="214"/>
      <c r="MFK134" s="216"/>
      <c r="MFL134" s="216"/>
      <c r="MFM134" s="216"/>
      <c r="MFN134" s="216"/>
      <c r="MFO134" s="216"/>
      <c r="MFP134" s="216"/>
      <c r="MFQ134" s="216"/>
      <c r="MFR134" s="216"/>
      <c r="MFS134" s="216"/>
      <c r="MFT134" s="216"/>
      <c r="MFU134" s="216"/>
      <c r="MFV134" s="216"/>
      <c r="MFW134" s="216"/>
      <c r="MFX134" s="214"/>
      <c r="MFY134" s="214"/>
      <c r="MFZ134" s="214"/>
      <c r="MGA134" s="214"/>
      <c r="MGB134" s="214"/>
      <c r="MGC134" s="212"/>
      <c r="MGD134" s="213"/>
      <c r="MGE134" s="213"/>
      <c r="MGF134" s="214"/>
      <c r="MGG134" s="214"/>
      <c r="MGH134" s="216"/>
      <c r="MGI134" s="216"/>
      <c r="MGJ134" s="216"/>
      <c r="MGK134" s="216"/>
      <c r="MGL134" s="216"/>
      <c r="MGM134" s="216"/>
      <c r="MGN134" s="216"/>
      <c r="MGO134" s="216"/>
      <c r="MGP134" s="216"/>
      <c r="MGQ134" s="216"/>
      <c r="MGR134" s="216"/>
      <c r="MGS134" s="216"/>
      <c r="MGT134" s="216"/>
      <c r="MGU134" s="214"/>
      <c r="MGV134" s="214"/>
      <c r="MGW134" s="214"/>
      <c r="MGX134" s="214"/>
      <c r="MGY134" s="214"/>
      <c r="MGZ134" s="212"/>
      <c r="MHA134" s="213"/>
      <c r="MHB134" s="213"/>
      <c r="MHC134" s="214"/>
      <c r="MHD134" s="214"/>
      <c r="MHE134" s="216"/>
      <c r="MHF134" s="216"/>
      <c r="MHG134" s="216"/>
      <c r="MHH134" s="216"/>
      <c r="MHI134" s="216"/>
      <c r="MHJ134" s="216"/>
      <c r="MHK134" s="216"/>
      <c r="MHL134" s="216"/>
      <c r="MHM134" s="216"/>
      <c r="MHN134" s="216"/>
      <c r="MHO134" s="216"/>
      <c r="MHP134" s="216"/>
      <c r="MHQ134" s="216"/>
      <c r="MHR134" s="214"/>
      <c r="MHS134" s="214"/>
      <c r="MHT134" s="214"/>
      <c r="MHU134" s="214"/>
      <c r="MHV134" s="214"/>
      <c r="MHW134" s="212"/>
      <c r="MHX134" s="213"/>
      <c r="MHY134" s="213"/>
      <c r="MHZ134" s="214"/>
      <c r="MIA134" s="214"/>
      <c r="MIB134" s="216"/>
      <c r="MIC134" s="216"/>
      <c r="MID134" s="216"/>
      <c r="MIE134" s="216"/>
      <c r="MIF134" s="216"/>
      <c r="MIG134" s="216"/>
      <c r="MIH134" s="216"/>
      <c r="MII134" s="216"/>
      <c r="MIJ134" s="216"/>
      <c r="MIK134" s="216"/>
      <c r="MIL134" s="216"/>
      <c r="MIM134" s="216"/>
      <c r="MIN134" s="216"/>
      <c r="MIO134" s="214"/>
      <c r="MIP134" s="214"/>
      <c r="MIQ134" s="214"/>
      <c r="MIR134" s="214"/>
      <c r="MIS134" s="214"/>
      <c r="MIT134" s="212"/>
      <c r="MIU134" s="213"/>
      <c r="MIV134" s="213"/>
      <c r="MIW134" s="214"/>
      <c r="MIX134" s="214"/>
      <c r="MIY134" s="216"/>
      <c r="MIZ134" s="216"/>
      <c r="MJA134" s="216"/>
      <c r="MJB134" s="216"/>
      <c r="MJC134" s="216"/>
      <c r="MJD134" s="216"/>
      <c r="MJE134" s="216"/>
      <c r="MJF134" s="216"/>
      <c r="MJG134" s="216"/>
      <c r="MJH134" s="216"/>
      <c r="MJI134" s="216"/>
      <c r="MJJ134" s="216"/>
      <c r="MJK134" s="216"/>
      <c r="MJL134" s="214"/>
      <c r="MJM134" s="214"/>
      <c r="MJN134" s="214"/>
      <c r="MJO134" s="214"/>
      <c r="MJP134" s="214"/>
      <c r="MJQ134" s="212"/>
      <c r="MJR134" s="213"/>
      <c r="MJS134" s="213"/>
      <c r="MJT134" s="214"/>
      <c r="MJU134" s="214"/>
      <c r="MJV134" s="216"/>
      <c r="MJW134" s="216"/>
      <c r="MJX134" s="216"/>
      <c r="MJY134" s="216"/>
      <c r="MJZ134" s="216"/>
      <c r="MKA134" s="216"/>
      <c r="MKB134" s="216"/>
      <c r="MKC134" s="216"/>
      <c r="MKD134" s="216"/>
      <c r="MKE134" s="216"/>
      <c r="MKF134" s="216"/>
      <c r="MKG134" s="216"/>
      <c r="MKH134" s="216"/>
      <c r="MKI134" s="214"/>
      <c r="MKJ134" s="214"/>
      <c r="MKK134" s="214"/>
      <c r="MKL134" s="214"/>
      <c r="MKM134" s="214"/>
      <c r="MKN134" s="212"/>
      <c r="MKO134" s="213"/>
      <c r="MKP134" s="213"/>
      <c r="MKQ134" s="214"/>
      <c r="MKR134" s="214"/>
      <c r="MKS134" s="216"/>
      <c r="MKT134" s="216"/>
      <c r="MKU134" s="216"/>
      <c r="MKV134" s="216"/>
      <c r="MKW134" s="216"/>
      <c r="MKX134" s="216"/>
      <c r="MKY134" s="216"/>
      <c r="MKZ134" s="216"/>
      <c r="MLA134" s="216"/>
      <c r="MLB134" s="216"/>
      <c r="MLC134" s="216"/>
      <c r="MLD134" s="216"/>
      <c r="MLE134" s="216"/>
      <c r="MLF134" s="214"/>
      <c r="MLG134" s="214"/>
      <c r="MLH134" s="214"/>
      <c r="MLI134" s="214"/>
      <c r="MLJ134" s="214"/>
      <c r="MLK134" s="212"/>
      <c r="MLL134" s="213"/>
      <c r="MLM134" s="213"/>
      <c r="MLN134" s="214"/>
      <c r="MLO134" s="214"/>
      <c r="MLP134" s="216"/>
      <c r="MLQ134" s="216"/>
      <c r="MLR134" s="216"/>
      <c r="MLS134" s="216"/>
      <c r="MLT134" s="216"/>
      <c r="MLU134" s="216"/>
      <c r="MLV134" s="216"/>
      <c r="MLW134" s="216"/>
      <c r="MLX134" s="216"/>
      <c r="MLY134" s="216"/>
      <c r="MLZ134" s="216"/>
      <c r="MMA134" s="216"/>
      <c r="MMB134" s="216"/>
      <c r="MMC134" s="214"/>
      <c r="MMD134" s="214"/>
      <c r="MME134" s="214"/>
      <c r="MMF134" s="214"/>
      <c r="MMG134" s="214"/>
      <c r="MMH134" s="212"/>
      <c r="MMI134" s="213"/>
      <c r="MMJ134" s="213"/>
      <c r="MMK134" s="214"/>
      <c r="MML134" s="214"/>
      <c r="MMM134" s="216"/>
      <c r="MMN134" s="216"/>
      <c r="MMO134" s="216"/>
      <c r="MMP134" s="216"/>
      <c r="MMQ134" s="216"/>
      <c r="MMR134" s="216"/>
      <c r="MMS134" s="216"/>
      <c r="MMT134" s="216"/>
      <c r="MMU134" s="216"/>
      <c r="MMV134" s="216"/>
      <c r="MMW134" s="216"/>
      <c r="MMX134" s="216"/>
      <c r="MMY134" s="216"/>
      <c r="MMZ134" s="214"/>
      <c r="MNA134" s="214"/>
      <c r="MNB134" s="214"/>
      <c r="MNC134" s="214"/>
      <c r="MND134" s="214"/>
      <c r="MNE134" s="212"/>
      <c r="MNF134" s="213"/>
      <c r="MNG134" s="213"/>
      <c r="MNH134" s="214"/>
      <c r="MNI134" s="214"/>
      <c r="MNJ134" s="216"/>
      <c r="MNK134" s="216"/>
      <c r="MNL134" s="216"/>
      <c r="MNM134" s="216"/>
      <c r="MNN134" s="216"/>
      <c r="MNO134" s="216"/>
      <c r="MNP134" s="216"/>
      <c r="MNQ134" s="216"/>
      <c r="MNR134" s="216"/>
      <c r="MNS134" s="216"/>
      <c r="MNT134" s="216"/>
      <c r="MNU134" s="216"/>
      <c r="MNV134" s="216"/>
      <c r="MNW134" s="214"/>
      <c r="MNX134" s="214"/>
      <c r="MNY134" s="214"/>
      <c r="MNZ134" s="214"/>
      <c r="MOA134" s="214"/>
      <c r="MOB134" s="212"/>
      <c r="MOC134" s="213"/>
      <c r="MOD134" s="213"/>
      <c r="MOE134" s="214"/>
      <c r="MOF134" s="214"/>
      <c r="MOG134" s="216"/>
      <c r="MOH134" s="216"/>
      <c r="MOI134" s="216"/>
      <c r="MOJ134" s="216"/>
      <c r="MOK134" s="216"/>
      <c r="MOL134" s="216"/>
      <c r="MOM134" s="216"/>
      <c r="MON134" s="216"/>
      <c r="MOO134" s="216"/>
      <c r="MOP134" s="216"/>
      <c r="MOQ134" s="216"/>
      <c r="MOR134" s="216"/>
      <c r="MOS134" s="216"/>
      <c r="MOT134" s="214"/>
      <c r="MOU134" s="214"/>
      <c r="MOV134" s="214"/>
      <c r="MOW134" s="214"/>
      <c r="MOX134" s="214"/>
      <c r="MOY134" s="212"/>
      <c r="MOZ134" s="213"/>
      <c r="MPA134" s="213"/>
      <c r="MPB134" s="214"/>
      <c r="MPC134" s="214"/>
      <c r="MPD134" s="216"/>
      <c r="MPE134" s="216"/>
      <c r="MPF134" s="216"/>
      <c r="MPG134" s="216"/>
      <c r="MPH134" s="216"/>
      <c r="MPI134" s="216"/>
      <c r="MPJ134" s="216"/>
      <c r="MPK134" s="216"/>
      <c r="MPL134" s="216"/>
      <c r="MPM134" s="216"/>
      <c r="MPN134" s="216"/>
      <c r="MPO134" s="216"/>
      <c r="MPP134" s="216"/>
      <c r="MPQ134" s="214"/>
      <c r="MPR134" s="214"/>
      <c r="MPS134" s="214"/>
      <c r="MPT134" s="214"/>
      <c r="MPU134" s="214"/>
      <c r="MPV134" s="212"/>
      <c r="MPW134" s="213"/>
      <c r="MPX134" s="213"/>
      <c r="MPY134" s="214"/>
      <c r="MPZ134" s="214"/>
      <c r="MQA134" s="216"/>
      <c r="MQB134" s="216"/>
      <c r="MQC134" s="216"/>
      <c r="MQD134" s="216"/>
      <c r="MQE134" s="216"/>
      <c r="MQF134" s="216"/>
      <c r="MQG134" s="216"/>
      <c r="MQH134" s="216"/>
      <c r="MQI134" s="216"/>
      <c r="MQJ134" s="216"/>
      <c r="MQK134" s="216"/>
      <c r="MQL134" s="216"/>
      <c r="MQM134" s="216"/>
      <c r="MQN134" s="214"/>
      <c r="MQO134" s="214"/>
      <c r="MQP134" s="214"/>
      <c r="MQQ134" s="214"/>
      <c r="MQR134" s="214"/>
      <c r="MQS134" s="212"/>
      <c r="MQT134" s="213"/>
      <c r="MQU134" s="213"/>
      <c r="MQV134" s="214"/>
      <c r="MQW134" s="214"/>
      <c r="MQX134" s="216"/>
      <c r="MQY134" s="216"/>
      <c r="MQZ134" s="216"/>
      <c r="MRA134" s="216"/>
      <c r="MRB134" s="216"/>
      <c r="MRC134" s="216"/>
      <c r="MRD134" s="216"/>
      <c r="MRE134" s="216"/>
      <c r="MRF134" s="216"/>
      <c r="MRG134" s="216"/>
      <c r="MRH134" s="216"/>
      <c r="MRI134" s="216"/>
      <c r="MRJ134" s="216"/>
      <c r="MRK134" s="214"/>
      <c r="MRL134" s="214"/>
      <c r="MRM134" s="214"/>
      <c r="MRN134" s="214"/>
      <c r="MRO134" s="214"/>
      <c r="MRP134" s="212"/>
      <c r="MRQ134" s="213"/>
      <c r="MRR134" s="213"/>
      <c r="MRS134" s="214"/>
      <c r="MRT134" s="214"/>
      <c r="MRU134" s="216"/>
      <c r="MRV134" s="216"/>
      <c r="MRW134" s="216"/>
      <c r="MRX134" s="216"/>
      <c r="MRY134" s="216"/>
      <c r="MRZ134" s="216"/>
      <c r="MSA134" s="216"/>
      <c r="MSB134" s="216"/>
      <c r="MSC134" s="216"/>
      <c r="MSD134" s="216"/>
      <c r="MSE134" s="216"/>
      <c r="MSF134" s="216"/>
      <c r="MSG134" s="216"/>
      <c r="MSH134" s="214"/>
      <c r="MSI134" s="214"/>
      <c r="MSJ134" s="214"/>
      <c r="MSK134" s="214"/>
      <c r="MSL134" s="214"/>
      <c r="MSM134" s="212"/>
      <c r="MSN134" s="213"/>
      <c r="MSO134" s="213"/>
      <c r="MSP134" s="214"/>
      <c r="MSQ134" s="214"/>
      <c r="MSR134" s="216"/>
      <c r="MSS134" s="216"/>
      <c r="MST134" s="216"/>
      <c r="MSU134" s="216"/>
      <c r="MSV134" s="216"/>
      <c r="MSW134" s="216"/>
      <c r="MSX134" s="216"/>
      <c r="MSY134" s="216"/>
      <c r="MSZ134" s="216"/>
      <c r="MTA134" s="216"/>
      <c r="MTB134" s="216"/>
      <c r="MTC134" s="216"/>
      <c r="MTD134" s="216"/>
      <c r="MTE134" s="214"/>
      <c r="MTF134" s="214"/>
      <c r="MTG134" s="214"/>
      <c r="MTH134" s="214"/>
      <c r="MTI134" s="214"/>
      <c r="MTJ134" s="212"/>
      <c r="MTK134" s="213"/>
      <c r="MTL134" s="213"/>
      <c r="MTM134" s="214"/>
      <c r="MTN134" s="214"/>
      <c r="MTO134" s="216"/>
      <c r="MTP134" s="216"/>
      <c r="MTQ134" s="216"/>
      <c r="MTR134" s="216"/>
      <c r="MTS134" s="216"/>
      <c r="MTT134" s="216"/>
      <c r="MTU134" s="216"/>
      <c r="MTV134" s="216"/>
      <c r="MTW134" s="216"/>
      <c r="MTX134" s="216"/>
      <c r="MTY134" s="216"/>
      <c r="MTZ134" s="216"/>
      <c r="MUA134" s="216"/>
      <c r="MUB134" s="214"/>
      <c r="MUC134" s="214"/>
      <c r="MUD134" s="214"/>
      <c r="MUE134" s="214"/>
      <c r="MUF134" s="214"/>
      <c r="MUG134" s="212"/>
      <c r="MUH134" s="213"/>
      <c r="MUI134" s="213"/>
      <c r="MUJ134" s="214"/>
      <c r="MUK134" s="214"/>
      <c r="MUL134" s="216"/>
      <c r="MUM134" s="216"/>
      <c r="MUN134" s="216"/>
      <c r="MUO134" s="216"/>
      <c r="MUP134" s="216"/>
      <c r="MUQ134" s="216"/>
      <c r="MUR134" s="216"/>
      <c r="MUS134" s="216"/>
      <c r="MUT134" s="216"/>
      <c r="MUU134" s="216"/>
      <c r="MUV134" s="216"/>
      <c r="MUW134" s="216"/>
      <c r="MUX134" s="216"/>
      <c r="MUY134" s="214"/>
      <c r="MUZ134" s="214"/>
      <c r="MVA134" s="214"/>
      <c r="MVB134" s="214"/>
      <c r="MVC134" s="214"/>
      <c r="MVD134" s="212"/>
      <c r="MVE134" s="213"/>
      <c r="MVF134" s="213"/>
      <c r="MVG134" s="214"/>
      <c r="MVH134" s="214"/>
      <c r="MVI134" s="216"/>
      <c r="MVJ134" s="216"/>
      <c r="MVK134" s="216"/>
      <c r="MVL134" s="216"/>
      <c r="MVM134" s="216"/>
      <c r="MVN134" s="216"/>
      <c r="MVO134" s="216"/>
      <c r="MVP134" s="216"/>
      <c r="MVQ134" s="216"/>
      <c r="MVR134" s="216"/>
      <c r="MVS134" s="216"/>
      <c r="MVT134" s="216"/>
      <c r="MVU134" s="216"/>
      <c r="MVV134" s="214"/>
      <c r="MVW134" s="214"/>
      <c r="MVX134" s="214"/>
      <c r="MVY134" s="214"/>
      <c r="MVZ134" s="214"/>
      <c r="MWA134" s="212"/>
      <c r="MWB134" s="213"/>
      <c r="MWC134" s="213"/>
      <c r="MWD134" s="214"/>
      <c r="MWE134" s="214"/>
      <c r="MWF134" s="216"/>
      <c r="MWG134" s="216"/>
      <c r="MWH134" s="216"/>
      <c r="MWI134" s="216"/>
      <c r="MWJ134" s="216"/>
      <c r="MWK134" s="216"/>
      <c r="MWL134" s="216"/>
      <c r="MWM134" s="216"/>
      <c r="MWN134" s="216"/>
      <c r="MWO134" s="216"/>
      <c r="MWP134" s="216"/>
      <c r="MWQ134" s="216"/>
      <c r="MWR134" s="216"/>
      <c r="MWS134" s="214"/>
      <c r="MWT134" s="214"/>
      <c r="MWU134" s="214"/>
      <c r="MWV134" s="214"/>
      <c r="MWW134" s="214"/>
      <c r="MWX134" s="212"/>
      <c r="MWY134" s="213"/>
      <c r="MWZ134" s="213"/>
      <c r="MXA134" s="214"/>
      <c r="MXB134" s="214"/>
      <c r="MXC134" s="216"/>
      <c r="MXD134" s="216"/>
      <c r="MXE134" s="216"/>
      <c r="MXF134" s="216"/>
      <c r="MXG134" s="216"/>
      <c r="MXH134" s="216"/>
      <c r="MXI134" s="216"/>
      <c r="MXJ134" s="216"/>
      <c r="MXK134" s="216"/>
      <c r="MXL134" s="216"/>
      <c r="MXM134" s="216"/>
      <c r="MXN134" s="216"/>
      <c r="MXO134" s="216"/>
      <c r="MXP134" s="214"/>
      <c r="MXQ134" s="214"/>
      <c r="MXR134" s="214"/>
      <c r="MXS134" s="214"/>
      <c r="MXT134" s="214"/>
      <c r="MXU134" s="212"/>
      <c r="MXV134" s="213"/>
      <c r="MXW134" s="213"/>
      <c r="MXX134" s="214"/>
      <c r="MXY134" s="214"/>
      <c r="MXZ134" s="216"/>
      <c r="MYA134" s="216"/>
      <c r="MYB134" s="216"/>
      <c r="MYC134" s="216"/>
      <c r="MYD134" s="216"/>
      <c r="MYE134" s="216"/>
      <c r="MYF134" s="216"/>
      <c r="MYG134" s="216"/>
      <c r="MYH134" s="216"/>
      <c r="MYI134" s="216"/>
      <c r="MYJ134" s="216"/>
      <c r="MYK134" s="216"/>
      <c r="MYL134" s="216"/>
      <c r="MYM134" s="214"/>
      <c r="MYN134" s="214"/>
      <c r="MYO134" s="214"/>
      <c r="MYP134" s="214"/>
      <c r="MYQ134" s="214"/>
      <c r="MYR134" s="212"/>
      <c r="MYS134" s="213"/>
      <c r="MYT134" s="213"/>
      <c r="MYU134" s="214"/>
      <c r="MYV134" s="214"/>
      <c r="MYW134" s="216"/>
      <c r="MYX134" s="216"/>
      <c r="MYY134" s="216"/>
      <c r="MYZ134" s="216"/>
      <c r="MZA134" s="216"/>
      <c r="MZB134" s="216"/>
      <c r="MZC134" s="216"/>
      <c r="MZD134" s="216"/>
      <c r="MZE134" s="216"/>
      <c r="MZF134" s="216"/>
      <c r="MZG134" s="216"/>
      <c r="MZH134" s="216"/>
      <c r="MZI134" s="216"/>
      <c r="MZJ134" s="214"/>
      <c r="MZK134" s="214"/>
      <c r="MZL134" s="214"/>
      <c r="MZM134" s="214"/>
      <c r="MZN134" s="214"/>
      <c r="MZO134" s="212"/>
      <c r="MZP134" s="213"/>
      <c r="MZQ134" s="213"/>
      <c r="MZR134" s="214"/>
      <c r="MZS134" s="214"/>
      <c r="MZT134" s="216"/>
      <c r="MZU134" s="216"/>
      <c r="MZV134" s="216"/>
      <c r="MZW134" s="216"/>
      <c r="MZX134" s="216"/>
      <c r="MZY134" s="216"/>
      <c r="MZZ134" s="216"/>
      <c r="NAA134" s="216"/>
      <c r="NAB134" s="216"/>
      <c r="NAC134" s="216"/>
      <c r="NAD134" s="216"/>
      <c r="NAE134" s="216"/>
      <c r="NAF134" s="216"/>
      <c r="NAG134" s="214"/>
      <c r="NAH134" s="214"/>
      <c r="NAI134" s="214"/>
      <c r="NAJ134" s="214"/>
      <c r="NAK134" s="214"/>
      <c r="NAL134" s="212"/>
      <c r="NAM134" s="213"/>
      <c r="NAN134" s="213"/>
      <c r="NAO134" s="214"/>
      <c r="NAP134" s="214"/>
      <c r="NAQ134" s="216"/>
      <c r="NAR134" s="216"/>
      <c r="NAS134" s="216"/>
      <c r="NAT134" s="216"/>
      <c r="NAU134" s="216"/>
      <c r="NAV134" s="216"/>
      <c r="NAW134" s="216"/>
      <c r="NAX134" s="216"/>
      <c r="NAY134" s="216"/>
      <c r="NAZ134" s="216"/>
      <c r="NBA134" s="216"/>
      <c r="NBB134" s="216"/>
      <c r="NBC134" s="216"/>
      <c r="NBD134" s="214"/>
      <c r="NBE134" s="214"/>
      <c r="NBF134" s="214"/>
      <c r="NBG134" s="214"/>
      <c r="NBH134" s="214"/>
      <c r="NBI134" s="212"/>
      <c r="NBJ134" s="213"/>
      <c r="NBK134" s="213"/>
      <c r="NBL134" s="214"/>
      <c r="NBM134" s="214"/>
      <c r="NBN134" s="216"/>
      <c r="NBO134" s="216"/>
      <c r="NBP134" s="216"/>
      <c r="NBQ134" s="216"/>
      <c r="NBR134" s="216"/>
      <c r="NBS134" s="216"/>
      <c r="NBT134" s="216"/>
      <c r="NBU134" s="216"/>
      <c r="NBV134" s="216"/>
      <c r="NBW134" s="216"/>
      <c r="NBX134" s="216"/>
      <c r="NBY134" s="216"/>
      <c r="NBZ134" s="216"/>
      <c r="NCA134" s="214"/>
      <c r="NCB134" s="214"/>
      <c r="NCC134" s="214"/>
      <c r="NCD134" s="214"/>
      <c r="NCE134" s="214"/>
      <c r="NCF134" s="212"/>
      <c r="NCG134" s="213"/>
      <c r="NCH134" s="213"/>
      <c r="NCI134" s="214"/>
      <c r="NCJ134" s="214"/>
      <c r="NCK134" s="216"/>
      <c r="NCL134" s="216"/>
      <c r="NCM134" s="216"/>
      <c r="NCN134" s="216"/>
      <c r="NCO134" s="216"/>
      <c r="NCP134" s="216"/>
      <c r="NCQ134" s="216"/>
      <c r="NCR134" s="216"/>
      <c r="NCS134" s="216"/>
      <c r="NCT134" s="216"/>
      <c r="NCU134" s="216"/>
      <c r="NCV134" s="216"/>
      <c r="NCW134" s="216"/>
      <c r="NCX134" s="214"/>
      <c r="NCY134" s="214"/>
      <c r="NCZ134" s="214"/>
      <c r="NDA134" s="214"/>
      <c r="NDB134" s="214"/>
      <c r="NDC134" s="212"/>
      <c r="NDD134" s="213"/>
      <c r="NDE134" s="213"/>
      <c r="NDF134" s="214"/>
      <c r="NDG134" s="214"/>
      <c r="NDH134" s="216"/>
      <c r="NDI134" s="216"/>
      <c r="NDJ134" s="216"/>
      <c r="NDK134" s="216"/>
      <c r="NDL134" s="216"/>
      <c r="NDM134" s="216"/>
      <c r="NDN134" s="216"/>
      <c r="NDO134" s="216"/>
      <c r="NDP134" s="216"/>
      <c r="NDQ134" s="216"/>
      <c r="NDR134" s="216"/>
      <c r="NDS134" s="216"/>
      <c r="NDT134" s="216"/>
      <c r="NDU134" s="214"/>
      <c r="NDV134" s="214"/>
      <c r="NDW134" s="214"/>
      <c r="NDX134" s="214"/>
      <c r="NDY134" s="214"/>
      <c r="NDZ134" s="212"/>
      <c r="NEA134" s="213"/>
      <c r="NEB134" s="213"/>
      <c r="NEC134" s="214"/>
      <c r="NED134" s="214"/>
      <c r="NEE134" s="216"/>
      <c r="NEF134" s="216"/>
      <c r="NEG134" s="216"/>
      <c r="NEH134" s="216"/>
      <c r="NEI134" s="216"/>
      <c r="NEJ134" s="216"/>
      <c r="NEK134" s="216"/>
      <c r="NEL134" s="216"/>
      <c r="NEM134" s="216"/>
      <c r="NEN134" s="216"/>
      <c r="NEO134" s="216"/>
      <c r="NEP134" s="216"/>
      <c r="NEQ134" s="216"/>
      <c r="NER134" s="214"/>
      <c r="NES134" s="214"/>
      <c r="NET134" s="214"/>
      <c r="NEU134" s="214"/>
      <c r="NEV134" s="214"/>
      <c r="NEW134" s="212"/>
      <c r="NEX134" s="213"/>
      <c r="NEY134" s="213"/>
      <c r="NEZ134" s="214"/>
      <c r="NFA134" s="214"/>
      <c r="NFB134" s="216"/>
      <c r="NFC134" s="216"/>
      <c r="NFD134" s="216"/>
      <c r="NFE134" s="216"/>
      <c r="NFF134" s="216"/>
      <c r="NFG134" s="216"/>
      <c r="NFH134" s="216"/>
      <c r="NFI134" s="216"/>
      <c r="NFJ134" s="216"/>
      <c r="NFK134" s="216"/>
      <c r="NFL134" s="216"/>
      <c r="NFM134" s="216"/>
      <c r="NFN134" s="216"/>
      <c r="NFO134" s="214"/>
      <c r="NFP134" s="214"/>
      <c r="NFQ134" s="214"/>
      <c r="NFR134" s="214"/>
      <c r="NFS134" s="214"/>
      <c r="NFT134" s="212"/>
      <c r="NFU134" s="213"/>
      <c r="NFV134" s="213"/>
      <c r="NFW134" s="214"/>
      <c r="NFX134" s="214"/>
      <c r="NFY134" s="216"/>
      <c r="NFZ134" s="216"/>
      <c r="NGA134" s="216"/>
      <c r="NGB134" s="216"/>
      <c r="NGC134" s="216"/>
      <c r="NGD134" s="216"/>
      <c r="NGE134" s="216"/>
      <c r="NGF134" s="216"/>
      <c r="NGG134" s="216"/>
      <c r="NGH134" s="216"/>
      <c r="NGI134" s="216"/>
      <c r="NGJ134" s="216"/>
      <c r="NGK134" s="216"/>
      <c r="NGL134" s="214"/>
      <c r="NGM134" s="214"/>
      <c r="NGN134" s="214"/>
      <c r="NGO134" s="214"/>
      <c r="NGP134" s="214"/>
      <c r="NGQ134" s="212"/>
      <c r="NGR134" s="213"/>
      <c r="NGS134" s="213"/>
      <c r="NGT134" s="214"/>
      <c r="NGU134" s="214"/>
      <c r="NGV134" s="216"/>
      <c r="NGW134" s="216"/>
      <c r="NGX134" s="216"/>
      <c r="NGY134" s="216"/>
      <c r="NGZ134" s="216"/>
      <c r="NHA134" s="216"/>
      <c r="NHB134" s="216"/>
      <c r="NHC134" s="216"/>
      <c r="NHD134" s="216"/>
      <c r="NHE134" s="216"/>
      <c r="NHF134" s="216"/>
      <c r="NHG134" s="216"/>
      <c r="NHH134" s="216"/>
      <c r="NHI134" s="214"/>
      <c r="NHJ134" s="214"/>
      <c r="NHK134" s="214"/>
      <c r="NHL134" s="214"/>
      <c r="NHM134" s="214"/>
      <c r="NHN134" s="212"/>
      <c r="NHO134" s="213"/>
      <c r="NHP134" s="213"/>
      <c r="NHQ134" s="214"/>
      <c r="NHR134" s="214"/>
      <c r="NHS134" s="216"/>
      <c r="NHT134" s="216"/>
      <c r="NHU134" s="216"/>
      <c r="NHV134" s="216"/>
      <c r="NHW134" s="216"/>
      <c r="NHX134" s="216"/>
      <c r="NHY134" s="216"/>
      <c r="NHZ134" s="216"/>
      <c r="NIA134" s="216"/>
      <c r="NIB134" s="216"/>
      <c r="NIC134" s="216"/>
      <c r="NID134" s="216"/>
      <c r="NIE134" s="216"/>
      <c r="NIF134" s="214"/>
      <c r="NIG134" s="214"/>
      <c r="NIH134" s="214"/>
      <c r="NII134" s="214"/>
      <c r="NIJ134" s="214"/>
      <c r="NIK134" s="212"/>
      <c r="NIL134" s="213"/>
      <c r="NIM134" s="213"/>
      <c r="NIN134" s="214"/>
      <c r="NIO134" s="214"/>
      <c r="NIP134" s="216"/>
      <c r="NIQ134" s="216"/>
      <c r="NIR134" s="216"/>
      <c r="NIS134" s="216"/>
      <c r="NIT134" s="216"/>
      <c r="NIU134" s="216"/>
      <c r="NIV134" s="216"/>
      <c r="NIW134" s="216"/>
      <c r="NIX134" s="216"/>
      <c r="NIY134" s="216"/>
      <c r="NIZ134" s="216"/>
      <c r="NJA134" s="216"/>
      <c r="NJB134" s="216"/>
      <c r="NJC134" s="214"/>
      <c r="NJD134" s="214"/>
      <c r="NJE134" s="214"/>
      <c r="NJF134" s="214"/>
      <c r="NJG134" s="214"/>
      <c r="NJH134" s="212"/>
      <c r="NJI134" s="213"/>
      <c r="NJJ134" s="213"/>
      <c r="NJK134" s="214"/>
      <c r="NJL134" s="214"/>
      <c r="NJM134" s="216"/>
      <c r="NJN134" s="216"/>
      <c r="NJO134" s="216"/>
      <c r="NJP134" s="216"/>
      <c r="NJQ134" s="216"/>
      <c r="NJR134" s="216"/>
      <c r="NJS134" s="216"/>
      <c r="NJT134" s="216"/>
      <c r="NJU134" s="216"/>
      <c r="NJV134" s="216"/>
      <c r="NJW134" s="216"/>
      <c r="NJX134" s="216"/>
      <c r="NJY134" s="216"/>
      <c r="NJZ134" s="214"/>
      <c r="NKA134" s="214"/>
      <c r="NKB134" s="214"/>
      <c r="NKC134" s="214"/>
      <c r="NKD134" s="214"/>
      <c r="NKE134" s="212"/>
      <c r="NKF134" s="213"/>
      <c r="NKG134" s="213"/>
      <c r="NKH134" s="214"/>
      <c r="NKI134" s="214"/>
      <c r="NKJ134" s="216"/>
      <c r="NKK134" s="216"/>
      <c r="NKL134" s="216"/>
      <c r="NKM134" s="216"/>
      <c r="NKN134" s="216"/>
      <c r="NKO134" s="216"/>
      <c r="NKP134" s="216"/>
      <c r="NKQ134" s="216"/>
      <c r="NKR134" s="216"/>
      <c r="NKS134" s="216"/>
      <c r="NKT134" s="216"/>
      <c r="NKU134" s="216"/>
      <c r="NKV134" s="216"/>
      <c r="NKW134" s="214"/>
      <c r="NKX134" s="214"/>
      <c r="NKY134" s="214"/>
      <c r="NKZ134" s="214"/>
      <c r="NLA134" s="214"/>
      <c r="NLB134" s="212"/>
      <c r="NLC134" s="213"/>
      <c r="NLD134" s="213"/>
      <c r="NLE134" s="214"/>
      <c r="NLF134" s="214"/>
      <c r="NLG134" s="216"/>
      <c r="NLH134" s="216"/>
      <c r="NLI134" s="216"/>
      <c r="NLJ134" s="216"/>
      <c r="NLK134" s="216"/>
      <c r="NLL134" s="216"/>
      <c r="NLM134" s="216"/>
      <c r="NLN134" s="216"/>
      <c r="NLO134" s="216"/>
      <c r="NLP134" s="216"/>
      <c r="NLQ134" s="216"/>
      <c r="NLR134" s="216"/>
      <c r="NLS134" s="216"/>
      <c r="NLT134" s="214"/>
      <c r="NLU134" s="214"/>
      <c r="NLV134" s="214"/>
      <c r="NLW134" s="214"/>
      <c r="NLX134" s="214"/>
      <c r="NLY134" s="212"/>
      <c r="NLZ134" s="213"/>
      <c r="NMA134" s="213"/>
      <c r="NMB134" s="214"/>
      <c r="NMC134" s="214"/>
      <c r="NMD134" s="216"/>
      <c r="NME134" s="216"/>
      <c r="NMF134" s="216"/>
      <c r="NMG134" s="216"/>
      <c r="NMH134" s="216"/>
      <c r="NMI134" s="216"/>
      <c r="NMJ134" s="216"/>
      <c r="NMK134" s="216"/>
      <c r="NML134" s="216"/>
      <c r="NMM134" s="216"/>
      <c r="NMN134" s="216"/>
      <c r="NMO134" s="216"/>
      <c r="NMP134" s="216"/>
      <c r="NMQ134" s="214"/>
      <c r="NMR134" s="214"/>
      <c r="NMS134" s="214"/>
      <c r="NMT134" s="214"/>
      <c r="NMU134" s="214"/>
      <c r="NMV134" s="212"/>
      <c r="NMW134" s="213"/>
      <c r="NMX134" s="213"/>
      <c r="NMY134" s="214"/>
      <c r="NMZ134" s="214"/>
      <c r="NNA134" s="216"/>
      <c r="NNB134" s="216"/>
      <c r="NNC134" s="216"/>
      <c r="NND134" s="216"/>
      <c r="NNE134" s="216"/>
      <c r="NNF134" s="216"/>
      <c r="NNG134" s="216"/>
      <c r="NNH134" s="216"/>
      <c r="NNI134" s="216"/>
      <c r="NNJ134" s="216"/>
      <c r="NNK134" s="216"/>
      <c r="NNL134" s="216"/>
      <c r="NNM134" s="216"/>
      <c r="NNN134" s="214"/>
      <c r="NNO134" s="214"/>
      <c r="NNP134" s="214"/>
      <c r="NNQ134" s="214"/>
      <c r="NNR134" s="214"/>
      <c r="NNS134" s="212"/>
      <c r="NNT134" s="213"/>
      <c r="NNU134" s="213"/>
      <c r="NNV134" s="214"/>
      <c r="NNW134" s="214"/>
      <c r="NNX134" s="216"/>
      <c r="NNY134" s="216"/>
      <c r="NNZ134" s="216"/>
      <c r="NOA134" s="216"/>
      <c r="NOB134" s="216"/>
      <c r="NOC134" s="216"/>
      <c r="NOD134" s="216"/>
      <c r="NOE134" s="216"/>
      <c r="NOF134" s="216"/>
      <c r="NOG134" s="216"/>
      <c r="NOH134" s="216"/>
      <c r="NOI134" s="216"/>
      <c r="NOJ134" s="216"/>
      <c r="NOK134" s="214"/>
      <c r="NOL134" s="214"/>
      <c r="NOM134" s="214"/>
      <c r="NON134" s="214"/>
      <c r="NOO134" s="214"/>
      <c r="NOP134" s="212"/>
      <c r="NOQ134" s="213"/>
      <c r="NOR134" s="213"/>
      <c r="NOS134" s="214"/>
      <c r="NOT134" s="214"/>
      <c r="NOU134" s="216"/>
      <c r="NOV134" s="216"/>
      <c r="NOW134" s="216"/>
      <c r="NOX134" s="216"/>
      <c r="NOY134" s="216"/>
      <c r="NOZ134" s="216"/>
      <c r="NPA134" s="216"/>
      <c r="NPB134" s="216"/>
      <c r="NPC134" s="216"/>
      <c r="NPD134" s="216"/>
      <c r="NPE134" s="216"/>
      <c r="NPF134" s="216"/>
      <c r="NPG134" s="216"/>
      <c r="NPH134" s="214"/>
      <c r="NPI134" s="214"/>
      <c r="NPJ134" s="214"/>
      <c r="NPK134" s="214"/>
      <c r="NPL134" s="214"/>
      <c r="NPM134" s="212"/>
      <c r="NPN134" s="213"/>
      <c r="NPO134" s="213"/>
      <c r="NPP134" s="214"/>
      <c r="NPQ134" s="214"/>
      <c r="NPR134" s="216"/>
      <c r="NPS134" s="216"/>
      <c r="NPT134" s="216"/>
      <c r="NPU134" s="216"/>
      <c r="NPV134" s="216"/>
      <c r="NPW134" s="216"/>
      <c r="NPX134" s="216"/>
      <c r="NPY134" s="216"/>
      <c r="NPZ134" s="216"/>
      <c r="NQA134" s="216"/>
      <c r="NQB134" s="216"/>
      <c r="NQC134" s="216"/>
      <c r="NQD134" s="216"/>
      <c r="NQE134" s="214"/>
      <c r="NQF134" s="214"/>
      <c r="NQG134" s="214"/>
      <c r="NQH134" s="214"/>
      <c r="NQI134" s="214"/>
      <c r="NQJ134" s="212"/>
      <c r="NQK134" s="213"/>
      <c r="NQL134" s="213"/>
      <c r="NQM134" s="214"/>
      <c r="NQN134" s="214"/>
      <c r="NQO134" s="216"/>
      <c r="NQP134" s="216"/>
      <c r="NQQ134" s="216"/>
      <c r="NQR134" s="216"/>
      <c r="NQS134" s="216"/>
      <c r="NQT134" s="216"/>
      <c r="NQU134" s="216"/>
      <c r="NQV134" s="216"/>
      <c r="NQW134" s="216"/>
      <c r="NQX134" s="216"/>
      <c r="NQY134" s="216"/>
      <c r="NQZ134" s="216"/>
      <c r="NRA134" s="216"/>
      <c r="NRB134" s="214"/>
      <c r="NRC134" s="214"/>
      <c r="NRD134" s="214"/>
      <c r="NRE134" s="214"/>
      <c r="NRF134" s="214"/>
      <c r="NRG134" s="212"/>
      <c r="NRH134" s="213"/>
      <c r="NRI134" s="213"/>
      <c r="NRJ134" s="214"/>
      <c r="NRK134" s="214"/>
      <c r="NRL134" s="216"/>
      <c r="NRM134" s="216"/>
      <c r="NRN134" s="216"/>
      <c r="NRO134" s="216"/>
      <c r="NRP134" s="216"/>
      <c r="NRQ134" s="216"/>
      <c r="NRR134" s="216"/>
      <c r="NRS134" s="216"/>
      <c r="NRT134" s="216"/>
      <c r="NRU134" s="216"/>
      <c r="NRV134" s="216"/>
      <c r="NRW134" s="216"/>
      <c r="NRX134" s="216"/>
      <c r="NRY134" s="214"/>
      <c r="NRZ134" s="214"/>
      <c r="NSA134" s="214"/>
      <c r="NSB134" s="214"/>
      <c r="NSC134" s="214"/>
      <c r="NSD134" s="212"/>
      <c r="NSE134" s="213"/>
      <c r="NSF134" s="213"/>
      <c r="NSG134" s="214"/>
      <c r="NSH134" s="214"/>
      <c r="NSI134" s="216"/>
      <c r="NSJ134" s="216"/>
      <c r="NSK134" s="216"/>
      <c r="NSL134" s="216"/>
      <c r="NSM134" s="216"/>
      <c r="NSN134" s="216"/>
      <c r="NSO134" s="216"/>
      <c r="NSP134" s="216"/>
      <c r="NSQ134" s="216"/>
      <c r="NSR134" s="216"/>
      <c r="NSS134" s="216"/>
      <c r="NST134" s="216"/>
      <c r="NSU134" s="216"/>
      <c r="NSV134" s="214"/>
      <c r="NSW134" s="214"/>
      <c r="NSX134" s="214"/>
      <c r="NSY134" s="214"/>
      <c r="NSZ134" s="214"/>
      <c r="NTA134" s="212"/>
      <c r="NTB134" s="213"/>
      <c r="NTC134" s="213"/>
      <c r="NTD134" s="214"/>
      <c r="NTE134" s="214"/>
      <c r="NTF134" s="216"/>
      <c r="NTG134" s="216"/>
      <c r="NTH134" s="216"/>
      <c r="NTI134" s="216"/>
      <c r="NTJ134" s="216"/>
      <c r="NTK134" s="216"/>
      <c r="NTL134" s="216"/>
      <c r="NTM134" s="216"/>
      <c r="NTN134" s="216"/>
      <c r="NTO134" s="216"/>
      <c r="NTP134" s="216"/>
      <c r="NTQ134" s="216"/>
      <c r="NTR134" s="216"/>
      <c r="NTS134" s="214"/>
      <c r="NTT134" s="214"/>
      <c r="NTU134" s="214"/>
      <c r="NTV134" s="214"/>
      <c r="NTW134" s="214"/>
      <c r="NTX134" s="212"/>
      <c r="NTY134" s="213"/>
      <c r="NTZ134" s="213"/>
      <c r="NUA134" s="214"/>
      <c r="NUB134" s="214"/>
      <c r="NUC134" s="216"/>
      <c r="NUD134" s="216"/>
      <c r="NUE134" s="216"/>
      <c r="NUF134" s="216"/>
      <c r="NUG134" s="216"/>
      <c r="NUH134" s="216"/>
      <c r="NUI134" s="216"/>
      <c r="NUJ134" s="216"/>
      <c r="NUK134" s="216"/>
      <c r="NUL134" s="216"/>
      <c r="NUM134" s="216"/>
      <c r="NUN134" s="216"/>
      <c r="NUO134" s="216"/>
      <c r="NUP134" s="214"/>
      <c r="NUQ134" s="214"/>
      <c r="NUR134" s="214"/>
      <c r="NUS134" s="214"/>
      <c r="NUT134" s="214"/>
      <c r="NUU134" s="212"/>
      <c r="NUV134" s="213"/>
      <c r="NUW134" s="213"/>
      <c r="NUX134" s="214"/>
      <c r="NUY134" s="214"/>
      <c r="NUZ134" s="216"/>
      <c r="NVA134" s="216"/>
      <c r="NVB134" s="216"/>
      <c r="NVC134" s="216"/>
      <c r="NVD134" s="216"/>
      <c r="NVE134" s="216"/>
      <c r="NVF134" s="216"/>
      <c r="NVG134" s="216"/>
      <c r="NVH134" s="216"/>
      <c r="NVI134" s="216"/>
      <c r="NVJ134" s="216"/>
      <c r="NVK134" s="216"/>
      <c r="NVL134" s="216"/>
      <c r="NVM134" s="214"/>
      <c r="NVN134" s="214"/>
      <c r="NVO134" s="214"/>
      <c r="NVP134" s="214"/>
      <c r="NVQ134" s="214"/>
      <c r="NVR134" s="212"/>
      <c r="NVS134" s="213"/>
      <c r="NVT134" s="213"/>
      <c r="NVU134" s="214"/>
      <c r="NVV134" s="214"/>
      <c r="NVW134" s="216"/>
      <c r="NVX134" s="216"/>
      <c r="NVY134" s="216"/>
      <c r="NVZ134" s="216"/>
      <c r="NWA134" s="216"/>
      <c r="NWB134" s="216"/>
      <c r="NWC134" s="216"/>
      <c r="NWD134" s="216"/>
      <c r="NWE134" s="216"/>
      <c r="NWF134" s="216"/>
      <c r="NWG134" s="216"/>
      <c r="NWH134" s="216"/>
      <c r="NWI134" s="216"/>
      <c r="NWJ134" s="214"/>
      <c r="NWK134" s="214"/>
      <c r="NWL134" s="214"/>
      <c r="NWM134" s="214"/>
      <c r="NWN134" s="214"/>
      <c r="NWO134" s="212"/>
      <c r="NWP134" s="213"/>
      <c r="NWQ134" s="213"/>
      <c r="NWR134" s="214"/>
      <c r="NWS134" s="214"/>
      <c r="NWT134" s="216"/>
      <c r="NWU134" s="216"/>
      <c r="NWV134" s="216"/>
      <c r="NWW134" s="216"/>
      <c r="NWX134" s="216"/>
      <c r="NWY134" s="216"/>
      <c r="NWZ134" s="216"/>
      <c r="NXA134" s="216"/>
      <c r="NXB134" s="216"/>
      <c r="NXC134" s="216"/>
      <c r="NXD134" s="216"/>
      <c r="NXE134" s="216"/>
      <c r="NXF134" s="216"/>
      <c r="NXG134" s="214"/>
      <c r="NXH134" s="214"/>
      <c r="NXI134" s="214"/>
      <c r="NXJ134" s="214"/>
      <c r="NXK134" s="214"/>
      <c r="NXL134" s="212"/>
      <c r="NXM134" s="213"/>
      <c r="NXN134" s="213"/>
      <c r="NXO134" s="214"/>
      <c r="NXP134" s="214"/>
      <c r="NXQ134" s="216"/>
      <c r="NXR134" s="216"/>
      <c r="NXS134" s="216"/>
      <c r="NXT134" s="216"/>
      <c r="NXU134" s="216"/>
      <c r="NXV134" s="216"/>
      <c r="NXW134" s="216"/>
      <c r="NXX134" s="216"/>
      <c r="NXY134" s="216"/>
      <c r="NXZ134" s="216"/>
      <c r="NYA134" s="216"/>
      <c r="NYB134" s="216"/>
      <c r="NYC134" s="216"/>
      <c r="NYD134" s="214"/>
      <c r="NYE134" s="214"/>
      <c r="NYF134" s="214"/>
      <c r="NYG134" s="214"/>
      <c r="NYH134" s="214"/>
      <c r="NYI134" s="212"/>
      <c r="NYJ134" s="213"/>
      <c r="NYK134" s="213"/>
      <c r="NYL134" s="214"/>
      <c r="NYM134" s="214"/>
      <c r="NYN134" s="216"/>
      <c r="NYO134" s="216"/>
      <c r="NYP134" s="216"/>
      <c r="NYQ134" s="216"/>
      <c r="NYR134" s="216"/>
      <c r="NYS134" s="216"/>
      <c r="NYT134" s="216"/>
      <c r="NYU134" s="216"/>
      <c r="NYV134" s="216"/>
      <c r="NYW134" s="216"/>
      <c r="NYX134" s="216"/>
      <c r="NYY134" s="216"/>
      <c r="NYZ134" s="216"/>
      <c r="NZA134" s="214"/>
      <c r="NZB134" s="214"/>
      <c r="NZC134" s="214"/>
      <c r="NZD134" s="214"/>
      <c r="NZE134" s="214"/>
      <c r="NZF134" s="212"/>
      <c r="NZG134" s="213"/>
      <c r="NZH134" s="213"/>
      <c r="NZI134" s="214"/>
      <c r="NZJ134" s="214"/>
      <c r="NZK134" s="216"/>
      <c r="NZL134" s="216"/>
      <c r="NZM134" s="216"/>
      <c r="NZN134" s="216"/>
      <c r="NZO134" s="216"/>
      <c r="NZP134" s="216"/>
      <c r="NZQ134" s="216"/>
      <c r="NZR134" s="216"/>
      <c r="NZS134" s="216"/>
      <c r="NZT134" s="216"/>
      <c r="NZU134" s="216"/>
      <c r="NZV134" s="216"/>
      <c r="NZW134" s="216"/>
      <c r="NZX134" s="214"/>
      <c r="NZY134" s="214"/>
      <c r="NZZ134" s="214"/>
      <c r="OAA134" s="214"/>
      <c r="OAB134" s="214"/>
      <c r="OAC134" s="212"/>
      <c r="OAD134" s="213"/>
      <c r="OAE134" s="213"/>
      <c r="OAF134" s="214"/>
      <c r="OAG134" s="214"/>
      <c r="OAH134" s="216"/>
      <c r="OAI134" s="216"/>
      <c r="OAJ134" s="216"/>
      <c r="OAK134" s="216"/>
      <c r="OAL134" s="216"/>
      <c r="OAM134" s="216"/>
      <c r="OAN134" s="216"/>
      <c r="OAO134" s="216"/>
      <c r="OAP134" s="216"/>
      <c r="OAQ134" s="216"/>
      <c r="OAR134" s="216"/>
      <c r="OAS134" s="216"/>
      <c r="OAT134" s="216"/>
      <c r="OAU134" s="214"/>
      <c r="OAV134" s="214"/>
      <c r="OAW134" s="214"/>
      <c r="OAX134" s="214"/>
      <c r="OAY134" s="214"/>
      <c r="OAZ134" s="212"/>
      <c r="OBA134" s="213"/>
      <c r="OBB134" s="213"/>
      <c r="OBC134" s="214"/>
      <c r="OBD134" s="214"/>
      <c r="OBE134" s="216"/>
      <c r="OBF134" s="216"/>
      <c r="OBG134" s="216"/>
      <c r="OBH134" s="216"/>
      <c r="OBI134" s="216"/>
      <c r="OBJ134" s="216"/>
      <c r="OBK134" s="216"/>
      <c r="OBL134" s="216"/>
      <c r="OBM134" s="216"/>
      <c r="OBN134" s="216"/>
      <c r="OBO134" s="216"/>
      <c r="OBP134" s="216"/>
      <c r="OBQ134" s="216"/>
      <c r="OBR134" s="214"/>
      <c r="OBS134" s="214"/>
      <c r="OBT134" s="214"/>
      <c r="OBU134" s="214"/>
      <c r="OBV134" s="214"/>
      <c r="OBW134" s="212"/>
      <c r="OBX134" s="213"/>
      <c r="OBY134" s="213"/>
      <c r="OBZ134" s="214"/>
      <c r="OCA134" s="214"/>
      <c r="OCB134" s="216"/>
      <c r="OCC134" s="216"/>
      <c r="OCD134" s="216"/>
      <c r="OCE134" s="216"/>
      <c r="OCF134" s="216"/>
      <c r="OCG134" s="216"/>
      <c r="OCH134" s="216"/>
      <c r="OCI134" s="216"/>
      <c r="OCJ134" s="216"/>
      <c r="OCK134" s="216"/>
      <c r="OCL134" s="216"/>
      <c r="OCM134" s="216"/>
      <c r="OCN134" s="216"/>
      <c r="OCO134" s="214"/>
      <c r="OCP134" s="214"/>
      <c r="OCQ134" s="214"/>
      <c r="OCR134" s="214"/>
      <c r="OCS134" s="214"/>
      <c r="OCT134" s="212"/>
      <c r="OCU134" s="213"/>
      <c r="OCV134" s="213"/>
      <c r="OCW134" s="214"/>
      <c r="OCX134" s="214"/>
      <c r="OCY134" s="216"/>
      <c r="OCZ134" s="216"/>
      <c r="ODA134" s="216"/>
      <c r="ODB134" s="216"/>
      <c r="ODC134" s="216"/>
      <c r="ODD134" s="216"/>
      <c r="ODE134" s="216"/>
      <c r="ODF134" s="216"/>
      <c r="ODG134" s="216"/>
      <c r="ODH134" s="216"/>
      <c r="ODI134" s="216"/>
      <c r="ODJ134" s="216"/>
      <c r="ODK134" s="216"/>
      <c r="ODL134" s="214"/>
      <c r="ODM134" s="214"/>
      <c r="ODN134" s="214"/>
      <c r="ODO134" s="214"/>
      <c r="ODP134" s="214"/>
      <c r="ODQ134" s="212"/>
      <c r="ODR134" s="213"/>
      <c r="ODS134" s="213"/>
      <c r="ODT134" s="214"/>
      <c r="ODU134" s="214"/>
      <c r="ODV134" s="216"/>
      <c r="ODW134" s="216"/>
      <c r="ODX134" s="216"/>
      <c r="ODY134" s="216"/>
      <c r="ODZ134" s="216"/>
      <c r="OEA134" s="216"/>
      <c r="OEB134" s="216"/>
      <c r="OEC134" s="216"/>
      <c r="OED134" s="216"/>
      <c r="OEE134" s="216"/>
      <c r="OEF134" s="216"/>
      <c r="OEG134" s="216"/>
      <c r="OEH134" s="216"/>
      <c r="OEI134" s="214"/>
      <c r="OEJ134" s="214"/>
      <c r="OEK134" s="214"/>
      <c r="OEL134" s="214"/>
      <c r="OEM134" s="214"/>
      <c r="OEN134" s="212"/>
      <c r="OEO134" s="213"/>
      <c r="OEP134" s="213"/>
      <c r="OEQ134" s="214"/>
      <c r="OER134" s="214"/>
      <c r="OES134" s="216"/>
      <c r="OET134" s="216"/>
      <c r="OEU134" s="216"/>
      <c r="OEV134" s="216"/>
      <c r="OEW134" s="216"/>
      <c r="OEX134" s="216"/>
      <c r="OEY134" s="216"/>
      <c r="OEZ134" s="216"/>
      <c r="OFA134" s="216"/>
      <c r="OFB134" s="216"/>
      <c r="OFC134" s="216"/>
      <c r="OFD134" s="216"/>
      <c r="OFE134" s="216"/>
      <c r="OFF134" s="214"/>
      <c r="OFG134" s="214"/>
      <c r="OFH134" s="214"/>
      <c r="OFI134" s="214"/>
      <c r="OFJ134" s="214"/>
      <c r="OFK134" s="212"/>
      <c r="OFL134" s="213"/>
      <c r="OFM134" s="213"/>
      <c r="OFN134" s="214"/>
      <c r="OFO134" s="214"/>
      <c r="OFP134" s="216"/>
      <c r="OFQ134" s="216"/>
      <c r="OFR134" s="216"/>
      <c r="OFS134" s="216"/>
      <c r="OFT134" s="216"/>
      <c r="OFU134" s="216"/>
      <c r="OFV134" s="216"/>
      <c r="OFW134" s="216"/>
      <c r="OFX134" s="216"/>
      <c r="OFY134" s="216"/>
      <c r="OFZ134" s="216"/>
      <c r="OGA134" s="216"/>
      <c r="OGB134" s="216"/>
      <c r="OGC134" s="214"/>
      <c r="OGD134" s="214"/>
      <c r="OGE134" s="214"/>
      <c r="OGF134" s="214"/>
      <c r="OGG134" s="214"/>
      <c r="OGH134" s="212"/>
      <c r="OGI134" s="213"/>
      <c r="OGJ134" s="213"/>
      <c r="OGK134" s="214"/>
      <c r="OGL134" s="214"/>
      <c r="OGM134" s="216"/>
      <c r="OGN134" s="216"/>
      <c r="OGO134" s="216"/>
      <c r="OGP134" s="216"/>
      <c r="OGQ134" s="216"/>
      <c r="OGR134" s="216"/>
      <c r="OGS134" s="216"/>
      <c r="OGT134" s="216"/>
      <c r="OGU134" s="216"/>
      <c r="OGV134" s="216"/>
      <c r="OGW134" s="216"/>
      <c r="OGX134" s="216"/>
      <c r="OGY134" s="216"/>
      <c r="OGZ134" s="214"/>
      <c r="OHA134" s="214"/>
      <c r="OHB134" s="214"/>
      <c r="OHC134" s="214"/>
      <c r="OHD134" s="214"/>
      <c r="OHE134" s="212"/>
      <c r="OHF134" s="213"/>
      <c r="OHG134" s="213"/>
      <c r="OHH134" s="214"/>
      <c r="OHI134" s="214"/>
      <c r="OHJ134" s="216"/>
      <c r="OHK134" s="216"/>
      <c r="OHL134" s="216"/>
      <c r="OHM134" s="216"/>
      <c r="OHN134" s="216"/>
      <c r="OHO134" s="216"/>
      <c r="OHP134" s="216"/>
      <c r="OHQ134" s="216"/>
      <c r="OHR134" s="216"/>
      <c r="OHS134" s="216"/>
      <c r="OHT134" s="216"/>
      <c r="OHU134" s="216"/>
      <c r="OHV134" s="216"/>
      <c r="OHW134" s="214"/>
      <c r="OHX134" s="214"/>
      <c r="OHY134" s="214"/>
      <c r="OHZ134" s="214"/>
      <c r="OIA134" s="214"/>
      <c r="OIB134" s="212"/>
      <c r="OIC134" s="213"/>
      <c r="OID134" s="213"/>
      <c r="OIE134" s="214"/>
      <c r="OIF134" s="214"/>
      <c r="OIG134" s="216"/>
      <c r="OIH134" s="216"/>
      <c r="OII134" s="216"/>
      <c r="OIJ134" s="216"/>
      <c r="OIK134" s="216"/>
      <c r="OIL134" s="216"/>
      <c r="OIM134" s="216"/>
      <c r="OIN134" s="216"/>
      <c r="OIO134" s="216"/>
      <c r="OIP134" s="216"/>
      <c r="OIQ134" s="216"/>
      <c r="OIR134" s="216"/>
      <c r="OIS134" s="216"/>
      <c r="OIT134" s="214"/>
      <c r="OIU134" s="214"/>
      <c r="OIV134" s="214"/>
      <c r="OIW134" s="214"/>
      <c r="OIX134" s="214"/>
      <c r="OIY134" s="212"/>
      <c r="OIZ134" s="213"/>
      <c r="OJA134" s="213"/>
      <c r="OJB134" s="214"/>
      <c r="OJC134" s="214"/>
      <c r="OJD134" s="216"/>
      <c r="OJE134" s="216"/>
      <c r="OJF134" s="216"/>
      <c r="OJG134" s="216"/>
      <c r="OJH134" s="216"/>
      <c r="OJI134" s="216"/>
      <c r="OJJ134" s="216"/>
      <c r="OJK134" s="216"/>
      <c r="OJL134" s="216"/>
      <c r="OJM134" s="216"/>
      <c r="OJN134" s="216"/>
      <c r="OJO134" s="216"/>
      <c r="OJP134" s="216"/>
      <c r="OJQ134" s="214"/>
      <c r="OJR134" s="214"/>
      <c r="OJS134" s="214"/>
      <c r="OJT134" s="214"/>
      <c r="OJU134" s="214"/>
      <c r="OJV134" s="212"/>
      <c r="OJW134" s="213"/>
      <c r="OJX134" s="213"/>
      <c r="OJY134" s="214"/>
      <c r="OJZ134" s="214"/>
      <c r="OKA134" s="216"/>
      <c r="OKB134" s="216"/>
      <c r="OKC134" s="216"/>
      <c r="OKD134" s="216"/>
      <c r="OKE134" s="216"/>
      <c r="OKF134" s="216"/>
      <c r="OKG134" s="216"/>
      <c r="OKH134" s="216"/>
      <c r="OKI134" s="216"/>
      <c r="OKJ134" s="216"/>
      <c r="OKK134" s="216"/>
      <c r="OKL134" s="216"/>
      <c r="OKM134" s="216"/>
      <c r="OKN134" s="214"/>
      <c r="OKO134" s="214"/>
      <c r="OKP134" s="214"/>
      <c r="OKQ134" s="214"/>
      <c r="OKR134" s="214"/>
      <c r="OKS134" s="212"/>
      <c r="OKT134" s="213"/>
      <c r="OKU134" s="213"/>
      <c r="OKV134" s="214"/>
      <c r="OKW134" s="214"/>
      <c r="OKX134" s="216"/>
      <c r="OKY134" s="216"/>
      <c r="OKZ134" s="216"/>
      <c r="OLA134" s="216"/>
      <c r="OLB134" s="216"/>
      <c r="OLC134" s="216"/>
      <c r="OLD134" s="216"/>
      <c r="OLE134" s="216"/>
      <c r="OLF134" s="216"/>
      <c r="OLG134" s="216"/>
      <c r="OLH134" s="216"/>
      <c r="OLI134" s="216"/>
      <c r="OLJ134" s="216"/>
      <c r="OLK134" s="214"/>
      <c r="OLL134" s="214"/>
      <c r="OLM134" s="214"/>
      <c r="OLN134" s="214"/>
      <c r="OLO134" s="214"/>
      <c r="OLP134" s="212"/>
      <c r="OLQ134" s="213"/>
      <c r="OLR134" s="213"/>
      <c r="OLS134" s="214"/>
      <c r="OLT134" s="214"/>
      <c r="OLU134" s="216"/>
      <c r="OLV134" s="216"/>
      <c r="OLW134" s="216"/>
      <c r="OLX134" s="216"/>
      <c r="OLY134" s="216"/>
      <c r="OLZ134" s="216"/>
      <c r="OMA134" s="216"/>
      <c r="OMB134" s="216"/>
      <c r="OMC134" s="216"/>
      <c r="OMD134" s="216"/>
      <c r="OME134" s="216"/>
      <c r="OMF134" s="216"/>
      <c r="OMG134" s="216"/>
      <c r="OMH134" s="214"/>
      <c r="OMI134" s="214"/>
      <c r="OMJ134" s="214"/>
      <c r="OMK134" s="214"/>
      <c r="OML134" s="214"/>
      <c r="OMM134" s="212"/>
      <c r="OMN134" s="213"/>
      <c r="OMO134" s="213"/>
      <c r="OMP134" s="214"/>
      <c r="OMQ134" s="214"/>
      <c r="OMR134" s="216"/>
      <c r="OMS134" s="216"/>
      <c r="OMT134" s="216"/>
      <c r="OMU134" s="216"/>
      <c r="OMV134" s="216"/>
      <c r="OMW134" s="216"/>
      <c r="OMX134" s="216"/>
      <c r="OMY134" s="216"/>
      <c r="OMZ134" s="216"/>
      <c r="ONA134" s="216"/>
      <c r="ONB134" s="216"/>
      <c r="ONC134" s="216"/>
      <c r="OND134" s="216"/>
      <c r="ONE134" s="214"/>
      <c r="ONF134" s="214"/>
      <c r="ONG134" s="214"/>
      <c r="ONH134" s="214"/>
      <c r="ONI134" s="214"/>
      <c r="ONJ134" s="212"/>
      <c r="ONK134" s="213"/>
      <c r="ONL134" s="213"/>
      <c r="ONM134" s="214"/>
      <c r="ONN134" s="214"/>
      <c r="ONO134" s="216"/>
      <c r="ONP134" s="216"/>
      <c r="ONQ134" s="216"/>
      <c r="ONR134" s="216"/>
      <c r="ONS134" s="216"/>
      <c r="ONT134" s="216"/>
      <c r="ONU134" s="216"/>
      <c r="ONV134" s="216"/>
      <c r="ONW134" s="216"/>
      <c r="ONX134" s="216"/>
      <c r="ONY134" s="216"/>
      <c r="ONZ134" s="216"/>
      <c r="OOA134" s="216"/>
      <c r="OOB134" s="214"/>
      <c r="OOC134" s="214"/>
      <c r="OOD134" s="214"/>
      <c r="OOE134" s="214"/>
      <c r="OOF134" s="214"/>
      <c r="OOG134" s="212"/>
      <c r="OOH134" s="213"/>
      <c r="OOI134" s="213"/>
      <c r="OOJ134" s="214"/>
      <c r="OOK134" s="214"/>
      <c r="OOL134" s="216"/>
      <c r="OOM134" s="216"/>
      <c r="OON134" s="216"/>
      <c r="OOO134" s="216"/>
      <c r="OOP134" s="216"/>
      <c r="OOQ134" s="216"/>
      <c r="OOR134" s="216"/>
      <c r="OOS134" s="216"/>
      <c r="OOT134" s="216"/>
      <c r="OOU134" s="216"/>
      <c r="OOV134" s="216"/>
      <c r="OOW134" s="216"/>
      <c r="OOX134" s="216"/>
      <c r="OOY134" s="214"/>
      <c r="OOZ134" s="214"/>
      <c r="OPA134" s="214"/>
      <c r="OPB134" s="214"/>
      <c r="OPC134" s="214"/>
      <c r="OPD134" s="212"/>
      <c r="OPE134" s="213"/>
      <c r="OPF134" s="213"/>
      <c r="OPG134" s="214"/>
      <c r="OPH134" s="214"/>
      <c r="OPI134" s="216"/>
      <c r="OPJ134" s="216"/>
      <c r="OPK134" s="216"/>
      <c r="OPL134" s="216"/>
      <c r="OPM134" s="216"/>
      <c r="OPN134" s="216"/>
      <c r="OPO134" s="216"/>
      <c r="OPP134" s="216"/>
      <c r="OPQ134" s="216"/>
      <c r="OPR134" s="216"/>
      <c r="OPS134" s="216"/>
      <c r="OPT134" s="216"/>
      <c r="OPU134" s="216"/>
      <c r="OPV134" s="214"/>
      <c r="OPW134" s="214"/>
      <c r="OPX134" s="214"/>
      <c r="OPY134" s="214"/>
      <c r="OPZ134" s="214"/>
      <c r="OQA134" s="212"/>
      <c r="OQB134" s="213"/>
      <c r="OQC134" s="213"/>
      <c r="OQD134" s="214"/>
      <c r="OQE134" s="214"/>
      <c r="OQF134" s="216"/>
      <c r="OQG134" s="216"/>
      <c r="OQH134" s="216"/>
      <c r="OQI134" s="216"/>
      <c r="OQJ134" s="216"/>
      <c r="OQK134" s="216"/>
      <c r="OQL134" s="216"/>
      <c r="OQM134" s="216"/>
      <c r="OQN134" s="216"/>
      <c r="OQO134" s="216"/>
      <c r="OQP134" s="216"/>
      <c r="OQQ134" s="216"/>
      <c r="OQR134" s="216"/>
      <c r="OQS134" s="214"/>
      <c r="OQT134" s="214"/>
      <c r="OQU134" s="214"/>
      <c r="OQV134" s="214"/>
      <c r="OQW134" s="214"/>
      <c r="OQX134" s="212"/>
      <c r="OQY134" s="213"/>
      <c r="OQZ134" s="213"/>
      <c r="ORA134" s="214"/>
      <c r="ORB134" s="214"/>
      <c r="ORC134" s="216"/>
      <c r="ORD134" s="216"/>
      <c r="ORE134" s="216"/>
      <c r="ORF134" s="216"/>
      <c r="ORG134" s="216"/>
      <c r="ORH134" s="216"/>
      <c r="ORI134" s="216"/>
      <c r="ORJ134" s="216"/>
      <c r="ORK134" s="216"/>
      <c r="ORL134" s="216"/>
      <c r="ORM134" s="216"/>
      <c r="ORN134" s="216"/>
      <c r="ORO134" s="216"/>
      <c r="ORP134" s="214"/>
      <c r="ORQ134" s="214"/>
      <c r="ORR134" s="214"/>
      <c r="ORS134" s="214"/>
      <c r="ORT134" s="214"/>
      <c r="ORU134" s="212"/>
      <c r="ORV134" s="213"/>
      <c r="ORW134" s="213"/>
      <c r="ORX134" s="214"/>
      <c r="ORY134" s="214"/>
      <c r="ORZ134" s="216"/>
      <c r="OSA134" s="216"/>
      <c r="OSB134" s="216"/>
      <c r="OSC134" s="216"/>
      <c r="OSD134" s="216"/>
      <c r="OSE134" s="216"/>
      <c r="OSF134" s="216"/>
      <c r="OSG134" s="216"/>
      <c r="OSH134" s="216"/>
      <c r="OSI134" s="216"/>
      <c r="OSJ134" s="216"/>
      <c r="OSK134" s="216"/>
      <c r="OSL134" s="216"/>
      <c r="OSM134" s="214"/>
      <c r="OSN134" s="214"/>
      <c r="OSO134" s="214"/>
      <c r="OSP134" s="214"/>
      <c r="OSQ134" s="214"/>
      <c r="OSR134" s="212"/>
      <c r="OSS134" s="213"/>
      <c r="OST134" s="213"/>
      <c r="OSU134" s="214"/>
      <c r="OSV134" s="214"/>
      <c r="OSW134" s="216"/>
      <c r="OSX134" s="216"/>
      <c r="OSY134" s="216"/>
      <c r="OSZ134" s="216"/>
      <c r="OTA134" s="216"/>
      <c r="OTB134" s="216"/>
      <c r="OTC134" s="216"/>
      <c r="OTD134" s="216"/>
      <c r="OTE134" s="216"/>
      <c r="OTF134" s="216"/>
      <c r="OTG134" s="216"/>
      <c r="OTH134" s="216"/>
      <c r="OTI134" s="216"/>
      <c r="OTJ134" s="214"/>
      <c r="OTK134" s="214"/>
      <c r="OTL134" s="214"/>
      <c r="OTM134" s="214"/>
      <c r="OTN134" s="214"/>
      <c r="OTO134" s="212"/>
      <c r="OTP134" s="213"/>
      <c r="OTQ134" s="213"/>
      <c r="OTR134" s="214"/>
      <c r="OTS134" s="214"/>
      <c r="OTT134" s="216"/>
      <c r="OTU134" s="216"/>
      <c r="OTV134" s="216"/>
      <c r="OTW134" s="216"/>
      <c r="OTX134" s="216"/>
      <c r="OTY134" s="216"/>
      <c r="OTZ134" s="216"/>
      <c r="OUA134" s="216"/>
      <c r="OUB134" s="216"/>
      <c r="OUC134" s="216"/>
      <c r="OUD134" s="216"/>
      <c r="OUE134" s="216"/>
      <c r="OUF134" s="216"/>
      <c r="OUG134" s="214"/>
      <c r="OUH134" s="214"/>
      <c r="OUI134" s="214"/>
      <c r="OUJ134" s="214"/>
      <c r="OUK134" s="214"/>
      <c r="OUL134" s="212"/>
      <c r="OUM134" s="213"/>
      <c r="OUN134" s="213"/>
      <c r="OUO134" s="214"/>
      <c r="OUP134" s="214"/>
      <c r="OUQ134" s="216"/>
      <c r="OUR134" s="216"/>
      <c r="OUS134" s="216"/>
      <c r="OUT134" s="216"/>
      <c r="OUU134" s="216"/>
      <c r="OUV134" s="216"/>
      <c r="OUW134" s="216"/>
      <c r="OUX134" s="216"/>
      <c r="OUY134" s="216"/>
      <c r="OUZ134" s="216"/>
      <c r="OVA134" s="216"/>
      <c r="OVB134" s="216"/>
      <c r="OVC134" s="216"/>
      <c r="OVD134" s="214"/>
      <c r="OVE134" s="214"/>
      <c r="OVF134" s="214"/>
      <c r="OVG134" s="214"/>
      <c r="OVH134" s="214"/>
      <c r="OVI134" s="212"/>
      <c r="OVJ134" s="213"/>
      <c r="OVK134" s="213"/>
      <c r="OVL134" s="214"/>
      <c r="OVM134" s="214"/>
      <c r="OVN134" s="216"/>
      <c r="OVO134" s="216"/>
      <c r="OVP134" s="216"/>
      <c r="OVQ134" s="216"/>
      <c r="OVR134" s="216"/>
      <c r="OVS134" s="216"/>
      <c r="OVT134" s="216"/>
      <c r="OVU134" s="216"/>
      <c r="OVV134" s="216"/>
      <c r="OVW134" s="216"/>
      <c r="OVX134" s="216"/>
      <c r="OVY134" s="216"/>
      <c r="OVZ134" s="216"/>
      <c r="OWA134" s="214"/>
      <c r="OWB134" s="214"/>
      <c r="OWC134" s="214"/>
      <c r="OWD134" s="214"/>
      <c r="OWE134" s="214"/>
      <c r="OWF134" s="212"/>
      <c r="OWG134" s="213"/>
      <c r="OWH134" s="213"/>
      <c r="OWI134" s="214"/>
      <c r="OWJ134" s="214"/>
      <c r="OWK134" s="216"/>
      <c r="OWL134" s="216"/>
      <c r="OWM134" s="216"/>
      <c r="OWN134" s="216"/>
      <c r="OWO134" s="216"/>
      <c r="OWP134" s="216"/>
      <c r="OWQ134" s="216"/>
      <c r="OWR134" s="216"/>
      <c r="OWS134" s="216"/>
      <c r="OWT134" s="216"/>
      <c r="OWU134" s="216"/>
      <c r="OWV134" s="216"/>
      <c r="OWW134" s="216"/>
      <c r="OWX134" s="214"/>
      <c r="OWY134" s="214"/>
      <c r="OWZ134" s="214"/>
      <c r="OXA134" s="214"/>
      <c r="OXB134" s="214"/>
      <c r="OXC134" s="212"/>
      <c r="OXD134" s="213"/>
      <c r="OXE134" s="213"/>
      <c r="OXF134" s="214"/>
      <c r="OXG134" s="214"/>
      <c r="OXH134" s="216"/>
      <c r="OXI134" s="216"/>
      <c r="OXJ134" s="216"/>
      <c r="OXK134" s="216"/>
      <c r="OXL134" s="216"/>
      <c r="OXM134" s="216"/>
      <c r="OXN134" s="216"/>
      <c r="OXO134" s="216"/>
      <c r="OXP134" s="216"/>
      <c r="OXQ134" s="216"/>
      <c r="OXR134" s="216"/>
      <c r="OXS134" s="216"/>
      <c r="OXT134" s="216"/>
      <c r="OXU134" s="214"/>
      <c r="OXV134" s="214"/>
      <c r="OXW134" s="214"/>
      <c r="OXX134" s="214"/>
      <c r="OXY134" s="214"/>
      <c r="OXZ134" s="212"/>
      <c r="OYA134" s="213"/>
      <c r="OYB134" s="213"/>
      <c r="OYC134" s="214"/>
      <c r="OYD134" s="214"/>
      <c r="OYE134" s="216"/>
      <c r="OYF134" s="216"/>
      <c r="OYG134" s="216"/>
      <c r="OYH134" s="216"/>
      <c r="OYI134" s="216"/>
      <c r="OYJ134" s="216"/>
      <c r="OYK134" s="216"/>
      <c r="OYL134" s="216"/>
      <c r="OYM134" s="216"/>
      <c r="OYN134" s="216"/>
      <c r="OYO134" s="216"/>
      <c r="OYP134" s="216"/>
      <c r="OYQ134" s="216"/>
      <c r="OYR134" s="214"/>
      <c r="OYS134" s="214"/>
      <c r="OYT134" s="214"/>
      <c r="OYU134" s="214"/>
      <c r="OYV134" s="214"/>
      <c r="OYW134" s="212"/>
      <c r="OYX134" s="213"/>
      <c r="OYY134" s="213"/>
      <c r="OYZ134" s="214"/>
      <c r="OZA134" s="214"/>
      <c r="OZB134" s="216"/>
      <c r="OZC134" s="216"/>
      <c r="OZD134" s="216"/>
      <c r="OZE134" s="216"/>
      <c r="OZF134" s="216"/>
      <c r="OZG134" s="216"/>
      <c r="OZH134" s="216"/>
      <c r="OZI134" s="216"/>
      <c r="OZJ134" s="216"/>
      <c r="OZK134" s="216"/>
      <c r="OZL134" s="216"/>
      <c r="OZM134" s="216"/>
      <c r="OZN134" s="216"/>
      <c r="OZO134" s="214"/>
      <c r="OZP134" s="214"/>
      <c r="OZQ134" s="214"/>
      <c r="OZR134" s="214"/>
      <c r="OZS134" s="214"/>
      <c r="OZT134" s="212"/>
      <c r="OZU134" s="213"/>
      <c r="OZV134" s="213"/>
      <c r="OZW134" s="214"/>
      <c r="OZX134" s="214"/>
      <c r="OZY134" s="216"/>
      <c r="OZZ134" s="216"/>
      <c r="PAA134" s="216"/>
      <c r="PAB134" s="216"/>
      <c r="PAC134" s="216"/>
      <c r="PAD134" s="216"/>
      <c r="PAE134" s="216"/>
      <c r="PAF134" s="216"/>
      <c r="PAG134" s="216"/>
      <c r="PAH134" s="216"/>
      <c r="PAI134" s="216"/>
      <c r="PAJ134" s="216"/>
      <c r="PAK134" s="216"/>
      <c r="PAL134" s="214"/>
      <c r="PAM134" s="214"/>
      <c r="PAN134" s="214"/>
      <c r="PAO134" s="214"/>
      <c r="PAP134" s="214"/>
      <c r="PAQ134" s="212"/>
      <c r="PAR134" s="213"/>
      <c r="PAS134" s="213"/>
      <c r="PAT134" s="214"/>
      <c r="PAU134" s="214"/>
      <c r="PAV134" s="216"/>
      <c r="PAW134" s="216"/>
      <c r="PAX134" s="216"/>
      <c r="PAY134" s="216"/>
      <c r="PAZ134" s="216"/>
      <c r="PBA134" s="216"/>
      <c r="PBB134" s="216"/>
      <c r="PBC134" s="216"/>
      <c r="PBD134" s="216"/>
      <c r="PBE134" s="216"/>
      <c r="PBF134" s="216"/>
      <c r="PBG134" s="216"/>
      <c r="PBH134" s="216"/>
      <c r="PBI134" s="214"/>
      <c r="PBJ134" s="214"/>
      <c r="PBK134" s="214"/>
      <c r="PBL134" s="214"/>
      <c r="PBM134" s="214"/>
      <c r="PBN134" s="212"/>
      <c r="PBO134" s="213"/>
      <c r="PBP134" s="213"/>
      <c r="PBQ134" s="214"/>
      <c r="PBR134" s="214"/>
      <c r="PBS134" s="216"/>
      <c r="PBT134" s="216"/>
      <c r="PBU134" s="216"/>
      <c r="PBV134" s="216"/>
      <c r="PBW134" s="216"/>
      <c r="PBX134" s="216"/>
      <c r="PBY134" s="216"/>
      <c r="PBZ134" s="216"/>
      <c r="PCA134" s="216"/>
      <c r="PCB134" s="216"/>
      <c r="PCC134" s="216"/>
      <c r="PCD134" s="216"/>
      <c r="PCE134" s="216"/>
      <c r="PCF134" s="214"/>
      <c r="PCG134" s="214"/>
      <c r="PCH134" s="214"/>
      <c r="PCI134" s="214"/>
      <c r="PCJ134" s="214"/>
      <c r="PCK134" s="212"/>
      <c r="PCL134" s="213"/>
      <c r="PCM134" s="213"/>
      <c r="PCN134" s="214"/>
      <c r="PCO134" s="214"/>
      <c r="PCP134" s="216"/>
      <c r="PCQ134" s="216"/>
      <c r="PCR134" s="216"/>
      <c r="PCS134" s="216"/>
      <c r="PCT134" s="216"/>
      <c r="PCU134" s="216"/>
      <c r="PCV134" s="216"/>
      <c r="PCW134" s="216"/>
      <c r="PCX134" s="216"/>
      <c r="PCY134" s="216"/>
      <c r="PCZ134" s="216"/>
      <c r="PDA134" s="216"/>
      <c r="PDB134" s="216"/>
      <c r="PDC134" s="214"/>
      <c r="PDD134" s="214"/>
      <c r="PDE134" s="214"/>
      <c r="PDF134" s="214"/>
      <c r="PDG134" s="214"/>
      <c r="PDH134" s="212"/>
      <c r="PDI134" s="213"/>
      <c r="PDJ134" s="213"/>
      <c r="PDK134" s="214"/>
      <c r="PDL134" s="214"/>
      <c r="PDM134" s="216"/>
      <c r="PDN134" s="216"/>
      <c r="PDO134" s="216"/>
      <c r="PDP134" s="216"/>
      <c r="PDQ134" s="216"/>
      <c r="PDR134" s="216"/>
      <c r="PDS134" s="216"/>
      <c r="PDT134" s="216"/>
      <c r="PDU134" s="216"/>
      <c r="PDV134" s="216"/>
      <c r="PDW134" s="216"/>
      <c r="PDX134" s="216"/>
      <c r="PDY134" s="216"/>
      <c r="PDZ134" s="214"/>
      <c r="PEA134" s="214"/>
      <c r="PEB134" s="214"/>
      <c r="PEC134" s="214"/>
      <c r="PED134" s="214"/>
      <c r="PEE134" s="212"/>
      <c r="PEF134" s="213"/>
      <c r="PEG134" s="213"/>
      <c r="PEH134" s="214"/>
      <c r="PEI134" s="214"/>
      <c r="PEJ134" s="216"/>
      <c r="PEK134" s="216"/>
      <c r="PEL134" s="216"/>
      <c r="PEM134" s="216"/>
      <c r="PEN134" s="216"/>
      <c r="PEO134" s="216"/>
      <c r="PEP134" s="216"/>
      <c r="PEQ134" s="216"/>
      <c r="PER134" s="216"/>
      <c r="PES134" s="216"/>
      <c r="PET134" s="216"/>
      <c r="PEU134" s="216"/>
      <c r="PEV134" s="216"/>
      <c r="PEW134" s="214"/>
      <c r="PEX134" s="214"/>
      <c r="PEY134" s="214"/>
      <c r="PEZ134" s="214"/>
      <c r="PFA134" s="214"/>
      <c r="PFB134" s="212"/>
      <c r="PFC134" s="213"/>
      <c r="PFD134" s="213"/>
      <c r="PFE134" s="214"/>
      <c r="PFF134" s="214"/>
      <c r="PFG134" s="216"/>
      <c r="PFH134" s="216"/>
      <c r="PFI134" s="216"/>
      <c r="PFJ134" s="216"/>
      <c r="PFK134" s="216"/>
      <c r="PFL134" s="216"/>
      <c r="PFM134" s="216"/>
      <c r="PFN134" s="216"/>
      <c r="PFO134" s="216"/>
      <c r="PFP134" s="216"/>
      <c r="PFQ134" s="216"/>
      <c r="PFR134" s="216"/>
      <c r="PFS134" s="216"/>
      <c r="PFT134" s="214"/>
      <c r="PFU134" s="214"/>
      <c r="PFV134" s="214"/>
      <c r="PFW134" s="214"/>
      <c r="PFX134" s="214"/>
      <c r="PFY134" s="212"/>
      <c r="PFZ134" s="213"/>
      <c r="PGA134" s="213"/>
      <c r="PGB134" s="214"/>
      <c r="PGC134" s="214"/>
      <c r="PGD134" s="216"/>
      <c r="PGE134" s="216"/>
      <c r="PGF134" s="216"/>
      <c r="PGG134" s="216"/>
      <c r="PGH134" s="216"/>
      <c r="PGI134" s="216"/>
      <c r="PGJ134" s="216"/>
      <c r="PGK134" s="216"/>
      <c r="PGL134" s="216"/>
      <c r="PGM134" s="216"/>
      <c r="PGN134" s="216"/>
      <c r="PGO134" s="216"/>
      <c r="PGP134" s="216"/>
      <c r="PGQ134" s="214"/>
      <c r="PGR134" s="214"/>
      <c r="PGS134" s="214"/>
      <c r="PGT134" s="214"/>
      <c r="PGU134" s="214"/>
      <c r="PGV134" s="212"/>
      <c r="PGW134" s="213"/>
      <c r="PGX134" s="213"/>
      <c r="PGY134" s="214"/>
      <c r="PGZ134" s="214"/>
      <c r="PHA134" s="216"/>
      <c r="PHB134" s="216"/>
      <c r="PHC134" s="216"/>
      <c r="PHD134" s="216"/>
      <c r="PHE134" s="216"/>
      <c r="PHF134" s="216"/>
      <c r="PHG134" s="216"/>
      <c r="PHH134" s="216"/>
      <c r="PHI134" s="216"/>
      <c r="PHJ134" s="216"/>
      <c r="PHK134" s="216"/>
      <c r="PHL134" s="216"/>
      <c r="PHM134" s="216"/>
      <c r="PHN134" s="214"/>
      <c r="PHO134" s="214"/>
      <c r="PHP134" s="214"/>
      <c r="PHQ134" s="214"/>
      <c r="PHR134" s="214"/>
      <c r="PHS134" s="212"/>
      <c r="PHT134" s="213"/>
      <c r="PHU134" s="213"/>
      <c r="PHV134" s="214"/>
      <c r="PHW134" s="214"/>
      <c r="PHX134" s="216"/>
      <c r="PHY134" s="216"/>
      <c r="PHZ134" s="216"/>
      <c r="PIA134" s="216"/>
      <c r="PIB134" s="216"/>
      <c r="PIC134" s="216"/>
      <c r="PID134" s="216"/>
      <c r="PIE134" s="216"/>
      <c r="PIF134" s="216"/>
      <c r="PIG134" s="216"/>
      <c r="PIH134" s="216"/>
      <c r="PII134" s="216"/>
      <c r="PIJ134" s="216"/>
      <c r="PIK134" s="214"/>
      <c r="PIL134" s="214"/>
      <c r="PIM134" s="214"/>
      <c r="PIN134" s="214"/>
      <c r="PIO134" s="214"/>
      <c r="PIP134" s="212"/>
      <c r="PIQ134" s="213"/>
      <c r="PIR134" s="213"/>
      <c r="PIS134" s="214"/>
      <c r="PIT134" s="214"/>
      <c r="PIU134" s="216"/>
      <c r="PIV134" s="216"/>
      <c r="PIW134" s="216"/>
      <c r="PIX134" s="216"/>
      <c r="PIY134" s="216"/>
      <c r="PIZ134" s="216"/>
      <c r="PJA134" s="216"/>
      <c r="PJB134" s="216"/>
      <c r="PJC134" s="216"/>
      <c r="PJD134" s="216"/>
      <c r="PJE134" s="216"/>
      <c r="PJF134" s="216"/>
      <c r="PJG134" s="216"/>
      <c r="PJH134" s="214"/>
      <c r="PJI134" s="214"/>
      <c r="PJJ134" s="214"/>
      <c r="PJK134" s="214"/>
      <c r="PJL134" s="214"/>
      <c r="PJM134" s="212"/>
      <c r="PJN134" s="213"/>
      <c r="PJO134" s="213"/>
      <c r="PJP134" s="214"/>
      <c r="PJQ134" s="214"/>
      <c r="PJR134" s="216"/>
      <c r="PJS134" s="216"/>
      <c r="PJT134" s="216"/>
      <c r="PJU134" s="216"/>
      <c r="PJV134" s="216"/>
      <c r="PJW134" s="216"/>
      <c r="PJX134" s="216"/>
      <c r="PJY134" s="216"/>
      <c r="PJZ134" s="216"/>
      <c r="PKA134" s="216"/>
      <c r="PKB134" s="216"/>
      <c r="PKC134" s="216"/>
      <c r="PKD134" s="216"/>
      <c r="PKE134" s="214"/>
      <c r="PKF134" s="214"/>
      <c r="PKG134" s="214"/>
      <c r="PKH134" s="214"/>
      <c r="PKI134" s="214"/>
      <c r="PKJ134" s="212"/>
      <c r="PKK134" s="213"/>
      <c r="PKL134" s="213"/>
      <c r="PKM134" s="214"/>
      <c r="PKN134" s="214"/>
      <c r="PKO134" s="216"/>
      <c r="PKP134" s="216"/>
      <c r="PKQ134" s="216"/>
      <c r="PKR134" s="216"/>
      <c r="PKS134" s="216"/>
      <c r="PKT134" s="216"/>
      <c r="PKU134" s="216"/>
      <c r="PKV134" s="216"/>
      <c r="PKW134" s="216"/>
      <c r="PKX134" s="216"/>
      <c r="PKY134" s="216"/>
      <c r="PKZ134" s="216"/>
      <c r="PLA134" s="216"/>
      <c r="PLB134" s="214"/>
      <c r="PLC134" s="214"/>
      <c r="PLD134" s="214"/>
      <c r="PLE134" s="214"/>
      <c r="PLF134" s="214"/>
      <c r="PLG134" s="212"/>
      <c r="PLH134" s="213"/>
      <c r="PLI134" s="213"/>
      <c r="PLJ134" s="214"/>
      <c r="PLK134" s="214"/>
      <c r="PLL134" s="216"/>
      <c r="PLM134" s="216"/>
      <c r="PLN134" s="216"/>
      <c r="PLO134" s="216"/>
      <c r="PLP134" s="216"/>
      <c r="PLQ134" s="216"/>
      <c r="PLR134" s="216"/>
      <c r="PLS134" s="216"/>
      <c r="PLT134" s="216"/>
      <c r="PLU134" s="216"/>
      <c r="PLV134" s="216"/>
      <c r="PLW134" s="216"/>
      <c r="PLX134" s="216"/>
      <c r="PLY134" s="214"/>
      <c r="PLZ134" s="214"/>
      <c r="PMA134" s="214"/>
      <c r="PMB134" s="214"/>
      <c r="PMC134" s="214"/>
      <c r="PMD134" s="212"/>
      <c r="PME134" s="213"/>
      <c r="PMF134" s="213"/>
      <c r="PMG134" s="214"/>
      <c r="PMH134" s="214"/>
      <c r="PMI134" s="216"/>
      <c r="PMJ134" s="216"/>
      <c r="PMK134" s="216"/>
      <c r="PML134" s="216"/>
      <c r="PMM134" s="216"/>
      <c r="PMN134" s="216"/>
      <c r="PMO134" s="216"/>
      <c r="PMP134" s="216"/>
      <c r="PMQ134" s="216"/>
      <c r="PMR134" s="216"/>
      <c r="PMS134" s="216"/>
      <c r="PMT134" s="216"/>
      <c r="PMU134" s="216"/>
      <c r="PMV134" s="214"/>
      <c r="PMW134" s="214"/>
      <c r="PMX134" s="214"/>
      <c r="PMY134" s="214"/>
      <c r="PMZ134" s="214"/>
      <c r="PNA134" s="212"/>
      <c r="PNB134" s="213"/>
      <c r="PNC134" s="213"/>
      <c r="PND134" s="214"/>
      <c r="PNE134" s="214"/>
      <c r="PNF134" s="216"/>
      <c r="PNG134" s="216"/>
      <c r="PNH134" s="216"/>
      <c r="PNI134" s="216"/>
      <c r="PNJ134" s="216"/>
      <c r="PNK134" s="216"/>
      <c r="PNL134" s="216"/>
      <c r="PNM134" s="216"/>
      <c r="PNN134" s="216"/>
      <c r="PNO134" s="216"/>
      <c r="PNP134" s="216"/>
      <c r="PNQ134" s="216"/>
      <c r="PNR134" s="216"/>
      <c r="PNS134" s="214"/>
      <c r="PNT134" s="214"/>
      <c r="PNU134" s="214"/>
      <c r="PNV134" s="214"/>
      <c r="PNW134" s="214"/>
      <c r="PNX134" s="212"/>
      <c r="PNY134" s="213"/>
      <c r="PNZ134" s="213"/>
      <c r="POA134" s="214"/>
      <c r="POB134" s="214"/>
      <c r="POC134" s="216"/>
      <c r="POD134" s="216"/>
      <c r="POE134" s="216"/>
      <c r="POF134" s="216"/>
      <c r="POG134" s="216"/>
      <c r="POH134" s="216"/>
      <c r="POI134" s="216"/>
      <c r="POJ134" s="216"/>
      <c r="POK134" s="216"/>
      <c r="POL134" s="216"/>
      <c r="POM134" s="216"/>
      <c r="PON134" s="216"/>
      <c r="POO134" s="216"/>
      <c r="POP134" s="214"/>
      <c r="POQ134" s="214"/>
      <c r="POR134" s="214"/>
      <c r="POS134" s="214"/>
      <c r="POT134" s="214"/>
      <c r="POU134" s="212"/>
      <c r="POV134" s="213"/>
      <c r="POW134" s="213"/>
      <c r="POX134" s="214"/>
      <c r="POY134" s="214"/>
      <c r="POZ134" s="216"/>
      <c r="PPA134" s="216"/>
      <c r="PPB134" s="216"/>
      <c r="PPC134" s="216"/>
      <c r="PPD134" s="216"/>
      <c r="PPE134" s="216"/>
      <c r="PPF134" s="216"/>
      <c r="PPG134" s="216"/>
      <c r="PPH134" s="216"/>
      <c r="PPI134" s="216"/>
      <c r="PPJ134" s="216"/>
      <c r="PPK134" s="216"/>
      <c r="PPL134" s="216"/>
      <c r="PPM134" s="214"/>
      <c r="PPN134" s="214"/>
      <c r="PPO134" s="214"/>
      <c r="PPP134" s="214"/>
      <c r="PPQ134" s="214"/>
      <c r="PPR134" s="212"/>
      <c r="PPS134" s="213"/>
      <c r="PPT134" s="213"/>
      <c r="PPU134" s="214"/>
      <c r="PPV134" s="214"/>
      <c r="PPW134" s="216"/>
      <c r="PPX134" s="216"/>
      <c r="PPY134" s="216"/>
      <c r="PPZ134" s="216"/>
      <c r="PQA134" s="216"/>
      <c r="PQB134" s="216"/>
      <c r="PQC134" s="216"/>
      <c r="PQD134" s="216"/>
      <c r="PQE134" s="216"/>
      <c r="PQF134" s="216"/>
      <c r="PQG134" s="216"/>
      <c r="PQH134" s="216"/>
      <c r="PQI134" s="216"/>
      <c r="PQJ134" s="214"/>
      <c r="PQK134" s="214"/>
      <c r="PQL134" s="214"/>
      <c r="PQM134" s="214"/>
      <c r="PQN134" s="214"/>
      <c r="PQO134" s="212"/>
      <c r="PQP134" s="213"/>
      <c r="PQQ134" s="213"/>
      <c r="PQR134" s="214"/>
      <c r="PQS134" s="214"/>
      <c r="PQT134" s="216"/>
      <c r="PQU134" s="216"/>
      <c r="PQV134" s="216"/>
      <c r="PQW134" s="216"/>
      <c r="PQX134" s="216"/>
      <c r="PQY134" s="216"/>
      <c r="PQZ134" s="216"/>
      <c r="PRA134" s="216"/>
      <c r="PRB134" s="216"/>
      <c r="PRC134" s="216"/>
      <c r="PRD134" s="216"/>
      <c r="PRE134" s="216"/>
      <c r="PRF134" s="216"/>
      <c r="PRG134" s="214"/>
      <c r="PRH134" s="214"/>
      <c r="PRI134" s="214"/>
      <c r="PRJ134" s="214"/>
      <c r="PRK134" s="214"/>
      <c r="PRL134" s="212"/>
      <c r="PRM134" s="213"/>
      <c r="PRN134" s="213"/>
      <c r="PRO134" s="214"/>
      <c r="PRP134" s="214"/>
      <c r="PRQ134" s="216"/>
      <c r="PRR134" s="216"/>
      <c r="PRS134" s="216"/>
      <c r="PRT134" s="216"/>
      <c r="PRU134" s="216"/>
      <c r="PRV134" s="216"/>
      <c r="PRW134" s="216"/>
      <c r="PRX134" s="216"/>
      <c r="PRY134" s="216"/>
      <c r="PRZ134" s="216"/>
      <c r="PSA134" s="216"/>
      <c r="PSB134" s="216"/>
      <c r="PSC134" s="216"/>
      <c r="PSD134" s="214"/>
      <c r="PSE134" s="214"/>
      <c r="PSF134" s="214"/>
      <c r="PSG134" s="214"/>
      <c r="PSH134" s="214"/>
      <c r="PSI134" s="212"/>
      <c r="PSJ134" s="213"/>
      <c r="PSK134" s="213"/>
      <c r="PSL134" s="214"/>
      <c r="PSM134" s="214"/>
      <c r="PSN134" s="216"/>
      <c r="PSO134" s="216"/>
      <c r="PSP134" s="216"/>
      <c r="PSQ134" s="216"/>
      <c r="PSR134" s="216"/>
      <c r="PSS134" s="216"/>
      <c r="PST134" s="216"/>
      <c r="PSU134" s="216"/>
      <c r="PSV134" s="216"/>
      <c r="PSW134" s="216"/>
      <c r="PSX134" s="216"/>
      <c r="PSY134" s="216"/>
      <c r="PSZ134" s="216"/>
      <c r="PTA134" s="214"/>
      <c r="PTB134" s="214"/>
      <c r="PTC134" s="214"/>
      <c r="PTD134" s="214"/>
      <c r="PTE134" s="214"/>
      <c r="PTF134" s="212"/>
      <c r="PTG134" s="213"/>
      <c r="PTH134" s="213"/>
      <c r="PTI134" s="214"/>
      <c r="PTJ134" s="214"/>
      <c r="PTK134" s="216"/>
      <c r="PTL134" s="216"/>
      <c r="PTM134" s="216"/>
      <c r="PTN134" s="216"/>
      <c r="PTO134" s="216"/>
      <c r="PTP134" s="216"/>
      <c r="PTQ134" s="216"/>
      <c r="PTR134" s="216"/>
      <c r="PTS134" s="216"/>
      <c r="PTT134" s="216"/>
      <c r="PTU134" s="216"/>
      <c r="PTV134" s="216"/>
      <c r="PTW134" s="216"/>
      <c r="PTX134" s="214"/>
      <c r="PTY134" s="214"/>
      <c r="PTZ134" s="214"/>
      <c r="PUA134" s="214"/>
      <c r="PUB134" s="214"/>
      <c r="PUC134" s="212"/>
      <c r="PUD134" s="213"/>
      <c r="PUE134" s="213"/>
      <c r="PUF134" s="214"/>
      <c r="PUG134" s="214"/>
      <c r="PUH134" s="216"/>
      <c r="PUI134" s="216"/>
      <c r="PUJ134" s="216"/>
      <c r="PUK134" s="216"/>
      <c r="PUL134" s="216"/>
      <c r="PUM134" s="216"/>
      <c r="PUN134" s="216"/>
      <c r="PUO134" s="216"/>
      <c r="PUP134" s="216"/>
      <c r="PUQ134" s="216"/>
      <c r="PUR134" s="216"/>
      <c r="PUS134" s="216"/>
      <c r="PUT134" s="216"/>
      <c r="PUU134" s="214"/>
      <c r="PUV134" s="214"/>
      <c r="PUW134" s="214"/>
      <c r="PUX134" s="214"/>
      <c r="PUY134" s="214"/>
      <c r="PUZ134" s="212"/>
      <c r="PVA134" s="213"/>
      <c r="PVB134" s="213"/>
      <c r="PVC134" s="214"/>
      <c r="PVD134" s="214"/>
      <c r="PVE134" s="216"/>
      <c r="PVF134" s="216"/>
      <c r="PVG134" s="216"/>
      <c r="PVH134" s="216"/>
      <c r="PVI134" s="216"/>
      <c r="PVJ134" s="216"/>
      <c r="PVK134" s="216"/>
      <c r="PVL134" s="216"/>
      <c r="PVM134" s="216"/>
      <c r="PVN134" s="216"/>
      <c r="PVO134" s="216"/>
      <c r="PVP134" s="216"/>
      <c r="PVQ134" s="216"/>
      <c r="PVR134" s="214"/>
      <c r="PVS134" s="214"/>
      <c r="PVT134" s="214"/>
      <c r="PVU134" s="214"/>
      <c r="PVV134" s="214"/>
      <c r="PVW134" s="212"/>
      <c r="PVX134" s="213"/>
      <c r="PVY134" s="213"/>
      <c r="PVZ134" s="214"/>
      <c r="PWA134" s="214"/>
      <c r="PWB134" s="216"/>
      <c r="PWC134" s="216"/>
      <c r="PWD134" s="216"/>
      <c r="PWE134" s="216"/>
      <c r="PWF134" s="216"/>
      <c r="PWG134" s="216"/>
      <c r="PWH134" s="216"/>
      <c r="PWI134" s="216"/>
      <c r="PWJ134" s="216"/>
      <c r="PWK134" s="216"/>
      <c r="PWL134" s="216"/>
      <c r="PWM134" s="216"/>
      <c r="PWN134" s="216"/>
      <c r="PWO134" s="214"/>
      <c r="PWP134" s="214"/>
      <c r="PWQ134" s="214"/>
      <c r="PWR134" s="214"/>
      <c r="PWS134" s="214"/>
      <c r="PWT134" s="212"/>
      <c r="PWU134" s="213"/>
      <c r="PWV134" s="213"/>
      <c r="PWW134" s="214"/>
      <c r="PWX134" s="214"/>
      <c r="PWY134" s="216"/>
      <c r="PWZ134" s="216"/>
      <c r="PXA134" s="216"/>
      <c r="PXB134" s="216"/>
      <c r="PXC134" s="216"/>
      <c r="PXD134" s="216"/>
      <c r="PXE134" s="216"/>
      <c r="PXF134" s="216"/>
      <c r="PXG134" s="216"/>
      <c r="PXH134" s="216"/>
      <c r="PXI134" s="216"/>
      <c r="PXJ134" s="216"/>
      <c r="PXK134" s="216"/>
      <c r="PXL134" s="214"/>
      <c r="PXM134" s="214"/>
      <c r="PXN134" s="214"/>
      <c r="PXO134" s="214"/>
      <c r="PXP134" s="214"/>
      <c r="PXQ134" s="212"/>
      <c r="PXR134" s="213"/>
      <c r="PXS134" s="213"/>
      <c r="PXT134" s="214"/>
      <c r="PXU134" s="214"/>
      <c r="PXV134" s="216"/>
      <c r="PXW134" s="216"/>
      <c r="PXX134" s="216"/>
      <c r="PXY134" s="216"/>
      <c r="PXZ134" s="216"/>
      <c r="PYA134" s="216"/>
      <c r="PYB134" s="216"/>
      <c r="PYC134" s="216"/>
      <c r="PYD134" s="216"/>
      <c r="PYE134" s="216"/>
      <c r="PYF134" s="216"/>
      <c r="PYG134" s="216"/>
      <c r="PYH134" s="216"/>
      <c r="PYI134" s="214"/>
      <c r="PYJ134" s="214"/>
      <c r="PYK134" s="214"/>
      <c r="PYL134" s="214"/>
      <c r="PYM134" s="214"/>
      <c r="PYN134" s="212"/>
      <c r="PYO134" s="213"/>
      <c r="PYP134" s="213"/>
      <c r="PYQ134" s="214"/>
      <c r="PYR134" s="214"/>
      <c r="PYS134" s="216"/>
      <c r="PYT134" s="216"/>
      <c r="PYU134" s="216"/>
      <c r="PYV134" s="216"/>
      <c r="PYW134" s="216"/>
      <c r="PYX134" s="216"/>
      <c r="PYY134" s="216"/>
      <c r="PYZ134" s="216"/>
      <c r="PZA134" s="216"/>
      <c r="PZB134" s="216"/>
      <c r="PZC134" s="216"/>
      <c r="PZD134" s="216"/>
      <c r="PZE134" s="216"/>
      <c r="PZF134" s="214"/>
      <c r="PZG134" s="214"/>
      <c r="PZH134" s="214"/>
      <c r="PZI134" s="214"/>
      <c r="PZJ134" s="214"/>
      <c r="PZK134" s="212"/>
      <c r="PZL134" s="213"/>
      <c r="PZM134" s="213"/>
      <c r="PZN134" s="214"/>
      <c r="PZO134" s="214"/>
      <c r="PZP134" s="216"/>
      <c r="PZQ134" s="216"/>
      <c r="PZR134" s="216"/>
      <c r="PZS134" s="216"/>
      <c r="PZT134" s="216"/>
      <c r="PZU134" s="216"/>
      <c r="PZV134" s="216"/>
      <c r="PZW134" s="216"/>
      <c r="PZX134" s="216"/>
      <c r="PZY134" s="216"/>
      <c r="PZZ134" s="216"/>
      <c r="QAA134" s="216"/>
      <c r="QAB134" s="216"/>
      <c r="QAC134" s="214"/>
      <c r="QAD134" s="214"/>
      <c r="QAE134" s="214"/>
      <c r="QAF134" s="214"/>
      <c r="QAG134" s="214"/>
      <c r="QAH134" s="212"/>
      <c r="QAI134" s="213"/>
      <c r="QAJ134" s="213"/>
      <c r="QAK134" s="214"/>
      <c r="QAL134" s="214"/>
      <c r="QAM134" s="216"/>
      <c r="QAN134" s="216"/>
      <c r="QAO134" s="216"/>
      <c r="QAP134" s="216"/>
      <c r="QAQ134" s="216"/>
      <c r="QAR134" s="216"/>
      <c r="QAS134" s="216"/>
      <c r="QAT134" s="216"/>
      <c r="QAU134" s="216"/>
      <c r="QAV134" s="216"/>
      <c r="QAW134" s="216"/>
      <c r="QAX134" s="216"/>
      <c r="QAY134" s="216"/>
      <c r="QAZ134" s="214"/>
      <c r="QBA134" s="214"/>
      <c r="QBB134" s="214"/>
      <c r="QBC134" s="214"/>
      <c r="QBD134" s="214"/>
      <c r="QBE134" s="212"/>
      <c r="QBF134" s="213"/>
      <c r="QBG134" s="213"/>
      <c r="QBH134" s="214"/>
      <c r="QBI134" s="214"/>
      <c r="QBJ134" s="216"/>
      <c r="QBK134" s="216"/>
      <c r="QBL134" s="216"/>
      <c r="QBM134" s="216"/>
      <c r="QBN134" s="216"/>
      <c r="QBO134" s="216"/>
      <c r="QBP134" s="216"/>
      <c r="QBQ134" s="216"/>
      <c r="QBR134" s="216"/>
      <c r="QBS134" s="216"/>
      <c r="QBT134" s="216"/>
      <c r="QBU134" s="216"/>
      <c r="QBV134" s="216"/>
      <c r="QBW134" s="214"/>
      <c r="QBX134" s="214"/>
      <c r="QBY134" s="214"/>
      <c r="QBZ134" s="214"/>
      <c r="QCA134" s="214"/>
      <c r="QCB134" s="212"/>
      <c r="QCC134" s="213"/>
      <c r="QCD134" s="213"/>
      <c r="QCE134" s="214"/>
      <c r="QCF134" s="214"/>
      <c r="QCG134" s="216"/>
      <c r="QCH134" s="216"/>
      <c r="QCI134" s="216"/>
      <c r="QCJ134" s="216"/>
      <c r="QCK134" s="216"/>
      <c r="QCL134" s="216"/>
      <c r="QCM134" s="216"/>
      <c r="QCN134" s="216"/>
      <c r="QCO134" s="216"/>
      <c r="QCP134" s="216"/>
      <c r="QCQ134" s="216"/>
      <c r="QCR134" s="216"/>
      <c r="QCS134" s="216"/>
      <c r="QCT134" s="214"/>
      <c r="QCU134" s="214"/>
      <c r="QCV134" s="214"/>
      <c r="QCW134" s="214"/>
      <c r="QCX134" s="214"/>
      <c r="QCY134" s="212"/>
      <c r="QCZ134" s="213"/>
      <c r="QDA134" s="213"/>
      <c r="QDB134" s="214"/>
      <c r="QDC134" s="214"/>
      <c r="QDD134" s="216"/>
      <c r="QDE134" s="216"/>
      <c r="QDF134" s="216"/>
      <c r="QDG134" s="216"/>
      <c r="QDH134" s="216"/>
      <c r="QDI134" s="216"/>
      <c r="QDJ134" s="216"/>
      <c r="QDK134" s="216"/>
      <c r="QDL134" s="216"/>
      <c r="QDM134" s="216"/>
      <c r="QDN134" s="216"/>
      <c r="QDO134" s="216"/>
      <c r="QDP134" s="216"/>
      <c r="QDQ134" s="214"/>
      <c r="QDR134" s="214"/>
      <c r="QDS134" s="214"/>
      <c r="QDT134" s="214"/>
      <c r="QDU134" s="214"/>
      <c r="QDV134" s="212"/>
      <c r="QDW134" s="213"/>
      <c r="QDX134" s="213"/>
      <c r="QDY134" s="214"/>
      <c r="QDZ134" s="214"/>
      <c r="QEA134" s="216"/>
      <c r="QEB134" s="216"/>
      <c r="QEC134" s="216"/>
      <c r="QED134" s="216"/>
      <c r="QEE134" s="216"/>
      <c r="QEF134" s="216"/>
      <c r="QEG134" s="216"/>
      <c r="QEH134" s="216"/>
      <c r="QEI134" s="216"/>
      <c r="QEJ134" s="216"/>
      <c r="QEK134" s="216"/>
      <c r="QEL134" s="216"/>
      <c r="QEM134" s="216"/>
      <c r="QEN134" s="214"/>
      <c r="QEO134" s="214"/>
      <c r="QEP134" s="214"/>
      <c r="QEQ134" s="214"/>
      <c r="QER134" s="214"/>
      <c r="QES134" s="212"/>
      <c r="QET134" s="213"/>
      <c r="QEU134" s="213"/>
      <c r="QEV134" s="214"/>
      <c r="QEW134" s="214"/>
      <c r="QEX134" s="216"/>
      <c r="QEY134" s="216"/>
      <c r="QEZ134" s="216"/>
      <c r="QFA134" s="216"/>
      <c r="QFB134" s="216"/>
      <c r="QFC134" s="216"/>
      <c r="QFD134" s="216"/>
      <c r="QFE134" s="216"/>
      <c r="QFF134" s="216"/>
      <c r="QFG134" s="216"/>
      <c r="QFH134" s="216"/>
      <c r="QFI134" s="216"/>
      <c r="QFJ134" s="216"/>
      <c r="QFK134" s="214"/>
      <c r="QFL134" s="214"/>
      <c r="QFM134" s="214"/>
      <c r="QFN134" s="214"/>
      <c r="QFO134" s="214"/>
      <c r="QFP134" s="212"/>
      <c r="QFQ134" s="213"/>
      <c r="QFR134" s="213"/>
      <c r="QFS134" s="214"/>
      <c r="QFT134" s="214"/>
      <c r="QFU134" s="216"/>
      <c r="QFV134" s="216"/>
      <c r="QFW134" s="216"/>
      <c r="QFX134" s="216"/>
      <c r="QFY134" s="216"/>
      <c r="QFZ134" s="216"/>
      <c r="QGA134" s="216"/>
      <c r="QGB134" s="216"/>
      <c r="QGC134" s="216"/>
      <c r="QGD134" s="216"/>
      <c r="QGE134" s="216"/>
      <c r="QGF134" s="216"/>
      <c r="QGG134" s="216"/>
      <c r="QGH134" s="214"/>
      <c r="QGI134" s="214"/>
      <c r="QGJ134" s="214"/>
      <c r="QGK134" s="214"/>
      <c r="QGL134" s="214"/>
      <c r="QGM134" s="212"/>
      <c r="QGN134" s="213"/>
      <c r="QGO134" s="213"/>
      <c r="QGP134" s="214"/>
      <c r="QGQ134" s="214"/>
      <c r="QGR134" s="216"/>
      <c r="QGS134" s="216"/>
      <c r="QGT134" s="216"/>
      <c r="QGU134" s="216"/>
      <c r="QGV134" s="216"/>
      <c r="QGW134" s="216"/>
      <c r="QGX134" s="216"/>
      <c r="QGY134" s="216"/>
      <c r="QGZ134" s="216"/>
      <c r="QHA134" s="216"/>
      <c r="QHB134" s="216"/>
      <c r="QHC134" s="216"/>
      <c r="QHD134" s="216"/>
      <c r="QHE134" s="214"/>
      <c r="QHF134" s="214"/>
      <c r="QHG134" s="214"/>
      <c r="QHH134" s="214"/>
      <c r="QHI134" s="214"/>
      <c r="QHJ134" s="212"/>
      <c r="QHK134" s="213"/>
      <c r="QHL134" s="213"/>
      <c r="QHM134" s="214"/>
      <c r="QHN134" s="214"/>
      <c r="QHO134" s="216"/>
      <c r="QHP134" s="216"/>
      <c r="QHQ134" s="216"/>
      <c r="QHR134" s="216"/>
      <c r="QHS134" s="216"/>
      <c r="QHT134" s="216"/>
      <c r="QHU134" s="216"/>
      <c r="QHV134" s="216"/>
      <c r="QHW134" s="216"/>
      <c r="QHX134" s="216"/>
      <c r="QHY134" s="216"/>
      <c r="QHZ134" s="216"/>
      <c r="QIA134" s="216"/>
      <c r="QIB134" s="214"/>
      <c r="QIC134" s="214"/>
      <c r="QID134" s="214"/>
      <c r="QIE134" s="214"/>
      <c r="QIF134" s="214"/>
      <c r="QIG134" s="212"/>
      <c r="QIH134" s="213"/>
      <c r="QII134" s="213"/>
      <c r="QIJ134" s="214"/>
      <c r="QIK134" s="214"/>
      <c r="QIL134" s="216"/>
      <c r="QIM134" s="216"/>
      <c r="QIN134" s="216"/>
      <c r="QIO134" s="216"/>
      <c r="QIP134" s="216"/>
      <c r="QIQ134" s="216"/>
      <c r="QIR134" s="216"/>
      <c r="QIS134" s="216"/>
      <c r="QIT134" s="216"/>
      <c r="QIU134" s="216"/>
      <c r="QIV134" s="216"/>
      <c r="QIW134" s="216"/>
      <c r="QIX134" s="216"/>
      <c r="QIY134" s="214"/>
      <c r="QIZ134" s="214"/>
      <c r="QJA134" s="214"/>
      <c r="QJB134" s="214"/>
      <c r="QJC134" s="214"/>
      <c r="QJD134" s="212"/>
      <c r="QJE134" s="213"/>
      <c r="QJF134" s="213"/>
      <c r="QJG134" s="214"/>
      <c r="QJH134" s="214"/>
      <c r="QJI134" s="216"/>
      <c r="QJJ134" s="216"/>
      <c r="QJK134" s="216"/>
      <c r="QJL134" s="216"/>
      <c r="QJM134" s="216"/>
      <c r="QJN134" s="216"/>
      <c r="QJO134" s="216"/>
      <c r="QJP134" s="216"/>
      <c r="QJQ134" s="216"/>
      <c r="QJR134" s="216"/>
      <c r="QJS134" s="216"/>
      <c r="QJT134" s="216"/>
      <c r="QJU134" s="216"/>
      <c r="QJV134" s="214"/>
      <c r="QJW134" s="214"/>
      <c r="QJX134" s="214"/>
      <c r="QJY134" s="214"/>
      <c r="QJZ134" s="214"/>
      <c r="QKA134" s="212"/>
      <c r="QKB134" s="213"/>
      <c r="QKC134" s="213"/>
      <c r="QKD134" s="214"/>
      <c r="QKE134" s="214"/>
      <c r="QKF134" s="216"/>
      <c r="QKG134" s="216"/>
      <c r="QKH134" s="216"/>
      <c r="QKI134" s="216"/>
      <c r="QKJ134" s="216"/>
      <c r="QKK134" s="216"/>
      <c r="QKL134" s="216"/>
      <c r="QKM134" s="216"/>
      <c r="QKN134" s="216"/>
      <c r="QKO134" s="216"/>
      <c r="QKP134" s="216"/>
      <c r="QKQ134" s="216"/>
      <c r="QKR134" s="216"/>
      <c r="QKS134" s="214"/>
      <c r="QKT134" s="214"/>
      <c r="QKU134" s="214"/>
      <c r="QKV134" s="214"/>
      <c r="QKW134" s="214"/>
      <c r="QKX134" s="212"/>
      <c r="QKY134" s="213"/>
      <c r="QKZ134" s="213"/>
      <c r="QLA134" s="214"/>
      <c r="QLB134" s="214"/>
      <c r="QLC134" s="216"/>
      <c r="QLD134" s="216"/>
      <c r="QLE134" s="216"/>
      <c r="QLF134" s="216"/>
      <c r="QLG134" s="216"/>
      <c r="QLH134" s="216"/>
      <c r="QLI134" s="216"/>
      <c r="QLJ134" s="216"/>
      <c r="QLK134" s="216"/>
      <c r="QLL134" s="216"/>
      <c r="QLM134" s="216"/>
      <c r="QLN134" s="216"/>
      <c r="QLO134" s="216"/>
      <c r="QLP134" s="214"/>
      <c r="QLQ134" s="214"/>
      <c r="QLR134" s="214"/>
      <c r="QLS134" s="214"/>
      <c r="QLT134" s="214"/>
      <c r="QLU134" s="212"/>
      <c r="QLV134" s="213"/>
      <c r="QLW134" s="213"/>
      <c r="QLX134" s="214"/>
      <c r="QLY134" s="214"/>
      <c r="QLZ134" s="216"/>
      <c r="QMA134" s="216"/>
      <c r="QMB134" s="216"/>
      <c r="QMC134" s="216"/>
      <c r="QMD134" s="216"/>
      <c r="QME134" s="216"/>
      <c r="QMF134" s="216"/>
      <c r="QMG134" s="216"/>
      <c r="QMH134" s="216"/>
      <c r="QMI134" s="216"/>
      <c r="QMJ134" s="216"/>
      <c r="QMK134" s="216"/>
      <c r="QML134" s="216"/>
      <c r="QMM134" s="214"/>
      <c r="QMN134" s="214"/>
      <c r="QMO134" s="214"/>
      <c r="QMP134" s="214"/>
      <c r="QMQ134" s="214"/>
      <c r="QMR134" s="212"/>
      <c r="QMS134" s="213"/>
      <c r="QMT134" s="213"/>
      <c r="QMU134" s="214"/>
      <c r="QMV134" s="214"/>
      <c r="QMW134" s="216"/>
      <c r="QMX134" s="216"/>
      <c r="QMY134" s="216"/>
      <c r="QMZ134" s="216"/>
      <c r="QNA134" s="216"/>
      <c r="QNB134" s="216"/>
      <c r="QNC134" s="216"/>
      <c r="QND134" s="216"/>
      <c r="QNE134" s="216"/>
      <c r="QNF134" s="216"/>
      <c r="QNG134" s="216"/>
      <c r="QNH134" s="216"/>
      <c r="QNI134" s="216"/>
      <c r="QNJ134" s="214"/>
      <c r="QNK134" s="214"/>
      <c r="QNL134" s="214"/>
      <c r="QNM134" s="214"/>
      <c r="QNN134" s="214"/>
      <c r="QNO134" s="212"/>
      <c r="QNP134" s="213"/>
      <c r="QNQ134" s="213"/>
      <c r="QNR134" s="214"/>
      <c r="QNS134" s="214"/>
      <c r="QNT134" s="216"/>
      <c r="QNU134" s="216"/>
      <c r="QNV134" s="216"/>
      <c r="QNW134" s="216"/>
      <c r="QNX134" s="216"/>
      <c r="QNY134" s="216"/>
      <c r="QNZ134" s="216"/>
      <c r="QOA134" s="216"/>
      <c r="QOB134" s="216"/>
      <c r="QOC134" s="216"/>
      <c r="QOD134" s="216"/>
      <c r="QOE134" s="216"/>
      <c r="QOF134" s="216"/>
      <c r="QOG134" s="214"/>
      <c r="QOH134" s="214"/>
      <c r="QOI134" s="214"/>
      <c r="QOJ134" s="214"/>
      <c r="QOK134" s="214"/>
      <c r="QOL134" s="212"/>
      <c r="QOM134" s="213"/>
      <c r="QON134" s="213"/>
      <c r="QOO134" s="214"/>
      <c r="QOP134" s="214"/>
      <c r="QOQ134" s="216"/>
      <c r="QOR134" s="216"/>
      <c r="QOS134" s="216"/>
      <c r="QOT134" s="216"/>
      <c r="QOU134" s="216"/>
      <c r="QOV134" s="216"/>
      <c r="QOW134" s="216"/>
      <c r="QOX134" s="216"/>
      <c r="QOY134" s="216"/>
      <c r="QOZ134" s="216"/>
      <c r="QPA134" s="216"/>
      <c r="QPB134" s="216"/>
      <c r="QPC134" s="216"/>
      <c r="QPD134" s="214"/>
      <c r="QPE134" s="214"/>
      <c r="QPF134" s="214"/>
      <c r="QPG134" s="214"/>
      <c r="QPH134" s="214"/>
      <c r="QPI134" s="212"/>
      <c r="QPJ134" s="213"/>
      <c r="QPK134" s="213"/>
      <c r="QPL134" s="214"/>
      <c r="QPM134" s="214"/>
      <c r="QPN134" s="216"/>
      <c r="QPO134" s="216"/>
      <c r="QPP134" s="216"/>
      <c r="QPQ134" s="216"/>
      <c r="QPR134" s="216"/>
      <c r="QPS134" s="216"/>
      <c r="QPT134" s="216"/>
      <c r="QPU134" s="216"/>
      <c r="QPV134" s="216"/>
      <c r="QPW134" s="216"/>
      <c r="QPX134" s="216"/>
      <c r="QPY134" s="216"/>
      <c r="QPZ134" s="216"/>
      <c r="QQA134" s="214"/>
      <c r="QQB134" s="214"/>
      <c r="QQC134" s="214"/>
      <c r="QQD134" s="214"/>
      <c r="QQE134" s="214"/>
      <c r="QQF134" s="212"/>
      <c r="QQG134" s="213"/>
      <c r="QQH134" s="213"/>
      <c r="QQI134" s="214"/>
      <c r="QQJ134" s="214"/>
      <c r="QQK134" s="216"/>
      <c r="QQL134" s="216"/>
      <c r="QQM134" s="216"/>
      <c r="QQN134" s="216"/>
      <c r="QQO134" s="216"/>
      <c r="QQP134" s="216"/>
      <c r="QQQ134" s="216"/>
      <c r="QQR134" s="216"/>
      <c r="QQS134" s="216"/>
      <c r="QQT134" s="216"/>
      <c r="QQU134" s="216"/>
      <c r="QQV134" s="216"/>
      <c r="QQW134" s="216"/>
      <c r="QQX134" s="214"/>
      <c r="QQY134" s="214"/>
      <c r="QQZ134" s="214"/>
      <c r="QRA134" s="214"/>
      <c r="QRB134" s="214"/>
      <c r="QRC134" s="212"/>
      <c r="QRD134" s="213"/>
      <c r="QRE134" s="213"/>
      <c r="QRF134" s="214"/>
      <c r="QRG134" s="214"/>
      <c r="QRH134" s="216"/>
      <c r="QRI134" s="216"/>
      <c r="QRJ134" s="216"/>
      <c r="QRK134" s="216"/>
      <c r="QRL134" s="216"/>
      <c r="QRM134" s="216"/>
      <c r="QRN134" s="216"/>
      <c r="QRO134" s="216"/>
      <c r="QRP134" s="216"/>
      <c r="QRQ134" s="216"/>
      <c r="QRR134" s="216"/>
      <c r="QRS134" s="216"/>
      <c r="QRT134" s="216"/>
      <c r="QRU134" s="214"/>
      <c r="QRV134" s="214"/>
      <c r="QRW134" s="214"/>
      <c r="QRX134" s="214"/>
      <c r="QRY134" s="214"/>
      <c r="QRZ134" s="212"/>
      <c r="QSA134" s="213"/>
      <c r="QSB134" s="213"/>
      <c r="QSC134" s="214"/>
      <c r="QSD134" s="214"/>
      <c r="QSE134" s="216"/>
      <c r="QSF134" s="216"/>
      <c r="QSG134" s="216"/>
      <c r="QSH134" s="216"/>
      <c r="QSI134" s="216"/>
      <c r="QSJ134" s="216"/>
      <c r="QSK134" s="216"/>
      <c r="QSL134" s="216"/>
      <c r="QSM134" s="216"/>
      <c r="QSN134" s="216"/>
      <c r="QSO134" s="216"/>
      <c r="QSP134" s="216"/>
      <c r="QSQ134" s="216"/>
      <c r="QSR134" s="214"/>
      <c r="QSS134" s="214"/>
      <c r="QST134" s="214"/>
      <c r="QSU134" s="214"/>
      <c r="QSV134" s="214"/>
      <c r="QSW134" s="212"/>
      <c r="QSX134" s="213"/>
      <c r="QSY134" s="213"/>
      <c r="QSZ134" s="214"/>
      <c r="QTA134" s="214"/>
      <c r="QTB134" s="216"/>
      <c r="QTC134" s="216"/>
      <c r="QTD134" s="216"/>
      <c r="QTE134" s="216"/>
      <c r="QTF134" s="216"/>
      <c r="QTG134" s="216"/>
      <c r="QTH134" s="216"/>
      <c r="QTI134" s="216"/>
      <c r="QTJ134" s="216"/>
      <c r="QTK134" s="216"/>
      <c r="QTL134" s="216"/>
      <c r="QTM134" s="216"/>
      <c r="QTN134" s="216"/>
      <c r="QTO134" s="214"/>
      <c r="QTP134" s="214"/>
      <c r="QTQ134" s="214"/>
      <c r="QTR134" s="214"/>
      <c r="QTS134" s="214"/>
      <c r="QTT134" s="212"/>
      <c r="QTU134" s="213"/>
      <c r="QTV134" s="213"/>
      <c r="QTW134" s="214"/>
      <c r="QTX134" s="214"/>
      <c r="QTY134" s="216"/>
      <c r="QTZ134" s="216"/>
      <c r="QUA134" s="216"/>
      <c r="QUB134" s="216"/>
      <c r="QUC134" s="216"/>
      <c r="QUD134" s="216"/>
      <c r="QUE134" s="216"/>
      <c r="QUF134" s="216"/>
      <c r="QUG134" s="216"/>
      <c r="QUH134" s="216"/>
      <c r="QUI134" s="216"/>
      <c r="QUJ134" s="216"/>
      <c r="QUK134" s="216"/>
      <c r="QUL134" s="214"/>
      <c r="QUM134" s="214"/>
      <c r="QUN134" s="214"/>
      <c r="QUO134" s="214"/>
      <c r="QUP134" s="214"/>
      <c r="QUQ134" s="212"/>
      <c r="QUR134" s="213"/>
      <c r="QUS134" s="213"/>
      <c r="QUT134" s="214"/>
      <c r="QUU134" s="214"/>
      <c r="QUV134" s="216"/>
      <c r="QUW134" s="216"/>
      <c r="QUX134" s="216"/>
      <c r="QUY134" s="216"/>
      <c r="QUZ134" s="216"/>
      <c r="QVA134" s="216"/>
      <c r="QVB134" s="216"/>
      <c r="QVC134" s="216"/>
      <c r="QVD134" s="216"/>
      <c r="QVE134" s="216"/>
      <c r="QVF134" s="216"/>
      <c r="QVG134" s="216"/>
      <c r="QVH134" s="216"/>
      <c r="QVI134" s="214"/>
      <c r="QVJ134" s="214"/>
      <c r="QVK134" s="214"/>
      <c r="QVL134" s="214"/>
      <c r="QVM134" s="214"/>
      <c r="QVN134" s="212"/>
      <c r="QVO134" s="213"/>
      <c r="QVP134" s="213"/>
      <c r="QVQ134" s="214"/>
      <c r="QVR134" s="214"/>
      <c r="QVS134" s="216"/>
      <c r="QVT134" s="216"/>
      <c r="QVU134" s="216"/>
      <c r="QVV134" s="216"/>
      <c r="QVW134" s="216"/>
      <c r="QVX134" s="216"/>
      <c r="QVY134" s="216"/>
      <c r="QVZ134" s="216"/>
      <c r="QWA134" s="216"/>
      <c r="QWB134" s="216"/>
      <c r="QWC134" s="216"/>
      <c r="QWD134" s="216"/>
      <c r="QWE134" s="216"/>
      <c r="QWF134" s="214"/>
      <c r="QWG134" s="214"/>
      <c r="QWH134" s="214"/>
      <c r="QWI134" s="214"/>
      <c r="QWJ134" s="214"/>
      <c r="QWK134" s="212"/>
      <c r="QWL134" s="213"/>
      <c r="QWM134" s="213"/>
      <c r="QWN134" s="214"/>
      <c r="QWO134" s="214"/>
      <c r="QWP134" s="216"/>
      <c r="QWQ134" s="216"/>
      <c r="QWR134" s="216"/>
      <c r="QWS134" s="216"/>
      <c r="QWT134" s="216"/>
      <c r="QWU134" s="216"/>
      <c r="QWV134" s="216"/>
      <c r="QWW134" s="216"/>
      <c r="QWX134" s="216"/>
      <c r="QWY134" s="216"/>
      <c r="QWZ134" s="216"/>
      <c r="QXA134" s="216"/>
      <c r="QXB134" s="216"/>
      <c r="QXC134" s="214"/>
      <c r="QXD134" s="214"/>
      <c r="QXE134" s="214"/>
      <c r="QXF134" s="214"/>
      <c r="QXG134" s="214"/>
      <c r="QXH134" s="212"/>
      <c r="QXI134" s="213"/>
      <c r="QXJ134" s="213"/>
      <c r="QXK134" s="214"/>
      <c r="QXL134" s="214"/>
      <c r="QXM134" s="216"/>
      <c r="QXN134" s="216"/>
      <c r="QXO134" s="216"/>
      <c r="QXP134" s="216"/>
      <c r="QXQ134" s="216"/>
      <c r="QXR134" s="216"/>
      <c r="QXS134" s="216"/>
      <c r="QXT134" s="216"/>
      <c r="QXU134" s="216"/>
      <c r="QXV134" s="216"/>
      <c r="QXW134" s="216"/>
      <c r="QXX134" s="216"/>
      <c r="QXY134" s="216"/>
      <c r="QXZ134" s="214"/>
      <c r="QYA134" s="214"/>
      <c r="QYB134" s="214"/>
      <c r="QYC134" s="214"/>
      <c r="QYD134" s="214"/>
      <c r="QYE134" s="212"/>
      <c r="QYF134" s="213"/>
      <c r="QYG134" s="213"/>
      <c r="QYH134" s="214"/>
      <c r="QYI134" s="214"/>
      <c r="QYJ134" s="216"/>
      <c r="QYK134" s="216"/>
      <c r="QYL134" s="216"/>
      <c r="QYM134" s="216"/>
      <c r="QYN134" s="216"/>
      <c r="QYO134" s="216"/>
      <c r="QYP134" s="216"/>
      <c r="QYQ134" s="216"/>
      <c r="QYR134" s="216"/>
      <c r="QYS134" s="216"/>
      <c r="QYT134" s="216"/>
      <c r="QYU134" s="216"/>
      <c r="QYV134" s="216"/>
      <c r="QYW134" s="214"/>
      <c r="QYX134" s="214"/>
      <c r="QYY134" s="214"/>
      <c r="QYZ134" s="214"/>
      <c r="QZA134" s="214"/>
      <c r="QZB134" s="212"/>
      <c r="QZC134" s="213"/>
      <c r="QZD134" s="213"/>
      <c r="QZE134" s="214"/>
      <c r="QZF134" s="214"/>
      <c r="QZG134" s="216"/>
      <c r="QZH134" s="216"/>
      <c r="QZI134" s="216"/>
      <c r="QZJ134" s="216"/>
      <c r="QZK134" s="216"/>
      <c r="QZL134" s="216"/>
      <c r="QZM134" s="216"/>
      <c r="QZN134" s="216"/>
      <c r="QZO134" s="216"/>
      <c r="QZP134" s="216"/>
      <c r="QZQ134" s="216"/>
      <c r="QZR134" s="216"/>
      <c r="QZS134" s="216"/>
      <c r="QZT134" s="214"/>
      <c r="QZU134" s="214"/>
      <c r="QZV134" s="214"/>
      <c r="QZW134" s="214"/>
      <c r="QZX134" s="214"/>
      <c r="QZY134" s="212"/>
      <c r="QZZ134" s="213"/>
      <c r="RAA134" s="213"/>
      <c r="RAB134" s="214"/>
      <c r="RAC134" s="214"/>
      <c r="RAD134" s="216"/>
      <c r="RAE134" s="216"/>
      <c r="RAF134" s="216"/>
      <c r="RAG134" s="216"/>
      <c r="RAH134" s="216"/>
      <c r="RAI134" s="216"/>
      <c r="RAJ134" s="216"/>
      <c r="RAK134" s="216"/>
      <c r="RAL134" s="216"/>
      <c r="RAM134" s="216"/>
      <c r="RAN134" s="216"/>
      <c r="RAO134" s="216"/>
      <c r="RAP134" s="216"/>
      <c r="RAQ134" s="214"/>
      <c r="RAR134" s="214"/>
      <c r="RAS134" s="214"/>
      <c r="RAT134" s="214"/>
      <c r="RAU134" s="214"/>
      <c r="RAV134" s="212"/>
      <c r="RAW134" s="213"/>
      <c r="RAX134" s="213"/>
      <c r="RAY134" s="214"/>
      <c r="RAZ134" s="214"/>
      <c r="RBA134" s="216"/>
      <c r="RBB134" s="216"/>
      <c r="RBC134" s="216"/>
      <c r="RBD134" s="216"/>
      <c r="RBE134" s="216"/>
      <c r="RBF134" s="216"/>
      <c r="RBG134" s="216"/>
      <c r="RBH134" s="216"/>
      <c r="RBI134" s="216"/>
      <c r="RBJ134" s="216"/>
      <c r="RBK134" s="216"/>
      <c r="RBL134" s="216"/>
      <c r="RBM134" s="216"/>
      <c r="RBN134" s="214"/>
      <c r="RBO134" s="214"/>
      <c r="RBP134" s="214"/>
      <c r="RBQ134" s="214"/>
      <c r="RBR134" s="214"/>
      <c r="RBS134" s="212"/>
      <c r="RBT134" s="213"/>
      <c r="RBU134" s="213"/>
      <c r="RBV134" s="214"/>
      <c r="RBW134" s="214"/>
      <c r="RBX134" s="216"/>
      <c r="RBY134" s="216"/>
      <c r="RBZ134" s="216"/>
      <c r="RCA134" s="216"/>
      <c r="RCB134" s="216"/>
      <c r="RCC134" s="216"/>
      <c r="RCD134" s="216"/>
      <c r="RCE134" s="216"/>
      <c r="RCF134" s="216"/>
      <c r="RCG134" s="216"/>
      <c r="RCH134" s="216"/>
      <c r="RCI134" s="216"/>
      <c r="RCJ134" s="216"/>
      <c r="RCK134" s="214"/>
      <c r="RCL134" s="214"/>
      <c r="RCM134" s="214"/>
      <c r="RCN134" s="214"/>
      <c r="RCO134" s="214"/>
      <c r="RCP134" s="212"/>
      <c r="RCQ134" s="213"/>
      <c r="RCR134" s="213"/>
      <c r="RCS134" s="214"/>
      <c r="RCT134" s="214"/>
      <c r="RCU134" s="216"/>
      <c r="RCV134" s="216"/>
      <c r="RCW134" s="216"/>
      <c r="RCX134" s="216"/>
      <c r="RCY134" s="216"/>
      <c r="RCZ134" s="216"/>
      <c r="RDA134" s="216"/>
      <c r="RDB134" s="216"/>
      <c r="RDC134" s="216"/>
      <c r="RDD134" s="216"/>
      <c r="RDE134" s="216"/>
      <c r="RDF134" s="216"/>
      <c r="RDG134" s="216"/>
      <c r="RDH134" s="214"/>
      <c r="RDI134" s="214"/>
      <c r="RDJ134" s="214"/>
      <c r="RDK134" s="214"/>
      <c r="RDL134" s="214"/>
      <c r="RDM134" s="212"/>
      <c r="RDN134" s="213"/>
      <c r="RDO134" s="213"/>
      <c r="RDP134" s="214"/>
      <c r="RDQ134" s="214"/>
      <c r="RDR134" s="216"/>
      <c r="RDS134" s="216"/>
      <c r="RDT134" s="216"/>
      <c r="RDU134" s="216"/>
      <c r="RDV134" s="216"/>
      <c r="RDW134" s="216"/>
      <c r="RDX134" s="216"/>
      <c r="RDY134" s="216"/>
      <c r="RDZ134" s="216"/>
      <c r="REA134" s="216"/>
      <c r="REB134" s="216"/>
      <c r="REC134" s="216"/>
      <c r="RED134" s="216"/>
      <c r="REE134" s="214"/>
      <c r="REF134" s="214"/>
      <c r="REG134" s="214"/>
      <c r="REH134" s="214"/>
      <c r="REI134" s="214"/>
      <c r="REJ134" s="212"/>
      <c r="REK134" s="213"/>
      <c r="REL134" s="213"/>
      <c r="REM134" s="214"/>
      <c r="REN134" s="214"/>
      <c r="REO134" s="216"/>
      <c r="REP134" s="216"/>
      <c r="REQ134" s="216"/>
      <c r="RER134" s="216"/>
      <c r="RES134" s="216"/>
      <c r="RET134" s="216"/>
      <c r="REU134" s="216"/>
      <c r="REV134" s="216"/>
      <c r="REW134" s="216"/>
      <c r="REX134" s="216"/>
      <c r="REY134" s="216"/>
      <c r="REZ134" s="216"/>
      <c r="RFA134" s="216"/>
      <c r="RFB134" s="214"/>
      <c r="RFC134" s="214"/>
      <c r="RFD134" s="214"/>
      <c r="RFE134" s="214"/>
      <c r="RFF134" s="214"/>
      <c r="RFG134" s="212"/>
      <c r="RFH134" s="213"/>
      <c r="RFI134" s="213"/>
      <c r="RFJ134" s="214"/>
      <c r="RFK134" s="214"/>
      <c r="RFL134" s="216"/>
      <c r="RFM134" s="216"/>
      <c r="RFN134" s="216"/>
      <c r="RFO134" s="216"/>
      <c r="RFP134" s="216"/>
      <c r="RFQ134" s="216"/>
      <c r="RFR134" s="216"/>
      <c r="RFS134" s="216"/>
      <c r="RFT134" s="216"/>
      <c r="RFU134" s="216"/>
      <c r="RFV134" s="216"/>
      <c r="RFW134" s="216"/>
      <c r="RFX134" s="216"/>
      <c r="RFY134" s="214"/>
      <c r="RFZ134" s="214"/>
      <c r="RGA134" s="214"/>
      <c r="RGB134" s="214"/>
      <c r="RGC134" s="214"/>
      <c r="RGD134" s="212"/>
      <c r="RGE134" s="213"/>
      <c r="RGF134" s="213"/>
      <c r="RGG134" s="214"/>
      <c r="RGH134" s="214"/>
      <c r="RGI134" s="216"/>
      <c r="RGJ134" s="216"/>
      <c r="RGK134" s="216"/>
      <c r="RGL134" s="216"/>
      <c r="RGM134" s="216"/>
      <c r="RGN134" s="216"/>
      <c r="RGO134" s="216"/>
      <c r="RGP134" s="216"/>
      <c r="RGQ134" s="216"/>
      <c r="RGR134" s="216"/>
      <c r="RGS134" s="216"/>
      <c r="RGT134" s="216"/>
      <c r="RGU134" s="216"/>
      <c r="RGV134" s="214"/>
      <c r="RGW134" s="214"/>
      <c r="RGX134" s="214"/>
      <c r="RGY134" s="214"/>
      <c r="RGZ134" s="214"/>
      <c r="RHA134" s="212"/>
      <c r="RHB134" s="213"/>
      <c r="RHC134" s="213"/>
      <c r="RHD134" s="214"/>
      <c r="RHE134" s="214"/>
      <c r="RHF134" s="216"/>
      <c r="RHG134" s="216"/>
      <c r="RHH134" s="216"/>
      <c r="RHI134" s="216"/>
      <c r="RHJ134" s="216"/>
      <c r="RHK134" s="216"/>
      <c r="RHL134" s="216"/>
      <c r="RHM134" s="216"/>
      <c r="RHN134" s="216"/>
      <c r="RHO134" s="216"/>
      <c r="RHP134" s="216"/>
      <c r="RHQ134" s="216"/>
      <c r="RHR134" s="216"/>
      <c r="RHS134" s="214"/>
      <c r="RHT134" s="214"/>
      <c r="RHU134" s="214"/>
      <c r="RHV134" s="214"/>
      <c r="RHW134" s="214"/>
      <c r="RHX134" s="212"/>
      <c r="RHY134" s="213"/>
      <c r="RHZ134" s="213"/>
      <c r="RIA134" s="214"/>
      <c r="RIB134" s="214"/>
      <c r="RIC134" s="216"/>
      <c r="RID134" s="216"/>
      <c r="RIE134" s="216"/>
      <c r="RIF134" s="216"/>
      <c r="RIG134" s="216"/>
      <c r="RIH134" s="216"/>
      <c r="RII134" s="216"/>
      <c r="RIJ134" s="216"/>
      <c r="RIK134" s="216"/>
      <c r="RIL134" s="216"/>
      <c r="RIM134" s="216"/>
      <c r="RIN134" s="216"/>
      <c r="RIO134" s="216"/>
      <c r="RIP134" s="214"/>
      <c r="RIQ134" s="214"/>
      <c r="RIR134" s="214"/>
      <c r="RIS134" s="214"/>
      <c r="RIT134" s="214"/>
      <c r="RIU134" s="212"/>
      <c r="RIV134" s="213"/>
      <c r="RIW134" s="213"/>
      <c r="RIX134" s="214"/>
      <c r="RIY134" s="214"/>
      <c r="RIZ134" s="216"/>
      <c r="RJA134" s="216"/>
      <c r="RJB134" s="216"/>
      <c r="RJC134" s="216"/>
      <c r="RJD134" s="216"/>
      <c r="RJE134" s="216"/>
      <c r="RJF134" s="216"/>
      <c r="RJG134" s="216"/>
      <c r="RJH134" s="216"/>
      <c r="RJI134" s="216"/>
      <c r="RJJ134" s="216"/>
      <c r="RJK134" s="216"/>
      <c r="RJL134" s="216"/>
      <c r="RJM134" s="214"/>
      <c r="RJN134" s="214"/>
      <c r="RJO134" s="214"/>
      <c r="RJP134" s="214"/>
      <c r="RJQ134" s="214"/>
      <c r="RJR134" s="212"/>
      <c r="RJS134" s="213"/>
      <c r="RJT134" s="213"/>
      <c r="RJU134" s="214"/>
      <c r="RJV134" s="214"/>
      <c r="RJW134" s="216"/>
      <c r="RJX134" s="216"/>
      <c r="RJY134" s="216"/>
      <c r="RJZ134" s="216"/>
      <c r="RKA134" s="216"/>
      <c r="RKB134" s="216"/>
      <c r="RKC134" s="216"/>
      <c r="RKD134" s="216"/>
      <c r="RKE134" s="216"/>
      <c r="RKF134" s="216"/>
      <c r="RKG134" s="216"/>
      <c r="RKH134" s="216"/>
      <c r="RKI134" s="216"/>
      <c r="RKJ134" s="214"/>
      <c r="RKK134" s="214"/>
      <c r="RKL134" s="214"/>
      <c r="RKM134" s="214"/>
      <c r="RKN134" s="214"/>
      <c r="RKO134" s="212"/>
      <c r="RKP134" s="213"/>
      <c r="RKQ134" s="213"/>
      <c r="RKR134" s="214"/>
      <c r="RKS134" s="214"/>
      <c r="RKT134" s="216"/>
      <c r="RKU134" s="216"/>
      <c r="RKV134" s="216"/>
      <c r="RKW134" s="216"/>
      <c r="RKX134" s="216"/>
      <c r="RKY134" s="216"/>
      <c r="RKZ134" s="216"/>
      <c r="RLA134" s="216"/>
      <c r="RLB134" s="216"/>
      <c r="RLC134" s="216"/>
      <c r="RLD134" s="216"/>
      <c r="RLE134" s="216"/>
      <c r="RLF134" s="216"/>
      <c r="RLG134" s="214"/>
      <c r="RLH134" s="214"/>
      <c r="RLI134" s="214"/>
      <c r="RLJ134" s="214"/>
      <c r="RLK134" s="214"/>
      <c r="RLL134" s="212"/>
      <c r="RLM134" s="213"/>
      <c r="RLN134" s="213"/>
      <c r="RLO134" s="214"/>
      <c r="RLP134" s="214"/>
      <c r="RLQ134" s="216"/>
      <c r="RLR134" s="216"/>
      <c r="RLS134" s="216"/>
      <c r="RLT134" s="216"/>
      <c r="RLU134" s="216"/>
      <c r="RLV134" s="216"/>
      <c r="RLW134" s="216"/>
      <c r="RLX134" s="216"/>
      <c r="RLY134" s="216"/>
      <c r="RLZ134" s="216"/>
      <c r="RMA134" s="216"/>
      <c r="RMB134" s="216"/>
      <c r="RMC134" s="216"/>
      <c r="RMD134" s="214"/>
      <c r="RME134" s="214"/>
      <c r="RMF134" s="214"/>
      <c r="RMG134" s="214"/>
      <c r="RMH134" s="214"/>
      <c r="RMI134" s="212"/>
      <c r="RMJ134" s="213"/>
      <c r="RMK134" s="213"/>
      <c r="RML134" s="214"/>
      <c r="RMM134" s="214"/>
      <c r="RMN134" s="216"/>
      <c r="RMO134" s="216"/>
      <c r="RMP134" s="216"/>
      <c r="RMQ134" s="216"/>
      <c r="RMR134" s="216"/>
      <c r="RMS134" s="216"/>
      <c r="RMT134" s="216"/>
      <c r="RMU134" s="216"/>
      <c r="RMV134" s="216"/>
      <c r="RMW134" s="216"/>
      <c r="RMX134" s="216"/>
      <c r="RMY134" s="216"/>
      <c r="RMZ134" s="216"/>
      <c r="RNA134" s="214"/>
      <c r="RNB134" s="214"/>
      <c r="RNC134" s="214"/>
      <c r="RND134" s="214"/>
      <c r="RNE134" s="214"/>
      <c r="RNF134" s="212"/>
      <c r="RNG134" s="213"/>
      <c r="RNH134" s="213"/>
      <c r="RNI134" s="214"/>
      <c r="RNJ134" s="214"/>
      <c r="RNK134" s="216"/>
      <c r="RNL134" s="216"/>
      <c r="RNM134" s="216"/>
      <c r="RNN134" s="216"/>
      <c r="RNO134" s="216"/>
      <c r="RNP134" s="216"/>
      <c r="RNQ134" s="216"/>
      <c r="RNR134" s="216"/>
      <c r="RNS134" s="216"/>
      <c r="RNT134" s="216"/>
      <c r="RNU134" s="216"/>
      <c r="RNV134" s="216"/>
      <c r="RNW134" s="216"/>
      <c r="RNX134" s="214"/>
      <c r="RNY134" s="214"/>
      <c r="RNZ134" s="214"/>
      <c r="ROA134" s="214"/>
      <c r="ROB134" s="214"/>
      <c r="ROC134" s="212"/>
      <c r="ROD134" s="213"/>
      <c r="ROE134" s="213"/>
      <c r="ROF134" s="214"/>
      <c r="ROG134" s="214"/>
      <c r="ROH134" s="216"/>
      <c r="ROI134" s="216"/>
      <c r="ROJ134" s="216"/>
      <c r="ROK134" s="216"/>
      <c r="ROL134" s="216"/>
      <c r="ROM134" s="216"/>
      <c r="RON134" s="216"/>
      <c r="ROO134" s="216"/>
      <c r="ROP134" s="216"/>
      <c r="ROQ134" s="216"/>
      <c r="ROR134" s="216"/>
      <c r="ROS134" s="216"/>
      <c r="ROT134" s="216"/>
      <c r="ROU134" s="214"/>
      <c r="ROV134" s="214"/>
      <c r="ROW134" s="214"/>
      <c r="ROX134" s="214"/>
      <c r="ROY134" s="214"/>
      <c r="ROZ134" s="212"/>
      <c r="RPA134" s="213"/>
      <c r="RPB134" s="213"/>
      <c r="RPC134" s="214"/>
      <c r="RPD134" s="214"/>
      <c r="RPE134" s="216"/>
      <c r="RPF134" s="216"/>
      <c r="RPG134" s="216"/>
      <c r="RPH134" s="216"/>
      <c r="RPI134" s="216"/>
      <c r="RPJ134" s="216"/>
      <c r="RPK134" s="216"/>
      <c r="RPL134" s="216"/>
      <c r="RPM134" s="216"/>
      <c r="RPN134" s="216"/>
      <c r="RPO134" s="216"/>
      <c r="RPP134" s="216"/>
      <c r="RPQ134" s="216"/>
      <c r="RPR134" s="214"/>
      <c r="RPS134" s="214"/>
      <c r="RPT134" s="214"/>
      <c r="RPU134" s="214"/>
      <c r="RPV134" s="214"/>
      <c r="RPW134" s="212"/>
      <c r="RPX134" s="213"/>
      <c r="RPY134" s="213"/>
      <c r="RPZ134" s="214"/>
      <c r="RQA134" s="214"/>
      <c r="RQB134" s="216"/>
      <c r="RQC134" s="216"/>
      <c r="RQD134" s="216"/>
      <c r="RQE134" s="216"/>
      <c r="RQF134" s="216"/>
      <c r="RQG134" s="216"/>
      <c r="RQH134" s="216"/>
      <c r="RQI134" s="216"/>
      <c r="RQJ134" s="216"/>
      <c r="RQK134" s="216"/>
      <c r="RQL134" s="216"/>
      <c r="RQM134" s="216"/>
      <c r="RQN134" s="216"/>
      <c r="RQO134" s="214"/>
      <c r="RQP134" s="214"/>
      <c r="RQQ134" s="214"/>
      <c r="RQR134" s="214"/>
      <c r="RQS134" s="214"/>
      <c r="RQT134" s="212"/>
      <c r="RQU134" s="213"/>
      <c r="RQV134" s="213"/>
      <c r="RQW134" s="214"/>
      <c r="RQX134" s="214"/>
      <c r="RQY134" s="216"/>
      <c r="RQZ134" s="216"/>
      <c r="RRA134" s="216"/>
      <c r="RRB134" s="216"/>
      <c r="RRC134" s="216"/>
      <c r="RRD134" s="216"/>
      <c r="RRE134" s="216"/>
      <c r="RRF134" s="216"/>
      <c r="RRG134" s="216"/>
      <c r="RRH134" s="216"/>
      <c r="RRI134" s="216"/>
      <c r="RRJ134" s="216"/>
      <c r="RRK134" s="216"/>
      <c r="RRL134" s="214"/>
      <c r="RRM134" s="214"/>
      <c r="RRN134" s="214"/>
      <c r="RRO134" s="214"/>
      <c r="RRP134" s="214"/>
      <c r="RRQ134" s="212"/>
      <c r="RRR134" s="213"/>
      <c r="RRS134" s="213"/>
      <c r="RRT134" s="214"/>
      <c r="RRU134" s="214"/>
      <c r="RRV134" s="216"/>
      <c r="RRW134" s="216"/>
      <c r="RRX134" s="216"/>
      <c r="RRY134" s="216"/>
      <c r="RRZ134" s="216"/>
      <c r="RSA134" s="216"/>
      <c r="RSB134" s="216"/>
      <c r="RSC134" s="216"/>
      <c r="RSD134" s="216"/>
      <c r="RSE134" s="216"/>
      <c r="RSF134" s="216"/>
      <c r="RSG134" s="216"/>
      <c r="RSH134" s="216"/>
      <c r="RSI134" s="214"/>
      <c r="RSJ134" s="214"/>
      <c r="RSK134" s="214"/>
      <c r="RSL134" s="214"/>
      <c r="RSM134" s="214"/>
      <c r="RSN134" s="212"/>
      <c r="RSO134" s="213"/>
      <c r="RSP134" s="213"/>
      <c r="RSQ134" s="214"/>
      <c r="RSR134" s="214"/>
      <c r="RSS134" s="216"/>
      <c r="RST134" s="216"/>
      <c r="RSU134" s="216"/>
      <c r="RSV134" s="216"/>
      <c r="RSW134" s="216"/>
      <c r="RSX134" s="216"/>
      <c r="RSY134" s="216"/>
      <c r="RSZ134" s="216"/>
      <c r="RTA134" s="216"/>
      <c r="RTB134" s="216"/>
      <c r="RTC134" s="216"/>
      <c r="RTD134" s="216"/>
      <c r="RTE134" s="216"/>
      <c r="RTF134" s="214"/>
      <c r="RTG134" s="214"/>
      <c r="RTH134" s="214"/>
      <c r="RTI134" s="214"/>
      <c r="RTJ134" s="214"/>
      <c r="RTK134" s="212"/>
      <c r="RTL134" s="213"/>
      <c r="RTM134" s="213"/>
      <c r="RTN134" s="214"/>
      <c r="RTO134" s="214"/>
      <c r="RTP134" s="216"/>
      <c r="RTQ134" s="216"/>
      <c r="RTR134" s="216"/>
      <c r="RTS134" s="216"/>
      <c r="RTT134" s="216"/>
      <c r="RTU134" s="216"/>
      <c r="RTV134" s="216"/>
      <c r="RTW134" s="216"/>
      <c r="RTX134" s="216"/>
      <c r="RTY134" s="216"/>
      <c r="RTZ134" s="216"/>
      <c r="RUA134" s="216"/>
      <c r="RUB134" s="216"/>
      <c r="RUC134" s="214"/>
      <c r="RUD134" s="214"/>
      <c r="RUE134" s="214"/>
      <c r="RUF134" s="214"/>
      <c r="RUG134" s="214"/>
      <c r="RUH134" s="212"/>
      <c r="RUI134" s="213"/>
      <c r="RUJ134" s="213"/>
      <c r="RUK134" s="214"/>
      <c r="RUL134" s="214"/>
      <c r="RUM134" s="216"/>
      <c r="RUN134" s="216"/>
      <c r="RUO134" s="216"/>
      <c r="RUP134" s="216"/>
      <c r="RUQ134" s="216"/>
      <c r="RUR134" s="216"/>
      <c r="RUS134" s="216"/>
      <c r="RUT134" s="216"/>
      <c r="RUU134" s="216"/>
      <c r="RUV134" s="216"/>
      <c r="RUW134" s="216"/>
      <c r="RUX134" s="216"/>
      <c r="RUY134" s="216"/>
      <c r="RUZ134" s="214"/>
      <c r="RVA134" s="214"/>
      <c r="RVB134" s="214"/>
      <c r="RVC134" s="214"/>
      <c r="RVD134" s="214"/>
      <c r="RVE134" s="212"/>
      <c r="RVF134" s="213"/>
      <c r="RVG134" s="213"/>
      <c r="RVH134" s="214"/>
      <c r="RVI134" s="214"/>
      <c r="RVJ134" s="216"/>
      <c r="RVK134" s="216"/>
      <c r="RVL134" s="216"/>
      <c r="RVM134" s="216"/>
      <c r="RVN134" s="216"/>
      <c r="RVO134" s="216"/>
      <c r="RVP134" s="216"/>
      <c r="RVQ134" s="216"/>
      <c r="RVR134" s="216"/>
      <c r="RVS134" s="216"/>
      <c r="RVT134" s="216"/>
      <c r="RVU134" s="216"/>
      <c r="RVV134" s="216"/>
      <c r="RVW134" s="214"/>
      <c r="RVX134" s="214"/>
      <c r="RVY134" s="214"/>
      <c r="RVZ134" s="214"/>
      <c r="RWA134" s="214"/>
      <c r="RWB134" s="212"/>
      <c r="RWC134" s="213"/>
      <c r="RWD134" s="213"/>
      <c r="RWE134" s="214"/>
      <c r="RWF134" s="214"/>
      <c r="RWG134" s="216"/>
      <c r="RWH134" s="216"/>
      <c r="RWI134" s="216"/>
      <c r="RWJ134" s="216"/>
      <c r="RWK134" s="216"/>
      <c r="RWL134" s="216"/>
      <c r="RWM134" s="216"/>
      <c r="RWN134" s="216"/>
      <c r="RWO134" s="216"/>
      <c r="RWP134" s="216"/>
      <c r="RWQ134" s="216"/>
      <c r="RWR134" s="216"/>
      <c r="RWS134" s="216"/>
      <c r="RWT134" s="214"/>
      <c r="RWU134" s="214"/>
      <c r="RWV134" s="214"/>
      <c r="RWW134" s="214"/>
      <c r="RWX134" s="214"/>
      <c r="RWY134" s="212"/>
      <c r="RWZ134" s="213"/>
      <c r="RXA134" s="213"/>
      <c r="RXB134" s="214"/>
      <c r="RXC134" s="214"/>
      <c r="RXD134" s="216"/>
      <c r="RXE134" s="216"/>
      <c r="RXF134" s="216"/>
      <c r="RXG134" s="216"/>
      <c r="RXH134" s="216"/>
      <c r="RXI134" s="216"/>
      <c r="RXJ134" s="216"/>
      <c r="RXK134" s="216"/>
      <c r="RXL134" s="216"/>
      <c r="RXM134" s="216"/>
      <c r="RXN134" s="216"/>
      <c r="RXO134" s="216"/>
      <c r="RXP134" s="216"/>
      <c r="RXQ134" s="214"/>
      <c r="RXR134" s="214"/>
      <c r="RXS134" s="214"/>
      <c r="RXT134" s="214"/>
      <c r="RXU134" s="214"/>
      <c r="RXV134" s="212"/>
      <c r="RXW134" s="213"/>
      <c r="RXX134" s="213"/>
      <c r="RXY134" s="214"/>
      <c r="RXZ134" s="214"/>
      <c r="RYA134" s="216"/>
      <c r="RYB134" s="216"/>
      <c r="RYC134" s="216"/>
      <c r="RYD134" s="216"/>
      <c r="RYE134" s="216"/>
      <c r="RYF134" s="216"/>
      <c r="RYG134" s="216"/>
      <c r="RYH134" s="216"/>
      <c r="RYI134" s="216"/>
      <c r="RYJ134" s="216"/>
      <c r="RYK134" s="216"/>
      <c r="RYL134" s="216"/>
      <c r="RYM134" s="216"/>
      <c r="RYN134" s="214"/>
      <c r="RYO134" s="214"/>
      <c r="RYP134" s="214"/>
      <c r="RYQ134" s="214"/>
      <c r="RYR134" s="214"/>
      <c r="RYS134" s="212"/>
      <c r="RYT134" s="213"/>
      <c r="RYU134" s="213"/>
      <c r="RYV134" s="214"/>
      <c r="RYW134" s="214"/>
      <c r="RYX134" s="216"/>
      <c r="RYY134" s="216"/>
      <c r="RYZ134" s="216"/>
      <c r="RZA134" s="216"/>
      <c r="RZB134" s="216"/>
      <c r="RZC134" s="216"/>
      <c r="RZD134" s="216"/>
      <c r="RZE134" s="216"/>
      <c r="RZF134" s="216"/>
      <c r="RZG134" s="216"/>
      <c r="RZH134" s="216"/>
      <c r="RZI134" s="216"/>
      <c r="RZJ134" s="216"/>
      <c r="RZK134" s="214"/>
      <c r="RZL134" s="214"/>
      <c r="RZM134" s="214"/>
      <c r="RZN134" s="214"/>
      <c r="RZO134" s="214"/>
      <c r="RZP134" s="212"/>
      <c r="RZQ134" s="213"/>
      <c r="RZR134" s="213"/>
      <c r="RZS134" s="214"/>
      <c r="RZT134" s="214"/>
      <c r="RZU134" s="216"/>
      <c r="RZV134" s="216"/>
      <c r="RZW134" s="216"/>
      <c r="RZX134" s="216"/>
      <c r="RZY134" s="216"/>
      <c r="RZZ134" s="216"/>
      <c r="SAA134" s="216"/>
      <c r="SAB134" s="216"/>
      <c r="SAC134" s="216"/>
      <c r="SAD134" s="216"/>
      <c r="SAE134" s="216"/>
      <c r="SAF134" s="216"/>
      <c r="SAG134" s="216"/>
      <c r="SAH134" s="214"/>
      <c r="SAI134" s="214"/>
      <c r="SAJ134" s="214"/>
      <c r="SAK134" s="214"/>
      <c r="SAL134" s="214"/>
      <c r="SAM134" s="212"/>
      <c r="SAN134" s="213"/>
      <c r="SAO134" s="213"/>
      <c r="SAP134" s="214"/>
      <c r="SAQ134" s="214"/>
      <c r="SAR134" s="216"/>
      <c r="SAS134" s="216"/>
      <c r="SAT134" s="216"/>
      <c r="SAU134" s="216"/>
      <c r="SAV134" s="216"/>
      <c r="SAW134" s="216"/>
      <c r="SAX134" s="216"/>
      <c r="SAY134" s="216"/>
      <c r="SAZ134" s="216"/>
      <c r="SBA134" s="216"/>
      <c r="SBB134" s="216"/>
      <c r="SBC134" s="216"/>
      <c r="SBD134" s="216"/>
      <c r="SBE134" s="214"/>
      <c r="SBF134" s="214"/>
      <c r="SBG134" s="214"/>
      <c r="SBH134" s="214"/>
      <c r="SBI134" s="214"/>
      <c r="SBJ134" s="212"/>
      <c r="SBK134" s="213"/>
      <c r="SBL134" s="213"/>
      <c r="SBM134" s="214"/>
      <c r="SBN134" s="214"/>
      <c r="SBO134" s="216"/>
      <c r="SBP134" s="216"/>
      <c r="SBQ134" s="216"/>
      <c r="SBR134" s="216"/>
      <c r="SBS134" s="216"/>
      <c r="SBT134" s="216"/>
      <c r="SBU134" s="216"/>
      <c r="SBV134" s="216"/>
      <c r="SBW134" s="216"/>
      <c r="SBX134" s="216"/>
      <c r="SBY134" s="216"/>
      <c r="SBZ134" s="216"/>
      <c r="SCA134" s="216"/>
      <c r="SCB134" s="214"/>
      <c r="SCC134" s="214"/>
      <c r="SCD134" s="214"/>
      <c r="SCE134" s="214"/>
      <c r="SCF134" s="214"/>
      <c r="SCG134" s="212"/>
      <c r="SCH134" s="213"/>
      <c r="SCI134" s="213"/>
      <c r="SCJ134" s="214"/>
      <c r="SCK134" s="214"/>
      <c r="SCL134" s="216"/>
      <c r="SCM134" s="216"/>
      <c r="SCN134" s="216"/>
      <c r="SCO134" s="216"/>
      <c r="SCP134" s="216"/>
      <c r="SCQ134" s="216"/>
      <c r="SCR134" s="216"/>
      <c r="SCS134" s="216"/>
      <c r="SCT134" s="216"/>
      <c r="SCU134" s="216"/>
      <c r="SCV134" s="216"/>
      <c r="SCW134" s="216"/>
      <c r="SCX134" s="216"/>
      <c r="SCY134" s="214"/>
      <c r="SCZ134" s="214"/>
      <c r="SDA134" s="214"/>
      <c r="SDB134" s="214"/>
      <c r="SDC134" s="214"/>
      <c r="SDD134" s="212"/>
      <c r="SDE134" s="213"/>
      <c r="SDF134" s="213"/>
      <c r="SDG134" s="214"/>
      <c r="SDH134" s="214"/>
      <c r="SDI134" s="216"/>
      <c r="SDJ134" s="216"/>
      <c r="SDK134" s="216"/>
      <c r="SDL134" s="216"/>
      <c r="SDM134" s="216"/>
      <c r="SDN134" s="216"/>
      <c r="SDO134" s="216"/>
      <c r="SDP134" s="216"/>
      <c r="SDQ134" s="216"/>
      <c r="SDR134" s="216"/>
      <c r="SDS134" s="216"/>
      <c r="SDT134" s="216"/>
      <c r="SDU134" s="216"/>
      <c r="SDV134" s="214"/>
      <c r="SDW134" s="214"/>
      <c r="SDX134" s="214"/>
      <c r="SDY134" s="214"/>
      <c r="SDZ134" s="214"/>
      <c r="SEA134" s="212"/>
      <c r="SEB134" s="213"/>
      <c r="SEC134" s="213"/>
      <c r="SED134" s="214"/>
      <c r="SEE134" s="214"/>
      <c r="SEF134" s="216"/>
      <c r="SEG134" s="216"/>
      <c r="SEH134" s="216"/>
      <c r="SEI134" s="216"/>
      <c r="SEJ134" s="216"/>
      <c r="SEK134" s="216"/>
      <c r="SEL134" s="216"/>
      <c r="SEM134" s="216"/>
      <c r="SEN134" s="216"/>
      <c r="SEO134" s="216"/>
      <c r="SEP134" s="216"/>
      <c r="SEQ134" s="216"/>
      <c r="SER134" s="216"/>
      <c r="SES134" s="214"/>
      <c r="SET134" s="214"/>
      <c r="SEU134" s="214"/>
      <c r="SEV134" s="214"/>
      <c r="SEW134" s="214"/>
      <c r="SEX134" s="212"/>
      <c r="SEY134" s="213"/>
      <c r="SEZ134" s="213"/>
      <c r="SFA134" s="214"/>
      <c r="SFB134" s="214"/>
      <c r="SFC134" s="216"/>
      <c r="SFD134" s="216"/>
      <c r="SFE134" s="216"/>
      <c r="SFF134" s="216"/>
      <c r="SFG134" s="216"/>
      <c r="SFH134" s="216"/>
      <c r="SFI134" s="216"/>
      <c r="SFJ134" s="216"/>
      <c r="SFK134" s="216"/>
      <c r="SFL134" s="216"/>
      <c r="SFM134" s="216"/>
      <c r="SFN134" s="216"/>
      <c r="SFO134" s="216"/>
      <c r="SFP134" s="214"/>
      <c r="SFQ134" s="214"/>
      <c r="SFR134" s="214"/>
      <c r="SFS134" s="214"/>
      <c r="SFT134" s="214"/>
      <c r="SFU134" s="212"/>
      <c r="SFV134" s="213"/>
      <c r="SFW134" s="213"/>
      <c r="SFX134" s="214"/>
      <c r="SFY134" s="214"/>
      <c r="SFZ134" s="216"/>
      <c r="SGA134" s="216"/>
      <c r="SGB134" s="216"/>
      <c r="SGC134" s="216"/>
      <c r="SGD134" s="216"/>
      <c r="SGE134" s="216"/>
      <c r="SGF134" s="216"/>
      <c r="SGG134" s="216"/>
      <c r="SGH134" s="216"/>
      <c r="SGI134" s="216"/>
      <c r="SGJ134" s="216"/>
      <c r="SGK134" s="216"/>
      <c r="SGL134" s="216"/>
      <c r="SGM134" s="214"/>
      <c r="SGN134" s="214"/>
      <c r="SGO134" s="214"/>
      <c r="SGP134" s="214"/>
      <c r="SGQ134" s="214"/>
      <c r="SGR134" s="212"/>
      <c r="SGS134" s="213"/>
      <c r="SGT134" s="213"/>
      <c r="SGU134" s="214"/>
      <c r="SGV134" s="214"/>
      <c r="SGW134" s="216"/>
      <c r="SGX134" s="216"/>
      <c r="SGY134" s="216"/>
      <c r="SGZ134" s="216"/>
      <c r="SHA134" s="216"/>
      <c r="SHB134" s="216"/>
      <c r="SHC134" s="216"/>
      <c r="SHD134" s="216"/>
      <c r="SHE134" s="216"/>
      <c r="SHF134" s="216"/>
      <c r="SHG134" s="216"/>
      <c r="SHH134" s="216"/>
      <c r="SHI134" s="216"/>
      <c r="SHJ134" s="214"/>
      <c r="SHK134" s="214"/>
      <c r="SHL134" s="214"/>
      <c r="SHM134" s="214"/>
      <c r="SHN134" s="214"/>
      <c r="SHO134" s="212"/>
      <c r="SHP134" s="213"/>
      <c r="SHQ134" s="213"/>
      <c r="SHR134" s="214"/>
      <c r="SHS134" s="214"/>
      <c r="SHT134" s="216"/>
      <c r="SHU134" s="216"/>
      <c r="SHV134" s="216"/>
      <c r="SHW134" s="216"/>
      <c r="SHX134" s="216"/>
      <c r="SHY134" s="216"/>
      <c r="SHZ134" s="216"/>
      <c r="SIA134" s="216"/>
      <c r="SIB134" s="216"/>
      <c r="SIC134" s="216"/>
      <c r="SID134" s="216"/>
      <c r="SIE134" s="216"/>
      <c r="SIF134" s="216"/>
      <c r="SIG134" s="214"/>
      <c r="SIH134" s="214"/>
      <c r="SII134" s="214"/>
      <c r="SIJ134" s="214"/>
      <c r="SIK134" s="214"/>
      <c r="SIL134" s="212"/>
      <c r="SIM134" s="213"/>
      <c r="SIN134" s="213"/>
      <c r="SIO134" s="214"/>
      <c r="SIP134" s="214"/>
      <c r="SIQ134" s="216"/>
      <c r="SIR134" s="216"/>
      <c r="SIS134" s="216"/>
      <c r="SIT134" s="216"/>
      <c r="SIU134" s="216"/>
      <c r="SIV134" s="216"/>
      <c r="SIW134" s="216"/>
      <c r="SIX134" s="216"/>
      <c r="SIY134" s="216"/>
      <c r="SIZ134" s="216"/>
      <c r="SJA134" s="216"/>
      <c r="SJB134" s="216"/>
      <c r="SJC134" s="216"/>
      <c r="SJD134" s="214"/>
      <c r="SJE134" s="214"/>
      <c r="SJF134" s="214"/>
      <c r="SJG134" s="214"/>
      <c r="SJH134" s="214"/>
      <c r="SJI134" s="212"/>
      <c r="SJJ134" s="213"/>
      <c r="SJK134" s="213"/>
      <c r="SJL134" s="214"/>
      <c r="SJM134" s="214"/>
      <c r="SJN134" s="216"/>
      <c r="SJO134" s="216"/>
      <c r="SJP134" s="216"/>
      <c r="SJQ134" s="216"/>
      <c r="SJR134" s="216"/>
      <c r="SJS134" s="216"/>
      <c r="SJT134" s="216"/>
      <c r="SJU134" s="216"/>
      <c r="SJV134" s="216"/>
      <c r="SJW134" s="216"/>
      <c r="SJX134" s="216"/>
      <c r="SJY134" s="216"/>
      <c r="SJZ134" s="216"/>
      <c r="SKA134" s="214"/>
      <c r="SKB134" s="214"/>
      <c r="SKC134" s="214"/>
      <c r="SKD134" s="214"/>
      <c r="SKE134" s="214"/>
      <c r="SKF134" s="212"/>
      <c r="SKG134" s="213"/>
      <c r="SKH134" s="213"/>
      <c r="SKI134" s="214"/>
      <c r="SKJ134" s="214"/>
      <c r="SKK134" s="216"/>
      <c r="SKL134" s="216"/>
      <c r="SKM134" s="216"/>
      <c r="SKN134" s="216"/>
      <c r="SKO134" s="216"/>
      <c r="SKP134" s="216"/>
      <c r="SKQ134" s="216"/>
      <c r="SKR134" s="216"/>
      <c r="SKS134" s="216"/>
      <c r="SKT134" s="216"/>
      <c r="SKU134" s="216"/>
      <c r="SKV134" s="216"/>
      <c r="SKW134" s="216"/>
      <c r="SKX134" s="214"/>
      <c r="SKY134" s="214"/>
      <c r="SKZ134" s="214"/>
      <c r="SLA134" s="214"/>
      <c r="SLB134" s="214"/>
      <c r="SLC134" s="212"/>
      <c r="SLD134" s="213"/>
      <c r="SLE134" s="213"/>
      <c r="SLF134" s="214"/>
      <c r="SLG134" s="214"/>
      <c r="SLH134" s="216"/>
      <c r="SLI134" s="216"/>
      <c r="SLJ134" s="216"/>
      <c r="SLK134" s="216"/>
      <c r="SLL134" s="216"/>
      <c r="SLM134" s="216"/>
      <c r="SLN134" s="216"/>
      <c r="SLO134" s="216"/>
      <c r="SLP134" s="216"/>
      <c r="SLQ134" s="216"/>
      <c r="SLR134" s="216"/>
      <c r="SLS134" s="216"/>
      <c r="SLT134" s="216"/>
      <c r="SLU134" s="214"/>
      <c r="SLV134" s="214"/>
      <c r="SLW134" s="214"/>
      <c r="SLX134" s="214"/>
      <c r="SLY134" s="214"/>
      <c r="SLZ134" s="212"/>
      <c r="SMA134" s="213"/>
      <c r="SMB134" s="213"/>
      <c r="SMC134" s="214"/>
      <c r="SMD134" s="214"/>
      <c r="SME134" s="216"/>
      <c r="SMF134" s="216"/>
      <c r="SMG134" s="216"/>
      <c r="SMH134" s="216"/>
      <c r="SMI134" s="216"/>
      <c r="SMJ134" s="216"/>
      <c r="SMK134" s="216"/>
      <c r="SML134" s="216"/>
      <c r="SMM134" s="216"/>
      <c r="SMN134" s="216"/>
      <c r="SMO134" s="216"/>
      <c r="SMP134" s="216"/>
      <c r="SMQ134" s="216"/>
      <c r="SMR134" s="214"/>
      <c r="SMS134" s="214"/>
      <c r="SMT134" s="214"/>
      <c r="SMU134" s="214"/>
      <c r="SMV134" s="214"/>
      <c r="SMW134" s="212"/>
      <c r="SMX134" s="213"/>
      <c r="SMY134" s="213"/>
      <c r="SMZ134" s="214"/>
      <c r="SNA134" s="214"/>
      <c r="SNB134" s="216"/>
      <c r="SNC134" s="216"/>
      <c r="SND134" s="216"/>
      <c r="SNE134" s="216"/>
      <c r="SNF134" s="216"/>
      <c r="SNG134" s="216"/>
      <c r="SNH134" s="216"/>
      <c r="SNI134" s="216"/>
      <c r="SNJ134" s="216"/>
      <c r="SNK134" s="216"/>
      <c r="SNL134" s="216"/>
      <c r="SNM134" s="216"/>
      <c r="SNN134" s="216"/>
      <c r="SNO134" s="214"/>
      <c r="SNP134" s="214"/>
      <c r="SNQ134" s="214"/>
      <c r="SNR134" s="214"/>
      <c r="SNS134" s="214"/>
      <c r="SNT134" s="212"/>
      <c r="SNU134" s="213"/>
      <c r="SNV134" s="213"/>
      <c r="SNW134" s="214"/>
      <c r="SNX134" s="214"/>
      <c r="SNY134" s="216"/>
      <c r="SNZ134" s="216"/>
      <c r="SOA134" s="216"/>
      <c r="SOB134" s="216"/>
      <c r="SOC134" s="216"/>
      <c r="SOD134" s="216"/>
      <c r="SOE134" s="216"/>
      <c r="SOF134" s="216"/>
      <c r="SOG134" s="216"/>
      <c r="SOH134" s="216"/>
      <c r="SOI134" s="216"/>
      <c r="SOJ134" s="216"/>
      <c r="SOK134" s="216"/>
      <c r="SOL134" s="214"/>
      <c r="SOM134" s="214"/>
      <c r="SON134" s="214"/>
      <c r="SOO134" s="214"/>
      <c r="SOP134" s="214"/>
      <c r="SOQ134" s="212"/>
      <c r="SOR134" s="213"/>
      <c r="SOS134" s="213"/>
      <c r="SOT134" s="214"/>
      <c r="SOU134" s="214"/>
      <c r="SOV134" s="216"/>
      <c r="SOW134" s="216"/>
      <c r="SOX134" s="216"/>
      <c r="SOY134" s="216"/>
      <c r="SOZ134" s="216"/>
      <c r="SPA134" s="216"/>
      <c r="SPB134" s="216"/>
      <c r="SPC134" s="216"/>
      <c r="SPD134" s="216"/>
      <c r="SPE134" s="216"/>
      <c r="SPF134" s="216"/>
      <c r="SPG134" s="216"/>
      <c r="SPH134" s="216"/>
      <c r="SPI134" s="214"/>
      <c r="SPJ134" s="214"/>
      <c r="SPK134" s="214"/>
      <c r="SPL134" s="214"/>
      <c r="SPM134" s="214"/>
      <c r="SPN134" s="212"/>
      <c r="SPO134" s="213"/>
      <c r="SPP134" s="213"/>
      <c r="SPQ134" s="214"/>
      <c r="SPR134" s="214"/>
      <c r="SPS134" s="216"/>
      <c r="SPT134" s="216"/>
      <c r="SPU134" s="216"/>
      <c r="SPV134" s="216"/>
      <c r="SPW134" s="216"/>
      <c r="SPX134" s="216"/>
      <c r="SPY134" s="216"/>
      <c r="SPZ134" s="216"/>
      <c r="SQA134" s="216"/>
      <c r="SQB134" s="216"/>
      <c r="SQC134" s="216"/>
      <c r="SQD134" s="216"/>
      <c r="SQE134" s="216"/>
      <c r="SQF134" s="214"/>
      <c r="SQG134" s="214"/>
      <c r="SQH134" s="214"/>
      <c r="SQI134" s="214"/>
      <c r="SQJ134" s="214"/>
      <c r="SQK134" s="212"/>
      <c r="SQL134" s="213"/>
      <c r="SQM134" s="213"/>
      <c r="SQN134" s="214"/>
      <c r="SQO134" s="214"/>
      <c r="SQP134" s="216"/>
      <c r="SQQ134" s="216"/>
      <c r="SQR134" s="216"/>
      <c r="SQS134" s="216"/>
      <c r="SQT134" s="216"/>
      <c r="SQU134" s="216"/>
      <c r="SQV134" s="216"/>
      <c r="SQW134" s="216"/>
      <c r="SQX134" s="216"/>
      <c r="SQY134" s="216"/>
      <c r="SQZ134" s="216"/>
      <c r="SRA134" s="216"/>
      <c r="SRB134" s="216"/>
      <c r="SRC134" s="214"/>
      <c r="SRD134" s="214"/>
      <c r="SRE134" s="214"/>
      <c r="SRF134" s="214"/>
      <c r="SRG134" s="214"/>
      <c r="SRH134" s="212"/>
      <c r="SRI134" s="213"/>
      <c r="SRJ134" s="213"/>
      <c r="SRK134" s="214"/>
      <c r="SRL134" s="214"/>
      <c r="SRM134" s="216"/>
      <c r="SRN134" s="216"/>
      <c r="SRO134" s="216"/>
      <c r="SRP134" s="216"/>
      <c r="SRQ134" s="216"/>
      <c r="SRR134" s="216"/>
      <c r="SRS134" s="216"/>
      <c r="SRT134" s="216"/>
      <c r="SRU134" s="216"/>
      <c r="SRV134" s="216"/>
      <c r="SRW134" s="216"/>
      <c r="SRX134" s="216"/>
      <c r="SRY134" s="216"/>
      <c r="SRZ134" s="214"/>
      <c r="SSA134" s="214"/>
      <c r="SSB134" s="214"/>
      <c r="SSC134" s="214"/>
      <c r="SSD134" s="214"/>
      <c r="SSE134" s="212"/>
      <c r="SSF134" s="213"/>
      <c r="SSG134" s="213"/>
      <c r="SSH134" s="214"/>
      <c r="SSI134" s="214"/>
      <c r="SSJ134" s="216"/>
      <c r="SSK134" s="216"/>
      <c r="SSL134" s="216"/>
      <c r="SSM134" s="216"/>
      <c r="SSN134" s="216"/>
      <c r="SSO134" s="216"/>
      <c r="SSP134" s="216"/>
      <c r="SSQ134" s="216"/>
      <c r="SSR134" s="216"/>
      <c r="SSS134" s="216"/>
      <c r="SST134" s="216"/>
      <c r="SSU134" s="216"/>
      <c r="SSV134" s="216"/>
      <c r="SSW134" s="214"/>
      <c r="SSX134" s="214"/>
      <c r="SSY134" s="214"/>
      <c r="SSZ134" s="214"/>
      <c r="STA134" s="214"/>
      <c r="STB134" s="212"/>
      <c r="STC134" s="213"/>
      <c r="STD134" s="213"/>
      <c r="STE134" s="214"/>
      <c r="STF134" s="214"/>
      <c r="STG134" s="216"/>
      <c r="STH134" s="216"/>
      <c r="STI134" s="216"/>
      <c r="STJ134" s="216"/>
      <c r="STK134" s="216"/>
      <c r="STL134" s="216"/>
      <c r="STM134" s="216"/>
      <c r="STN134" s="216"/>
      <c r="STO134" s="216"/>
      <c r="STP134" s="216"/>
      <c r="STQ134" s="216"/>
      <c r="STR134" s="216"/>
      <c r="STS134" s="216"/>
      <c r="STT134" s="214"/>
      <c r="STU134" s="214"/>
      <c r="STV134" s="214"/>
      <c r="STW134" s="214"/>
      <c r="STX134" s="214"/>
      <c r="STY134" s="212"/>
      <c r="STZ134" s="213"/>
      <c r="SUA134" s="213"/>
      <c r="SUB134" s="214"/>
      <c r="SUC134" s="214"/>
      <c r="SUD134" s="216"/>
      <c r="SUE134" s="216"/>
      <c r="SUF134" s="216"/>
      <c r="SUG134" s="216"/>
      <c r="SUH134" s="216"/>
      <c r="SUI134" s="216"/>
      <c r="SUJ134" s="216"/>
      <c r="SUK134" s="216"/>
      <c r="SUL134" s="216"/>
      <c r="SUM134" s="216"/>
      <c r="SUN134" s="216"/>
      <c r="SUO134" s="216"/>
      <c r="SUP134" s="216"/>
      <c r="SUQ134" s="214"/>
      <c r="SUR134" s="214"/>
      <c r="SUS134" s="214"/>
      <c r="SUT134" s="214"/>
      <c r="SUU134" s="214"/>
      <c r="SUV134" s="212"/>
      <c r="SUW134" s="213"/>
      <c r="SUX134" s="213"/>
      <c r="SUY134" s="214"/>
      <c r="SUZ134" s="214"/>
      <c r="SVA134" s="216"/>
      <c r="SVB134" s="216"/>
      <c r="SVC134" s="216"/>
      <c r="SVD134" s="216"/>
      <c r="SVE134" s="216"/>
      <c r="SVF134" s="216"/>
      <c r="SVG134" s="216"/>
      <c r="SVH134" s="216"/>
      <c r="SVI134" s="216"/>
      <c r="SVJ134" s="216"/>
      <c r="SVK134" s="216"/>
      <c r="SVL134" s="216"/>
      <c r="SVM134" s="216"/>
      <c r="SVN134" s="214"/>
      <c r="SVO134" s="214"/>
      <c r="SVP134" s="214"/>
      <c r="SVQ134" s="214"/>
      <c r="SVR134" s="214"/>
      <c r="SVS134" s="212"/>
      <c r="SVT134" s="213"/>
      <c r="SVU134" s="213"/>
      <c r="SVV134" s="214"/>
      <c r="SVW134" s="214"/>
      <c r="SVX134" s="216"/>
      <c r="SVY134" s="216"/>
      <c r="SVZ134" s="216"/>
      <c r="SWA134" s="216"/>
      <c r="SWB134" s="216"/>
      <c r="SWC134" s="216"/>
      <c r="SWD134" s="216"/>
      <c r="SWE134" s="216"/>
      <c r="SWF134" s="216"/>
      <c r="SWG134" s="216"/>
      <c r="SWH134" s="216"/>
      <c r="SWI134" s="216"/>
      <c r="SWJ134" s="216"/>
      <c r="SWK134" s="214"/>
      <c r="SWL134" s="214"/>
      <c r="SWM134" s="214"/>
      <c r="SWN134" s="214"/>
      <c r="SWO134" s="214"/>
      <c r="SWP134" s="212"/>
      <c r="SWQ134" s="213"/>
      <c r="SWR134" s="213"/>
      <c r="SWS134" s="214"/>
      <c r="SWT134" s="214"/>
      <c r="SWU134" s="216"/>
      <c r="SWV134" s="216"/>
      <c r="SWW134" s="216"/>
      <c r="SWX134" s="216"/>
      <c r="SWY134" s="216"/>
      <c r="SWZ134" s="216"/>
      <c r="SXA134" s="216"/>
      <c r="SXB134" s="216"/>
      <c r="SXC134" s="216"/>
      <c r="SXD134" s="216"/>
      <c r="SXE134" s="216"/>
      <c r="SXF134" s="216"/>
      <c r="SXG134" s="216"/>
      <c r="SXH134" s="214"/>
      <c r="SXI134" s="214"/>
      <c r="SXJ134" s="214"/>
      <c r="SXK134" s="214"/>
      <c r="SXL134" s="214"/>
      <c r="SXM134" s="212"/>
      <c r="SXN134" s="213"/>
      <c r="SXO134" s="213"/>
      <c r="SXP134" s="214"/>
      <c r="SXQ134" s="214"/>
      <c r="SXR134" s="216"/>
      <c r="SXS134" s="216"/>
      <c r="SXT134" s="216"/>
      <c r="SXU134" s="216"/>
      <c r="SXV134" s="216"/>
      <c r="SXW134" s="216"/>
      <c r="SXX134" s="216"/>
      <c r="SXY134" s="216"/>
      <c r="SXZ134" s="216"/>
      <c r="SYA134" s="216"/>
      <c r="SYB134" s="216"/>
      <c r="SYC134" s="216"/>
      <c r="SYD134" s="216"/>
      <c r="SYE134" s="214"/>
      <c r="SYF134" s="214"/>
      <c r="SYG134" s="214"/>
      <c r="SYH134" s="214"/>
      <c r="SYI134" s="214"/>
      <c r="SYJ134" s="212"/>
      <c r="SYK134" s="213"/>
      <c r="SYL134" s="213"/>
      <c r="SYM134" s="214"/>
      <c r="SYN134" s="214"/>
      <c r="SYO134" s="216"/>
      <c r="SYP134" s="216"/>
      <c r="SYQ134" s="216"/>
      <c r="SYR134" s="216"/>
      <c r="SYS134" s="216"/>
      <c r="SYT134" s="216"/>
      <c r="SYU134" s="216"/>
      <c r="SYV134" s="216"/>
      <c r="SYW134" s="216"/>
      <c r="SYX134" s="216"/>
      <c r="SYY134" s="216"/>
      <c r="SYZ134" s="216"/>
      <c r="SZA134" s="216"/>
      <c r="SZB134" s="214"/>
      <c r="SZC134" s="214"/>
      <c r="SZD134" s="214"/>
      <c r="SZE134" s="214"/>
      <c r="SZF134" s="214"/>
      <c r="SZG134" s="212"/>
      <c r="SZH134" s="213"/>
      <c r="SZI134" s="213"/>
      <c r="SZJ134" s="214"/>
      <c r="SZK134" s="214"/>
      <c r="SZL134" s="216"/>
      <c r="SZM134" s="216"/>
      <c r="SZN134" s="216"/>
      <c r="SZO134" s="216"/>
      <c r="SZP134" s="216"/>
      <c r="SZQ134" s="216"/>
      <c r="SZR134" s="216"/>
      <c r="SZS134" s="216"/>
      <c r="SZT134" s="216"/>
      <c r="SZU134" s="216"/>
      <c r="SZV134" s="216"/>
      <c r="SZW134" s="216"/>
      <c r="SZX134" s="216"/>
      <c r="SZY134" s="214"/>
      <c r="SZZ134" s="214"/>
      <c r="TAA134" s="214"/>
      <c r="TAB134" s="214"/>
      <c r="TAC134" s="214"/>
      <c r="TAD134" s="212"/>
      <c r="TAE134" s="213"/>
      <c r="TAF134" s="213"/>
      <c r="TAG134" s="214"/>
      <c r="TAH134" s="214"/>
      <c r="TAI134" s="216"/>
      <c r="TAJ134" s="216"/>
      <c r="TAK134" s="216"/>
      <c r="TAL134" s="216"/>
      <c r="TAM134" s="216"/>
      <c r="TAN134" s="216"/>
      <c r="TAO134" s="216"/>
      <c r="TAP134" s="216"/>
      <c r="TAQ134" s="216"/>
      <c r="TAR134" s="216"/>
      <c r="TAS134" s="216"/>
      <c r="TAT134" s="216"/>
      <c r="TAU134" s="216"/>
      <c r="TAV134" s="214"/>
      <c r="TAW134" s="214"/>
      <c r="TAX134" s="214"/>
      <c r="TAY134" s="214"/>
      <c r="TAZ134" s="214"/>
      <c r="TBA134" s="212"/>
      <c r="TBB134" s="213"/>
      <c r="TBC134" s="213"/>
      <c r="TBD134" s="214"/>
      <c r="TBE134" s="214"/>
      <c r="TBF134" s="216"/>
      <c r="TBG134" s="216"/>
      <c r="TBH134" s="216"/>
      <c r="TBI134" s="216"/>
      <c r="TBJ134" s="216"/>
      <c r="TBK134" s="216"/>
      <c r="TBL134" s="216"/>
      <c r="TBM134" s="216"/>
      <c r="TBN134" s="216"/>
      <c r="TBO134" s="216"/>
      <c r="TBP134" s="216"/>
      <c r="TBQ134" s="216"/>
      <c r="TBR134" s="216"/>
      <c r="TBS134" s="214"/>
      <c r="TBT134" s="214"/>
      <c r="TBU134" s="214"/>
      <c r="TBV134" s="214"/>
      <c r="TBW134" s="214"/>
      <c r="TBX134" s="212"/>
      <c r="TBY134" s="213"/>
      <c r="TBZ134" s="213"/>
      <c r="TCA134" s="214"/>
      <c r="TCB134" s="214"/>
      <c r="TCC134" s="216"/>
      <c r="TCD134" s="216"/>
      <c r="TCE134" s="216"/>
      <c r="TCF134" s="216"/>
      <c r="TCG134" s="216"/>
      <c r="TCH134" s="216"/>
      <c r="TCI134" s="216"/>
      <c r="TCJ134" s="216"/>
      <c r="TCK134" s="216"/>
      <c r="TCL134" s="216"/>
      <c r="TCM134" s="216"/>
      <c r="TCN134" s="216"/>
      <c r="TCO134" s="216"/>
      <c r="TCP134" s="214"/>
      <c r="TCQ134" s="214"/>
      <c r="TCR134" s="214"/>
      <c r="TCS134" s="214"/>
      <c r="TCT134" s="214"/>
      <c r="TCU134" s="212"/>
      <c r="TCV134" s="213"/>
      <c r="TCW134" s="213"/>
      <c r="TCX134" s="214"/>
      <c r="TCY134" s="214"/>
      <c r="TCZ134" s="216"/>
      <c r="TDA134" s="216"/>
      <c r="TDB134" s="216"/>
      <c r="TDC134" s="216"/>
      <c r="TDD134" s="216"/>
      <c r="TDE134" s="216"/>
      <c r="TDF134" s="216"/>
      <c r="TDG134" s="216"/>
      <c r="TDH134" s="216"/>
      <c r="TDI134" s="216"/>
      <c r="TDJ134" s="216"/>
      <c r="TDK134" s="216"/>
      <c r="TDL134" s="216"/>
      <c r="TDM134" s="214"/>
      <c r="TDN134" s="214"/>
      <c r="TDO134" s="214"/>
      <c r="TDP134" s="214"/>
      <c r="TDQ134" s="214"/>
      <c r="TDR134" s="212"/>
      <c r="TDS134" s="213"/>
      <c r="TDT134" s="213"/>
      <c r="TDU134" s="214"/>
      <c r="TDV134" s="214"/>
      <c r="TDW134" s="216"/>
      <c r="TDX134" s="216"/>
      <c r="TDY134" s="216"/>
      <c r="TDZ134" s="216"/>
      <c r="TEA134" s="216"/>
      <c r="TEB134" s="216"/>
      <c r="TEC134" s="216"/>
      <c r="TED134" s="216"/>
      <c r="TEE134" s="216"/>
      <c r="TEF134" s="216"/>
      <c r="TEG134" s="216"/>
      <c r="TEH134" s="216"/>
      <c r="TEI134" s="216"/>
      <c r="TEJ134" s="214"/>
      <c r="TEK134" s="214"/>
      <c r="TEL134" s="214"/>
      <c r="TEM134" s="214"/>
      <c r="TEN134" s="214"/>
      <c r="TEO134" s="212"/>
      <c r="TEP134" s="213"/>
      <c r="TEQ134" s="213"/>
      <c r="TER134" s="214"/>
      <c r="TES134" s="214"/>
      <c r="TET134" s="216"/>
      <c r="TEU134" s="216"/>
      <c r="TEV134" s="216"/>
      <c r="TEW134" s="216"/>
      <c r="TEX134" s="216"/>
      <c r="TEY134" s="216"/>
      <c r="TEZ134" s="216"/>
      <c r="TFA134" s="216"/>
      <c r="TFB134" s="216"/>
      <c r="TFC134" s="216"/>
      <c r="TFD134" s="216"/>
      <c r="TFE134" s="216"/>
      <c r="TFF134" s="216"/>
      <c r="TFG134" s="214"/>
      <c r="TFH134" s="214"/>
      <c r="TFI134" s="214"/>
      <c r="TFJ134" s="214"/>
      <c r="TFK134" s="214"/>
      <c r="TFL134" s="212"/>
      <c r="TFM134" s="213"/>
      <c r="TFN134" s="213"/>
      <c r="TFO134" s="214"/>
      <c r="TFP134" s="214"/>
      <c r="TFQ134" s="216"/>
      <c r="TFR134" s="216"/>
      <c r="TFS134" s="216"/>
      <c r="TFT134" s="216"/>
      <c r="TFU134" s="216"/>
      <c r="TFV134" s="216"/>
      <c r="TFW134" s="216"/>
      <c r="TFX134" s="216"/>
      <c r="TFY134" s="216"/>
      <c r="TFZ134" s="216"/>
      <c r="TGA134" s="216"/>
      <c r="TGB134" s="216"/>
      <c r="TGC134" s="216"/>
      <c r="TGD134" s="214"/>
      <c r="TGE134" s="214"/>
      <c r="TGF134" s="214"/>
      <c r="TGG134" s="214"/>
      <c r="TGH134" s="214"/>
      <c r="TGI134" s="212"/>
      <c r="TGJ134" s="213"/>
      <c r="TGK134" s="213"/>
      <c r="TGL134" s="214"/>
      <c r="TGM134" s="214"/>
      <c r="TGN134" s="216"/>
      <c r="TGO134" s="216"/>
      <c r="TGP134" s="216"/>
      <c r="TGQ134" s="216"/>
      <c r="TGR134" s="216"/>
      <c r="TGS134" s="216"/>
      <c r="TGT134" s="216"/>
      <c r="TGU134" s="216"/>
      <c r="TGV134" s="216"/>
      <c r="TGW134" s="216"/>
      <c r="TGX134" s="216"/>
      <c r="TGY134" s="216"/>
      <c r="TGZ134" s="216"/>
      <c r="THA134" s="214"/>
      <c r="THB134" s="214"/>
      <c r="THC134" s="214"/>
      <c r="THD134" s="214"/>
      <c r="THE134" s="214"/>
      <c r="THF134" s="212"/>
      <c r="THG134" s="213"/>
      <c r="THH134" s="213"/>
      <c r="THI134" s="214"/>
      <c r="THJ134" s="214"/>
      <c r="THK134" s="216"/>
      <c r="THL134" s="216"/>
      <c r="THM134" s="216"/>
      <c r="THN134" s="216"/>
      <c r="THO134" s="216"/>
      <c r="THP134" s="216"/>
      <c r="THQ134" s="216"/>
      <c r="THR134" s="216"/>
      <c r="THS134" s="216"/>
      <c r="THT134" s="216"/>
      <c r="THU134" s="216"/>
      <c r="THV134" s="216"/>
      <c r="THW134" s="216"/>
      <c r="THX134" s="214"/>
      <c r="THY134" s="214"/>
      <c r="THZ134" s="214"/>
      <c r="TIA134" s="214"/>
      <c r="TIB134" s="214"/>
      <c r="TIC134" s="212"/>
      <c r="TID134" s="213"/>
      <c r="TIE134" s="213"/>
      <c r="TIF134" s="214"/>
      <c r="TIG134" s="214"/>
      <c r="TIH134" s="216"/>
      <c r="TII134" s="216"/>
      <c r="TIJ134" s="216"/>
      <c r="TIK134" s="216"/>
      <c r="TIL134" s="216"/>
      <c r="TIM134" s="216"/>
      <c r="TIN134" s="216"/>
      <c r="TIO134" s="216"/>
      <c r="TIP134" s="216"/>
      <c r="TIQ134" s="216"/>
      <c r="TIR134" s="216"/>
      <c r="TIS134" s="216"/>
      <c r="TIT134" s="216"/>
      <c r="TIU134" s="214"/>
      <c r="TIV134" s="214"/>
      <c r="TIW134" s="214"/>
      <c r="TIX134" s="214"/>
      <c r="TIY134" s="214"/>
      <c r="TIZ134" s="212"/>
      <c r="TJA134" s="213"/>
      <c r="TJB134" s="213"/>
      <c r="TJC134" s="214"/>
      <c r="TJD134" s="214"/>
      <c r="TJE134" s="216"/>
      <c r="TJF134" s="216"/>
      <c r="TJG134" s="216"/>
      <c r="TJH134" s="216"/>
      <c r="TJI134" s="216"/>
      <c r="TJJ134" s="216"/>
      <c r="TJK134" s="216"/>
      <c r="TJL134" s="216"/>
      <c r="TJM134" s="216"/>
      <c r="TJN134" s="216"/>
      <c r="TJO134" s="216"/>
      <c r="TJP134" s="216"/>
      <c r="TJQ134" s="216"/>
      <c r="TJR134" s="214"/>
      <c r="TJS134" s="214"/>
      <c r="TJT134" s="214"/>
      <c r="TJU134" s="214"/>
      <c r="TJV134" s="214"/>
      <c r="TJW134" s="212"/>
      <c r="TJX134" s="213"/>
      <c r="TJY134" s="213"/>
      <c r="TJZ134" s="214"/>
      <c r="TKA134" s="214"/>
      <c r="TKB134" s="216"/>
      <c r="TKC134" s="216"/>
      <c r="TKD134" s="216"/>
      <c r="TKE134" s="216"/>
      <c r="TKF134" s="216"/>
      <c r="TKG134" s="216"/>
      <c r="TKH134" s="216"/>
      <c r="TKI134" s="216"/>
      <c r="TKJ134" s="216"/>
      <c r="TKK134" s="216"/>
      <c r="TKL134" s="216"/>
      <c r="TKM134" s="216"/>
      <c r="TKN134" s="216"/>
      <c r="TKO134" s="214"/>
      <c r="TKP134" s="214"/>
      <c r="TKQ134" s="214"/>
      <c r="TKR134" s="214"/>
      <c r="TKS134" s="214"/>
      <c r="TKT134" s="212"/>
      <c r="TKU134" s="213"/>
      <c r="TKV134" s="213"/>
      <c r="TKW134" s="214"/>
      <c r="TKX134" s="214"/>
      <c r="TKY134" s="216"/>
      <c r="TKZ134" s="216"/>
      <c r="TLA134" s="216"/>
      <c r="TLB134" s="216"/>
      <c r="TLC134" s="216"/>
      <c r="TLD134" s="216"/>
      <c r="TLE134" s="216"/>
      <c r="TLF134" s="216"/>
      <c r="TLG134" s="216"/>
      <c r="TLH134" s="216"/>
      <c r="TLI134" s="216"/>
      <c r="TLJ134" s="216"/>
      <c r="TLK134" s="216"/>
      <c r="TLL134" s="214"/>
      <c r="TLM134" s="214"/>
      <c r="TLN134" s="214"/>
      <c r="TLO134" s="214"/>
      <c r="TLP134" s="214"/>
      <c r="TLQ134" s="212"/>
      <c r="TLR134" s="213"/>
      <c r="TLS134" s="213"/>
      <c r="TLT134" s="214"/>
      <c r="TLU134" s="214"/>
      <c r="TLV134" s="216"/>
      <c r="TLW134" s="216"/>
      <c r="TLX134" s="216"/>
      <c r="TLY134" s="216"/>
      <c r="TLZ134" s="216"/>
      <c r="TMA134" s="216"/>
      <c r="TMB134" s="216"/>
      <c r="TMC134" s="216"/>
      <c r="TMD134" s="216"/>
      <c r="TME134" s="216"/>
      <c r="TMF134" s="216"/>
      <c r="TMG134" s="216"/>
      <c r="TMH134" s="216"/>
      <c r="TMI134" s="214"/>
      <c r="TMJ134" s="214"/>
      <c r="TMK134" s="214"/>
      <c r="TML134" s="214"/>
      <c r="TMM134" s="214"/>
      <c r="TMN134" s="212"/>
      <c r="TMO134" s="213"/>
      <c r="TMP134" s="213"/>
      <c r="TMQ134" s="214"/>
      <c r="TMR134" s="214"/>
      <c r="TMS134" s="216"/>
      <c r="TMT134" s="216"/>
      <c r="TMU134" s="216"/>
      <c r="TMV134" s="216"/>
      <c r="TMW134" s="216"/>
      <c r="TMX134" s="216"/>
      <c r="TMY134" s="216"/>
      <c r="TMZ134" s="216"/>
      <c r="TNA134" s="216"/>
      <c r="TNB134" s="216"/>
      <c r="TNC134" s="216"/>
      <c r="TND134" s="216"/>
      <c r="TNE134" s="216"/>
      <c r="TNF134" s="214"/>
      <c r="TNG134" s="214"/>
      <c r="TNH134" s="214"/>
      <c r="TNI134" s="214"/>
      <c r="TNJ134" s="214"/>
      <c r="TNK134" s="212"/>
      <c r="TNL134" s="213"/>
      <c r="TNM134" s="213"/>
      <c r="TNN134" s="214"/>
      <c r="TNO134" s="214"/>
      <c r="TNP134" s="216"/>
      <c r="TNQ134" s="216"/>
      <c r="TNR134" s="216"/>
      <c r="TNS134" s="216"/>
      <c r="TNT134" s="216"/>
      <c r="TNU134" s="216"/>
      <c r="TNV134" s="216"/>
      <c r="TNW134" s="216"/>
      <c r="TNX134" s="216"/>
      <c r="TNY134" s="216"/>
      <c r="TNZ134" s="216"/>
      <c r="TOA134" s="216"/>
      <c r="TOB134" s="216"/>
      <c r="TOC134" s="214"/>
      <c r="TOD134" s="214"/>
      <c r="TOE134" s="214"/>
      <c r="TOF134" s="214"/>
      <c r="TOG134" s="214"/>
      <c r="TOH134" s="212"/>
      <c r="TOI134" s="213"/>
      <c r="TOJ134" s="213"/>
      <c r="TOK134" s="214"/>
      <c r="TOL134" s="214"/>
      <c r="TOM134" s="216"/>
      <c r="TON134" s="216"/>
      <c r="TOO134" s="216"/>
      <c r="TOP134" s="216"/>
      <c r="TOQ134" s="216"/>
      <c r="TOR134" s="216"/>
      <c r="TOS134" s="216"/>
      <c r="TOT134" s="216"/>
      <c r="TOU134" s="216"/>
      <c r="TOV134" s="216"/>
      <c r="TOW134" s="216"/>
      <c r="TOX134" s="216"/>
      <c r="TOY134" s="216"/>
      <c r="TOZ134" s="214"/>
      <c r="TPA134" s="214"/>
      <c r="TPB134" s="214"/>
      <c r="TPC134" s="214"/>
      <c r="TPD134" s="214"/>
      <c r="TPE134" s="212"/>
      <c r="TPF134" s="213"/>
      <c r="TPG134" s="213"/>
      <c r="TPH134" s="214"/>
      <c r="TPI134" s="214"/>
      <c r="TPJ134" s="216"/>
      <c r="TPK134" s="216"/>
      <c r="TPL134" s="216"/>
      <c r="TPM134" s="216"/>
      <c r="TPN134" s="216"/>
      <c r="TPO134" s="216"/>
      <c r="TPP134" s="216"/>
      <c r="TPQ134" s="216"/>
      <c r="TPR134" s="216"/>
      <c r="TPS134" s="216"/>
      <c r="TPT134" s="216"/>
      <c r="TPU134" s="216"/>
      <c r="TPV134" s="216"/>
      <c r="TPW134" s="214"/>
      <c r="TPX134" s="214"/>
      <c r="TPY134" s="214"/>
      <c r="TPZ134" s="214"/>
      <c r="TQA134" s="214"/>
      <c r="TQB134" s="212"/>
      <c r="TQC134" s="213"/>
      <c r="TQD134" s="213"/>
      <c r="TQE134" s="214"/>
      <c r="TQF134" s="214"/>
      <c r="TQG134" s="216"/>
      <c r="TQH134" s="216"/>
      <c r="TQI134" s="216"/>
      <c r="TQJ134" s="216"/>
      <c r="TQK134" s="216"/>
      <c r="TQL134" s="216"/>
      <c r="TQM134" s="216"/>
      <c r="TQN134" s="216"/>
      <c r="TQO134" s="216"/>
      <c r="TQP134" s="216"/>
      <c r="TQQ134" s="216"/>
      <c r="TQR134" s="216"/>
      <c r="TQS134" s="216"/>
      <c r="TQT134" s="214"/>
      <c r="TQU134" s="214"/>
      <c r="TQV134" s="214"/>
      <c r="TQW134" s="214"/>
      <c r="TQX134" s="214"/>
      <c r="TQY134" s="212"/>
      <c r="TQZ134" s="213"/>
      <c r="TRA134" s="213"/>
      <c r="TRB134" s="214"/>
      <c r="TRC134" s="214"/>
      <c r="TRD134" s="216"/>
      <c r="TRE134" s="216"/>
      <c r="TRF134" s="216"/>
      <c r="TRG134" s="216"/>
      <c r="TRH134" s="216"/>
      <c r="TRI134" s="216"/>
      <c r="TRJ134" s="216"/>
      <c r="TRK134" s="216"/>
      <c r="TRL134" s="216"/>
      <c r="TRM134" s="216"/>
      <c r="TRN134" s="216"/>
      <c r="TRO134" s="216"/>
      <c r="TRP134" s="216"/>
      <c r="TRQ134" s="214"/>
      <c r="TRR134" s="214"/>
      <c r="TRS134" s="214"/>
      <c r="TRT134" s="214"/>
      <c r="TRU134" s="214"/>
      <c r="TRV134" s="212"/>
      <c r="TRW134" s="213"/>
      <c r="TRX134" s="213"/>
      <c r="TRY134" s="214"/>
      <c r="TRZ134" s="214"/>
      <c r="TSA134" s="216"/>
      <c r="TSB134" s="216"/>
      <c r="TSC134" s="216"/>
      <c r="TSD134" s="216"/>
      <c r="TSE134" s="216"/>
      <c r="TSF134" s="216"/>
      <c r="TSG134" s="216"/>
      <c r="TSH134" s="216"/>
      <c r="TSI134" s="216"/>
      <c r="TSJ134" s="216"/>
      <c r="TSK134" s="216"/>
      <c r="TSL134" s="216"/>
      <c r="TSM134" s="216"/>
      <c r="TSN134" s="214"/>
      <c r="TSO134" s="214"/>
      <c r="TSP134" s="214"/>
      <c r="TSQ134" s="214"/>
      <c r="TSR134" s="214"/>
      <c r="TSS134" s="212"/>
      <c r="TST134" s="213"/>
      <c r="TSU134" s="213"/>
      <c r="TSV134" s="214"/>
      <c r="TSW134" s="214"/>
      <c r="TSX134" s="216"/>
      <c r="TSY134" s="216"/>
      <c r="TSZ134" s="216"/>
      <c r="TTA134" s="216"/>
      <c r="TTB134" s="216"/>
      <c r="TTC134" s="216"/>
      <c r="TTD134" s="216"/>
      <c r="TTE134" s="216"/>
      <c r="TTF134" s="216"/>
      <c r="TTG134" s="216"/>
      <c r="TTH134" s="216"/>
      <c r="TTI134" s="216"/>
      <c r="TTJ134" s="216"/>
      <c r="TTK134" s="214"/>
      <c r="TTL134" s="214"/>
      <c r="TTM134" s="214"/>
      <c r="TTN134" s="214"/>
      <c r="TTO134" s="214"/>
      <c r="TTP134" s="212"/>
      <c r="TTQ134" s="213"/>
      <c r="TTR134" s="213"/>
      <c r="TTS134" s="214"/>
      <c r="TTT134" s="214"/>
      <c r="TTU134" s="216"/>
      <c r="TTV134" s="216"/>
      <c r="TTW134" s="216"/>
      <c r="TTX134" s="216"/>
      <c r="TTY134" s="216"/>
      <c r="TTZ134" s="216"/>
      <c r="TUA134" s="216"/>
      <c r="TUB134" s="216"/>
      <c r="TUC134" s="216"/>
      <c r="TUD134" s="216"/>
      <c r="TUE134" s="216"/>
      <c r="TUF134" s="216"/>
      <c r="TUG134" s="216"/>
      <c r="TUH134" s="214"/>
      <c r="TUI134" s="214"/>
      <c r="TUJ134" s="214"/>
      <c r="TUK134" s="214"/>
      <c r="TUL134" s="214"/>
      <c r="TUM134" s="212"/>
      <c r="TUN134" s="213"/>
      <c r="TUO134" s="213"/>
      <c r="TUP134" s="214"/>
      <c r="TUQ134" s="214"/>
      <c r="TUR134" s="216"/>
      <c r="TUS134" s="216"/>
      <c r="TUT134" s="216"/>
      <c r="TUU134" s="216"/>
      <c r="TUV134" s="216"/>
      <c r="TUW134" s="216"/>
      <c r="TUX134" s="216"/>
      <c r="TUY134" s="216"/>
      <c r="TUZ134" s="216"/>
      <c r="TVA134" s="216"/>
      <c r="TVB134" s="216"/>
      <c r="TVC134" s="216"/>
      <c r="TVD134" s="216"/>
      <c r="TVE134" s="214"/>
      <c r="TVF134" s="214"/>
      <c r="TVG134" s="214"/>
      <c r="TVH134" s="214"/>
      <c r="TVI134" s="214"/>
      <c r="TVJ134" s="212"/>
      <c r="TVK134" s="213"/>
      <c r="TVL134" s="213"/>
      <c r="TVM134" s="214"/>
      <c r="TVN134" s="214"/>
      <c r="TVO134" s="216"/>
      <c r="TVP134" s="216"/>
      <c r="TVQ134" s="216"/>
      <c r="TVR134" s="216"/>
      <c r="TVS134" s="216"/>
      <c r="TVT134" s="216"/>
      <c r="TVU134" s="216"/>
      <c r="TVV134" s="216"/>
      <c r="TVW134" s="216"/>
      <c r="TVX134" s="216"/>
      <c r="TVY134" s="216"/>
      <c r="TVZ134" s="216"/>
      <c r="TWA134" s="216"/>
      <c r="TWB134" s="214"/>
      <c r="TWC134" s="214"/>
      <c r="TWD134" s="214"/>
      <c r="TWE134" s="214"/>
      <c r="TWF134" s="214"/>
      <c r="TWG134" s="212"/>
      <c r="TWH134" s="213"/>
      <c r="TWI134" s="213"/>
      <c r="TWJ134" s="214"/>
      <c r="TWK134" s="214"/>
      <c r="TWL134" s="216"/>
      <c r="TWM134" s="216"/>
      <c r="TWN134" s="216"/>
      <c r="TWO134" s="216"/>
      <c r="TWP134" s="216"/>
      <c r="TWQ134" s="216"/>
      <c r="TWR134" s="216"/>
      <c r="TWS134" s="216"/>
      <c r="TWT134" s="216"/>
      <c r="TWU134" s="216"/>
      <c r="TWV134" s="216"/>
      <c r="TWW134" s="216"/>
      <c r="TWX134" s="216"/>
      <c r="TWY134" s="214"/>
      <c r="TWZ134" s="214"/>
      <c r="TXA134" s="214"/>
      <c r="TXB134" s="214"/>
      <c r="TXC134" s="214"/>
      <c r="TXD134" s="212"/>
      <c r="TXE134" s="213"/>
      <c r="TXF134" s="213"/>
      <c r="TXG134" s="214"/>
      <c r="TXH134" s="214"/>
      <c r="TXI134" s="216"/>
      <c r="TXJ134" s="216"/>
      <c r="TXK134" s="216"/>
      <c r="TXL134" s="216"/>
      <c r="TXM134" s="216"/>
      <c r="TXN134" s="216"/>
      <c r="TXO134" s="216"/>
      <c r="TXP134" s="216"/>
      <c r="TXQ134" s="216"/>
      <c r="TXR134" s="216"/>
      <c r="TXS134" s="216"/>
      <c r="TXT134" s="216"/>
      <c r="TXU134" s="216"/>
      <c r="TXV134" s="214"/>
      <c r="TXW134" s="214"/>
      <c r="TXX134" s="214"/>
      <c r="TXY134" s="214"/>
      <c r="TXZ134" s="214"/>
      <c r="TYA134" s="212"/>
      <c r="TYB134" s="213"/>
      <c r="TYC134" s="213"/>
      <c r="TYD134" s="214"/>
      <c r="TYE134" s="214"/>
      <c r="TYF134" s="216"/>
      <c r="TYG134" s="216"/>
      <c r="TYH134" s="216"/>
      <c r="TYI134" s="216"/>
      <c r="TYJ134" s="216"/>
      <c r="TYK134" s="216"/>
      <c r="TYL134" s="216"/>
      <c r="TYM134" s="216"/>
      <c r="TYN134" s="216"/>
      <c r="TYO134" s="216"/>
      <c r="TYP134" s="216"/>
      <c r="TYQ134" s="216"/>
      <c r="TYR134" s="216"/>
      <c r="TYS134" s="214"/>
      <c r="TYT134" s="214"/>
      <c r="TYU134" s="214"/>
      <c r="TYV134" s="214"/>
      <c r="TYW134" s="214"/>
      <c r="TYX134" s="212"/>
      <c r="TYY134" s="213"/>
      <c r="TYZ134" s="213"/>
      <c r="TZA134" s="214"/>
      <c r="TZB134" s="214"/>
      <c r="TZC134" s="216"/>
      <c r="TZD134" s="216"/>
      <c r="TZE134" s="216"/>
      <c r="TZF134" s="216"/>
      <c r="TZG134" s="216"/>
      <c r="TZH134" s="216"/>
      <c r="TZI134" s="216"/>
      <c r="TZJ134" s="216"/>
      <c r="TZK134" s="216"/>
      <c r="TZL134" s="216"/>
      <c r="TZM134" s="216"/>
      <c r="TZN134" s="216"/>
      <c r="TZO134" s="216"/>
      <c r="TZP134" s="214"/>
      <c r="TZQ134" s="214"/>
      <c r="TZR134" s="214"/>
      <c r="TZS134" s="214"/>
      <c r="TZT134" s="214"/>
      <c r="TZU134" s="212"/>
      <c r="TZV134" s="213"/>
      <c r="TZW134" s="213"/>
      <c r="TZX134" s="214"/>
      <c r="TZY134" s="214"/>
      <c r="TZZ134" s="216"/>
      <c r="UAA134" s="216"/>
      <c r="UAB134" s="216"/>
      <c r="UAC134" s="216"/>
      <c r="UAD134" s="216"/>
      <c r="UAE134" s="216"/>
      <c r="UAF134" s="216"/>
      <c r="UAG134" s="216"/>
      <c r="UAH134" s="216"/>
      <c r="UAI134" s="216"/>
      <c r="UAJ134" s="216"/>
      <c r="UAK134" s="216"/>
      <c r="UAL134" s="216"/>
      <c r="UAM134" s="214"/>
      <c r="UAN134" s="214"/>
      <c r="UAO134" s="214"/>
      <c r="UAP134" s="214"/>
      <c r="UAQ134" s="214"/>
      <c r="UAR134" s="212"/>
      <c r="UAS134" s="213"/>
      <c r="UAT134" s="213"/>
      <c r="UAU134" s="214"/>
      <c r="UAV134" s="214"/>
      <c r="UAW134" s="216"/>
      <c r="UAX134" s="216"/>
      <c r="UAY134" s="216"/>
      <c r="UAZ134" s="216"/>
      <c r="UBA134" s="216"/>
      <c r="UBB134" s="216"/>
      <c r="UBC134" s="216"/>
      <c r="UBD134" s="216"/>
      <c r="UBE134" s="216"/>
      <c r="UBF134" s="216"/>
      <c r="UBG134" s="216"/>
      <c r="UBH134" s="216"/>
      <c r="UBI134" s="216"/>
      <c r="UBJ134" s="214"/>
      <c r="UBK134" s="214"/>
      <c r="UBL134" s="214"/>
      <c r="UBM134" s="214"/>
      <c r="UBN134" s="214"/>
      <c r="UBO134" s="212"/>
      <c r="UBP134" s="213"/>
      <c r="UBQ134" s="213"/>
      <c r="UBR134" s="214"/>
      <c r="UBS134" s="214"/>
      <c r="UBT134" s="216"/>
      <c r="UBU134" s="216"/>
      <c r="UBV134" s="216"/>
      <c r="UBW134" s="216"/>
      <c r="UBX134" s="216"/>
      <c r="UBY134" s="216"/>
      <c r="UBZ134" s="216"/>
      <c r="UCA134" s="216"/>
      <c r="UCB134" s="216"/>
      <c r="UCC134" s="216"/>
      <c r="UCD134" s="216"/>
      <c r="UCE134" s="216"/>
      <c r="UCF134" s="216"/>
      <c r="UCG134" s="214"/>
      <c r="UCH134" s="214"/>
      <c r="UCI134" s="214"/>
      <c r="UCJ134" s="214"/>
      <c r="UCK134" s="214"/>
      <c r="UCL134" s="212"/>
      <c r="UCM134" s="213"/>
      <c r="UCN134" s="213"/>
      <c r="UCO134" s="214"/>
      <c r="UCP134" s="214"/>
      <c r="UCQ134" s="216"/>
      <c r="UCR134" s="216"/>
      <c r="UCS134" s="216"/>
      <c r="UCT134" s="216"/>
      <c r="UCU134" s="216"/>
      <c r="UCV134" s="216"/>
      <c r="UCW134" s="216"/>
      <c r="UCX134" s="216"/>
      <c r="UCY134" s="216"/>
      <c r="UCZ134" s="216"/>
      <c r="UDA134" s="216"/>
      <c r="UDB134" s="216"/>
      <c r="UDC134" s="216"/>
      <c r="UDD134" s="214"/>
      <c r="UDE134" s="214"/>
      <c r="UDF134" s="214"/>
      <c r="UDG134" s="214"/>
      <c r="UDH134" s="214"/>
      <c r="UDI134" s="212"/>
      <c r="UDJ134" s="213"/>
      <c r="UDK134" s="213"/>
      <c r="UDL134" s="214"/>
      <c r="UDM134" s="214"/>
      <c r="UDN134" s="216"/>
      <c r="UDO134" s="216"/>
      <c r="UDP134" s="216"/>
      <c r="UDQ134" s="216"/>
      <c r="UDR134" s="216"/>
      <c r="UDS134" s="216"/>
      <c r="UDT134" s="216"/>
      <c r="UDU134" s="216"/>
      <c r="UDV134" s="216"/>
      <c r="UDW134" s="216"/>
      <c r="UDX134" s="216"/>
      <c r="UDY134" s="216"/>
      <c r="UDZ134" s="216"/>
      <c r="UEA134" s="214"/>
      <c r="UEB134" s="214"/>
      <c r="UEC134" s="214"/>
      <c r="UED134" s="214"/>
      <c r="UEE134" s="214"/>
      <c r="UEF134" s="212"/>
      <c r="UEG134" s="213"/>
      <c r="UEH134" s="213"/>
      <c r="UEI134" s="214"/>
      <c r="UEJ134" s="214"/>
      <c r="UEK134" s="216"/>
      <c r="UEL134" s="216"/>
      <c r="UEM134" s="216"/>
      <c r="UEN134" s="216"/>
      <c r="UEO134" s="216"/>
      <c r="UEP134" s="216"/>
      <c r="UEQ134" s="216"/>
      <c r="UER134" s="216"/>
      <c r="UES134" s="216"/>
      <c r="UET134" s="216"/>
      <c r="UEU134" s="216"/>
      <c r="UEV134" s="216"/>
      <c r="UEW134" s="216"/>
      <c r="UEX134" s="214"/>
      <c r="UEY134" s="214"/>
      <c r="UEZ134" s="214"/>
      <c r="UFA134" s="214"/>
      <c r="UFB134" s="214"/>
      <c r="UFC134" s="212"/>
      <c r="UFD134" s="213"/>
      <c r="UFE134" s="213"/>
      <c r="UFF134" s="214"/>
      <c r="UFG134" s="214"/>
      <c r="UFH134" s="216"/>
      <c r="UFI134" s="216"/>
      <c r="UFJ134" s="216"/>
      <c r="UFK134" s="216"/>
      <c r="UFL134" s="216"/>
      <c r="UFM134" s="216"/>
      <c r="UFN134" s="216"/>
      <c r="UFO134" s="216"/>
      <c r="UFP134" s="216"/>
      <c r="UFQ134" s="216"/>
      <c r="UFR134" s="216"/>
      <c r="UFS134" s="216"/>
      <c r="UFT134" s="216"/>
      <c r="UFU134" s="214"/>
      <c r="UFV134" s="214"/>
      <c r="UFW134" s="214"/>
      <c r="UFX134" s="214"/>
      <c r="UFY134" s="214"/>
      <c r="UFZ134" s="212"/>
      <c r="UGA134" s="213"/>
      <c r="UGB134" s="213"/>
      <c r="UGC134" s="214"/>
      <c r="UGD134" s="214"/>
      <c r="UGE134" s="216"/>
      <c r="UGF134" s="216"/>
      <c r="UGG134" s="216"/>
      <c r="UGH134" s="216"/>
      <c r="UGI134" s="216"/>
      <c r="UGJ134" s="216"/>
      <c r="UGK134" s="216"/>
      <c r="UGL134" s="216"/>
      <c r="UGM134" s="216"/>
      <c r="UGN134" s="216"/>
      <c r="UGO134" s="216"/>
      <c r="UGP134" s="216"/>
      <c r="UGQ134" s="216"/>
      <c r="UGR134" s="214"/>
      <c r="UGS134" s="214"/>
      <c r="UGT134" s="214"/>
      <c r="UGU134" s="214"/>
      <c r="UGV134" s="214"/>
      <c r="UGW134" s="212"/>
      <c r="UGX134" s="213"/>
      <c r="UGY134" s="213"/>
      <c r="UGZ134" s="214"/>
      <c r="UHA134" s="214"/>
      <c r="UHB134" s="216"/>
      <c r="UHC134" s="216"/>
      <c r="UHD134" s="216"/>
      <c r="UHE134" s="216"/>
      <c r="UHF134" s="216"/>
      <c r="UHG134" s="216"/>
      <c r="UHH134" s="216"/>
      <c r="UHI134" s="216"/>
      <c r="UHJ134" s="216"/>
      <c r="UHK134" s="216"/>
      <c r="UHL134" s="216"/>
      <c r="UHM134" s="216"/>
      <c r="UHN134" s="216"/>
      <c r="UHO134" s="214"/>
      <c r="UHP134" s="214"/>
      <c r="UHQ134" s="214"/>
      <c r="UHR134" s="214"/>
      <c r="UHS134" s="214"/>
      <c r="UHT134" s="212"/>
      <c r="UHU134" s="213"/>
      <c r="UHV134" s="213"/>
      <c r="UHW134" s="214"/>
      <c r="UHX134" s="214"/>
      <c r="UHY134" s="216"/>
      <c r="UHZ134" s="216"/>
      <c r="UIA134" s="216"/>
      <c r="UIB134" s="216"/>
      <c r="UIC134" s="216"/>
      <c r="UID134" s="216"/>
      <c r="UIE134" s="216"/>
      <c r="UIF134" s="216"/>
      <c r="UIG134" s="216"/>
      <c r="UIH134" s="216"/>
      <c r="UII134" s="216"/>
      <c r="UIJ134" s="216"/>
      <c r="UIK134" s="216"/>
      <c r="UIL134" s="214"/>
      <c r="UIM134" s="214"/>
      <c r="UIN134" s="214"/>
      <c r="UIO134" s="214"/>
      <c r="UIP134" s="214"/>
      <c r="UIQ134" s="212"/>
      <c r="UIR134" s="213"/>
      <c r="UIS134" s="213"/>
      <c r="UIT134" s="214"/>
      <c r="UIU134" s="214"/>
      <c r="UIV134" s="216"/>
      <c r="UIW134" s="216"/>
      <c r="UIX134" s="216"/>
      <c r="UIY134" s="216"/>
      <c r="UIZ134" s="216"/>
      <c r="UJA134" s="216"/>
      <c r="UJB134" s="216"/>
      <c r="UJC134" s="216"/>
      <c r="UJD134" s="216"/>
      <c r="UJE134" s="216"/>
      <c r="UJF134" s="216"/>
      <c r="UJG134" s="216"/>
      <c r="UJH134" s="216"/>
      <c r="UJI134" s="214"/>
      <c r="UJJ134" s="214"/>
      <c r="UJK134" s="214"/>
      <c r="UJL134" s="214"/>
      <c r="UJM134" s="214"/>
      <c r="UJN134" s="212"/>
      <c r="UJO134" s="213"/>
      <c r="UJP134" s="213"/>
      <c r="UJQ134" s="214"/>
      <c r="UJR134" s="214"/>
      <c r="UJS134" s="216"/>
      <c r="UJT134" s="216"/>
      <c r="UJU134" s="216"/>
      <c r="UJV134" s="216"/>
      <c r="UJW134" s="216"/>
      <c r="UJX134" s="216"/>
      <c r="UJY134" s="216"/>
      <c r="UJZ134" s="216"/>
      <c r="UKA134" s="216"/>
      <c r="UKB134" s="216"/>
      <c r="UKC134" s="216"/>
      <c r="UKD134" s="216"/>
      <c r="UKE134" s="216"/>
      <c r="UKF134" s="214"/>
      <c r="UKG134" s="214"/>
      <c r="UKH134" s="214"/>
      <c r="UKI134" s="214"/>
      <c r="UKJ134" s="214"/>
      <c r="UKK134" s="212"/>
      <c r="UKL134" s="213"/>
      <c r="UKM134" s="213"/>
      <c r="UKN134" s="214"/>
      <c r="UKO134" s="214"/>
      <c r="UKP134" s="216"/>
      <c r="UKQ134" s="216"/>
      <c r="UKR134" s="216"/>
      <c r="UKS134" s="216"/>
      <c r="UKT134" s="216"/>
      <c r="UKU134" s="216"/>
      <c r="UKV134" s="216"/>
      <c r="UKW134" s="216"/>
      <c r="UKX134" s="216"/>
      <c r="UKY134" s="216"/>
      <c r="UKZ134" s="216"/>
      <c r="ULA134" s="216"/>
      <c r="ULB134" s="216"/>
      <c r="ULC134" s="214"/>
      <c r="ULD134" s="214"/>
      <c r="ULE134" s="214"/>
      <c r="ULF134" s="214"/>
      <c r="ULG134" s="214"/>
      <c r="ULH134" s="212"/>
      <c r="ULI134" s="213"/>
      <c r="ULJ134" s="213"/>
      <c r="ULK134" s="214"/>
      <c r="ULL134" s="214"/>
      <c r="ULM134" s="216"/>
      <c r="ULN134" s="216"/>
      <c r="ULO134" s="216"/>
      <c r="ULP134" s="216"/>
      <c r="ULQ134" s="216"/>
      <c r="ULR134" s="216"/>
      <c r="ULS134" s="216"/>
      <c r="ULT134" s="216"/>
      <c r="ULU134" s="216"/>
      <c r="ULV134" s="216"/>
      <c r="ULW134" s="216"/>
      <c r="ULX134" s="216"/>
      <c r="ULY134" s="216"/>
      <c r="ULZ134" s="214"/>
      <c r="UMA134" s="214"/>
      <c r="UMB134" s="214"/>
      <c r="UMC134" s="214"/>
      <c r="UMD134" s="214"/>
      <c r="UME134" s="212"/>
      <c r="UMF134" s="213"/>
      <c r="UMG134" s="213"/>
      <c r="UMH134" s="214"/>
      <c r="UMI134" s="214"/>
      <c r="UMJ134" s="216"/>
      <c r="UMK134" s="216"/>
      <c r="UML134" s="216"/>
      <c r="UMM134" s="216"/>
      <c r="UMN134" s="216"/>
      <c r="UMO134" s="216"/>
      <c r="UMP134" s="216"/>
      <c r="UMQ134" s="216"/>
      <c r="UMR134" s="216"/>
      <c r="UMS134" s="216"/>
      <c r="UMT134" s="216"/>
      <c r="UMU134" s="216"/>
      <c r="UMV134" s="216"/>
      <c r="UMW134" s="214"/>
      <c r="UMX134" s="214"/>
      <c r="UMY134" s="214"/>
      <c r="UMZ134" s="214"/>
      <c r="UNA134" s="214"/>
      <c r="UNB134" s="212"/>
      <c r="UNC134" s="213"/>
      <c r="UND134" s="213"/>
      <c r="UNE134" s="214"/>
      <c r="UNF134" s="214"/>
      <c r="UNG134" s="216"/>
      <c r="UNH134" s="216"/>
      <c r="UNI134" s="216"/>
      <c r="UNJ134" s="216"/>
      <c r="UNK134" s="216"/>
      <c r="UNL134" s="216"/>
      <c r="UNM134" s="216"/>
      <c r="UNN134" s="216"/>
      <c r="UNO134" s="216"/>
      <c r="UNP134" s="216"/>
      <c r="UNQ134" s="216"/>
      <c r="UNR134" s="216"/>
      <c r="UNS134" s="216"/>
      <c r="UNT134" s="214"/>
      <c r="UNU134" s="214"/>
      <c r="UNV134" s="214"/>
      <c r="UNW134" s="214"/>
      <c r="UNX134" s="214"/>
      <c r="UNY134" s="212"/>
      <c r="UNZ134" s="213"/>
      <c r="UOA134" s="213"/>
      <c r="UOB134" s="214"/>
      <c r="UOC134" s="214"/>
      <c r="UOD134" s="216"/>
      <c r="UOE134" s="216"/>
      <c r="UOF134" s="216"/>
      <c r="UOG134" s="216"/>
      <c r="UOH134" s="216"/>
      <c r="UOI134" s="216"/>
      <c r="UOJ134" s="216"/>
      <c r="UOK134" s="216"/>
      <c r="UOL134" s="216"/>
      <c r="UOM134" s="216"/>
      <c r="UON134" s="216"/>
      <c r="UOO134" s="216"/>
      <c r="UOP134" s="216"/>
      <c r="UOQ134" s="214"/>
      <c r="UOR134" s="214"/>
      <c r="UOS134" s="214"/>
      <c r="UOT134" s="214"/>
      <c r="UOU134" s="214"/>
      <c r="UOV134" s="212"/>
      <c r="UOW134" s="213"/>
      <c r="UOX134" s="213"/>
      <c r="UOY134" s="214"/>
      <c r="UOZ134" s="214"/>
      <c r="UPA134" s="216"/>
      <c r="UPB134" s="216"/>
      <c r="UPC134" s="216"/>
      <c r="UPD134" s="216"/>
      <c r="UPE134" s="216"/>
      <c r="UPF134" s="216"/>
      <c r="UPG134" s="216"/>
      <c r="UPH134" s="216"/>
      <c r="UPI134" s="216"/>
      <c r="UPJ134" s="216"/>
      <c r="UPK134" s="216"/>
      <c r="UPL134" s="216"/>
      <c r="UPM134" s="216"/>
      <c r="UPN134" s="214"/>
      <c r="UPO134" s="214"/>
      <c r="UPP134" s="214"/>
      <c r="UPQ134" s="214"/>
      <c r="UPR134" s="214"/>
      <c r="UPS134" s="212"/>
      <c r="UPT134" s="213"/>
      <c r="UPU134" s="213"/>
      <c r="UPV134" s="214"/>
      <c r="UPW134" s="214"/>
      <c r="UPX134" s="216"/>
      <c r="UPY134" s="216"/>
      <c r="UPZ134" s="216"/>
      <c r="UQA134" s="216"/>
      <c r="UQB134" s="216"/>
      <c r="UQC134" s="216"/>
      <c r="UQD134" s="216"/>
      <c r="UQE134" s="216"/>
      <c r="UQF134" s="216"/>
      <c r="UQG134" s="216"/>
      <c r="UQH134" s="216"/>
      <c r="UQI134" s="216"/>
      <c r="UQJ134" s="216"/>
      <c r="UQK134" s="214"/>
      <c r="UQL134" s="214"/>
      <c r="UQM134" s="214"/>
      <c r="UQN134" s="214"/>
      <c r="UQO134" s="214"/>
      <c r="UQP134" s="212"/>
      <c r="UQQ134" s="213"/>
      <c r="UQR134" s="213"/>
      <c r="UQS134" s="214"/>
      <c r="UQT134" s="214"/>
      <c r="UQU134" s="216"/>
      <c r="UQV134" s="216"/>
      <c r="UQW134" s="216"/>
      <c r="UQX134" s="216"/>
      <c r="UQY134" s="216"/>
      <c r="UQZ134" s="216"/>
      <c r="URA134" s="216"/>
      <c r="URB134" s="216"/>
      <c r="URC134" s="216"/>
      <c r="URD134" s="216"/>
      <c r="URE134" s="216"/>
      <c r="URF134" s="216"/>
      <c r="URG134" s="216"/>
      <c r="URH134" s="214"/>
      <c r="URI134" s="214"/>
      <c r="URJ134" s="214"/>
      <c r="URK134" s="214"/>
      <c r="URL134" s="214"/>
      <c r="URM134" s="212"/>
      <c r="URN134" s="213"/>
      <c r="URO134" s="213"/>
      <c r="URP134" s="214"/>
      <c r="URQ134" s="214"/>
      <c r="URR134" s="216"/>
      <c r="URS134" s="216"/>
      <c r="URT134" s="216"/>
      <c r="URU134" s="216"/>
      <c r="URV134" s="216"/>
      <c r="URW134" s="216"/>
      <c r="URX134" s="216"/>
      <c r="URY134" s="216"/>
      <c r="URZ134" s="216"/>
      <c r="USA134" s="216"/>
      <c r="USB134" s="216"/>
      <c r="USC134" s="216"/>
      <c r="USD134" s="216"/>
      <c r="USE134" s="214"/>
      <c r="USF134" s="214"/>
      <c r="USG134" s="214"/>
      <c r="USH134" s="214"/>
      <c r="USI134" s="214"/>
      <c r="USJ134" s="212"/>
      <c r="USK134" s="213"/>
      <c r="USL134" s="213"/>
      <c r="USM134" s="214"/>
      <c r="USN134" s="214"/>
      <c r="USO134" s="216"/>
      <c r="USP134" s="216"/>
      <c r="USQ134" s="216"/>
      <c r="USR134" s="216"/>
      <c r="USS134" s="216"/>
      <c r="UST134" s="216"/>
      <c r="USU134" s="216"/>
      <c r="USV134" s="216"/>
      <c r="USW134" s="216"/>
      <c r="USX134" s="216"/>
      <c r="USY134" s="216"/>
      <c r="USZ134" s="216"/>
      <c r="UTA134" s="216"/>
      <c r="UTB134" s="214"/>
      <c r="UTC134" s="214"/>
      <c r="UTD134" s="214"/>
      <c r="UTE134" s="214"/>
      <c r="UTF134" s="214"/>
      <c r="UTG134" s="212"/>
      <c r="UTH134" s="213"/>
      <c r="UTI134" s="213"/>
      <c r="UTJ134" s="214"/>
      <c r="UTK134" s="214"/>
      <c r="UTL134" s="216"/>
      <c r="UTM134" s="216"/>
      <c r="UTN134" s="216"/>
      <c r="UTO134" s="216"/>
      <c r="UTP134" s="216"/>
      <c r="UTQ134" s="216"/>
      <c r="UTR134" s="216"/>
      <c r="UTS134" s="216"/>
      <c r="UTT134" s="216"/>
      <c r="UTU134" s="216"/>
      <c r="UTV134" s="216"/>
      <c r="UTW134" s="216"/>
      <c r="UTX134" s="216"/>
      <c r="UTY134" s="214"/>
      <c r="UTZ134" s="214"/>
      <c r="UUA134" s="214"/>
      <c r="UUB134" s="214"/>
      <c r="UUC134" s="214"/>
      <c r="UUD134" s="212"/>
      <c r="UUE134" s="213"/>
      <c r="UUF134" s="213"/>
      <c r="UUG134" s="214"/>
      <c r="UUH134" s="214"/>
      <c r="UUI134" s="216"/>
      <c r="UUJ134" s="216"/>
      <c r="UUK134" s="216"/>
      <c r="UUL134" s="216"/>
      <c r="UUM134" s="216"/>
      <c r="UUN134" s="216"/>
      <c r="UUO134" s="216"/>
      <c r="UUP134" s="216"/>
      <c r="UUQ134" s="216"/>
      <c r="UUR134" s="216"/>
      <c r="UUS134" s="216"/>
      <c r="UUT134" s="216"/>
      <c r="UUU134" s="216"/>
      <c r="UUV134" s="214"/>
      <c r="UUW134" s="214"/>
      <c r="UUX134" s="214"/>
      <c r="UUY134" s="214"/>
      <c r="UUZ134" s="214"/>
      <c r="UVA134" s="212"/>
      <c r="UVB134" s="213"/>
      <c r="UVC134" s="213"/>
      <c r="UVD134" s="214"/>
      <c r="UVE134" s="214"/>
      <c r="UVF134" s="216"/>
      <c r="UVG134" s="216"/>
      <c r="UVH134" s="216"/>
      <c r="UVI134" s="216"/>
      <c r="UVJ134" s="216"/>
      <c r="UVK134" s="216"/>
      <c r="UVL134" s="216"/>
      <c r="UVM134" s="216"/>
      <c r="UVN134" s="216"/>
      <c r="UVO134" s="216"/>
      <c r="UVP134" s="216"/>
      <c r="UVQ134" s="216"/>
      <c r="UVR134" s="216"/>
      <c r="UVS134" s="214"/>
      <c r="UVT134" s="214"/>
      <c r="UVU134" s="214"/>
      <c r="UVV134" s="214"/>
      <c r="UVW134" s="214"/>
      <c r="UVX134" s="212"/>
      <c r="UVY134" s="213"/>
      <c r="UVZ134" s="213"/>
      <c r="UWA134" s="214"/>
      <c r="UWB134" s="214"/>
      <c r="UWC134" s="216"/>
      <c r="UWD134" s="216"/>
      <c r="UWE134" s="216"/>
      <c r="UWF134" s="216"/>
      <c r="UWG134" s="216"/>
      <c r="UWH134" s="216"/>
      <c r="UWI134" s="216"/>
      <c r="UWJ134" s="216"/>
      <c r="UWK134" s="216"/>
      <c r="UWL134" s="216"/>
      <c r="UWM134" s="216"/>
      <c r="UWN134" s="216"/>
      <c r="UWO134" s="216"/>
      <c r="UWP134" s="214"/>
      <c r="UWQ134" s="214"/>
      <c r="UWR134" s="214"/>
      <c r="UWS134" s="214"/>
      <c r="UWT134" s="214"/>
      <c r="UWU134" s="212"/>
      <c r="UWV134" s="213"/>
      <c r="UWW134" s="213"/>
      <c r="UWX134" s="214"/>
      <c r="UWY134" s="214"/>
      <c r="UWZ134" s="216"/>
      <c r="UXA134" s="216"/>
      <c r="UXB134" s="216"/>
      <c r="UXC134" s="216"/>
      <c r="UXD134" s="216"/>
      <c r="UXE134" s="216"/>
      <c r="UXF134" s="216"/>
      <c r="UXG134" s="216"/>
      <c r="UXH134" s="216"/>
      <c r="UXI134" s="216"/>
      <c r="UXJ134" s="216"/>
      <c r="UXK134" s="216"/>
      <c r="UXL134" s="216"/>
      <c r="UXM134" s="214"/>
      <c r="UXN134" s="214"/>
      <c r="UXO134" s="214"/>
      <c r="UXP134" s="214"/>
      <c r="UXQ134" s="214"/>
      <c r="UXR134" s="212"/>
      <c r="UXS134" s="213"/>
      <c r="UXT134" s="213"/>
      <c r="UXU134" s="214"/>
      <c r="UXV134" s="214"/>
      <c r="UXW134" s="216"/>
      <c r="UXX134" s="216"/>
      <c r="UXY134" s="216"/>
      <c r="UXZ134" s="216"/>
      <c r="UYA134" s="216"/>
      <c r="UYB134" s="216"/>
      <c r="UYC134" s="216"/>
      <c r="UYD134" s="216"/>
      <c r="UYE134" s="216"/>
      <c r="UYF134" s="216"/>
      <c r="UYG134" s="216"/>
      <c r="UYH134" s="216"/>
      <c r="UYI134" s="216"/>
      <c r="UYJ134" s="214"/>
      <c r="UYK134" s="214"/>
      <c r="UYL134" s="214"/>
      <c r="UYM134" s="214"/>
      <c r="UYN134" s="214"/>
      <c r="UYO134" s="212"/>
      <c r="UYP134" s="213"/>
      <c r="UYQ134" s="213"/>
      <c r="UYR134" s="214"/>
      <c r="UYS134" s="214"/>
      <c r="UYT134" s="216"/>
      <c r="UYU134" s="216"/>
      <c r="UYV134" s="216"/>
      <c r="UYW134" s="216"/>
      <c r="UYX134" s="216"/>
      <c r="UYY134" s="216"/>
      <c r="UYZ134" s="216"/>
      <c r="UZA134" s="216"/>
      <c r="UZB134" s="216"/>
      <c r="UZC134" s="216"/>
      <c r="UZD134" s="216"/>
      <c r="UZE134" s="216"/>
      <c r="UZF134" s="216"/>
      <c r="UZG134" s="214"/>
      <c r="UZH134" s="214"/>
      <c r="UZI134" s="214"/>
      <c r="UZJ134" s="214"/>
      <c r="UZK134" s="214"/>
      <c r="UZL134" s="212"/>
      <c r="UZM134" s="213"/>
      <c r="UZN134" s="213"/>
      <c r="UZO134" s="214"/>
      <c r="UZP134" s="214"/>
      <c r="UZQ134" s="216"/>
      <c r="UZR134" s="216"/>
      <c r="UZS134" s="216"/>
      <c r="UZT134" s="216"/>
      <c r="UZU134" s="216"/>
      <c r="UZV134" s="216"/>
      <c r="UZW134" s="216"/>
      <c r="UZX134" s="216"/>
      <c r="UZY134" s="216"/>
      <c r="UZZ134" s="216"/>
      <c r="VAA134" s="216"/>
      <c r="VAB134" s="216"/>
      <c r="VAC134" s="216"/>
      <c r="VAD134" s="214"/>
      <c r="VAE134" s="214"/>
      <c r="VAF134" s="214"/>
      <c r="VAG134" s="214"/>
      <c r="VAH134" s="214"/>
      <c r="VAI134" s="212"/>
      <c r="VAJ134" s="213"/>
      <c r="VAK134" s="213"/>
      <c r="VAL134" s="214"/>
      <c r="VAM134" s="214"/>
      <c r="VAN134" s="216"/>
      <c r="VAO134" s="216"/>
      <c r="VAP134" s="216"/>
      <c r="VAQ134" s="216"/>
      <c r="VAR134" s="216"/>
      <c r="VAS134" s="216"/>
      <c r="VAT134" s="216"/>
      <c r="VAU134" s="216"/>
      <c r="VAV134" s="216"/>
      <c r="VAW134" s="216"/>
      <c r="VAX134" s="216"/>
      <c r="VAY134" s="216"/>
      <c r="VAZ134" s="216"/>
      <c r="VBA134" s="214"/>
      <c r="VBB134" s="214"/>
      <c r="VBC134" s="214"/>
      <c r="VBD134" s="214"/>
      <c r="VBE134" s="214"/>
      <c r="VBF134" s="212"/>
      <c r="VBG134" s="213"/>
      <c r="VBH134" s="213"/>
      <c r="VBI134" s="214"/>
      <c r="VBJ134" s="214"/>
      <c r="VBK134" s="216"/>
      <c r="VBL134" s="216"/>
      <c r="VBM134" s="216"/>
      <c r="VBN134" s="216"/>
      <c r="VBO134" s="216"/>
      <c r="VBP134" s="216"/>
      <c r="VBQ134" s="216"/>
      <c r="VBR134" s="216"/>
      <c r="VBS134" s="216"/>
      <c r="VBT134" s="216"/>
      <c r="VBU134" s="216"/>
      <c r="VBV134" s="216"/>
      <c r="VBW134" s="216"/>
      <c r="VBX134" s="214"/>
      <c r="VBY134" s="214"/>
      <c r="VBZ134" s="214"/>
      <c r="VCA134" s="214"/>
      <c r="VCB134" s="214"/>
      <c r="VCC134" s="212"/>
      <c r="VCD134" s="213"/>
      <c r="VCE134" s="213"/>
      <c r="VCF134" s="214"/>
      <c r="VCG134" s="214"/>
      <c r="VCH134" s="216"/>
      <c r="VCI134" s="216"/>
      <c r="VCJ134" s="216"/>
      <c r="VCK134" s="216"/>
      <c r="VCL134" s="216"/>
      <c r="VCM134" s="216"/>
      <c r="VCN134" s="216"/>
      <c r="VCO134" s="216"/>
      <c r="VCP134" s="216"/>
      <c r="VCQ134" s="216"/>
      <c r="VCR134" s="216"/>
      <c r="VCS134" s="216"/>
      <c r="VCT134" s="216"/>
      <c r="VCU134" s="214"/>
      <c r="VCV134" s="214"/>
      <c r="VCW134" s="214"/>
      <c r="VCX134" s="214"/>
      <c r="VCY134" s="214"/>
      <c r="VCZ134" s="212"/>
      <c r="VDA134" s="213"/>
      <c r="VDB134" s="213"/>
      <c r="VDC134" s="214"/>
      <c r="VDD134" s="214"/>
      <c r="VDE134" s="216"/>
      <c r="VDF134" s="216"/>
      <c r="VDG134" s="216"/>
      <c r="VDH134" s="216"/>
      <c r="VDI134" s="216"/>
      <c r="VDJ134" s="216"/>
      <c r="VDK134" s="216"/>
      <c r="VDL134" s="216"/>
      <c r="VDM134" s="216"/>
      <c r="VDN134" s="216"/>
      <c r="VDO134" s="216"/>
      <c r="VDP134" s="216"/>
      <c r="VDQ134" s="216"/>
      <c r="VDR134" s="214"/>
      <c r="VDS134" s="214"/>
      <c r="VDT134" s="214"/>
      <c r="VDU134" s="214"/>
      <c r="VDV134" s="214"/>
      <c r="VDW134" s="212"/>
      <c r="VDX134" s="213"/>
      <c r="VDY134" s="213"/>
      <c r="VDZ134" s="214"/>
      <c r="VEA134" s="214"/>
      <c r="VEB134" s="216"/>
      <c r="VEC134" s="216"/>
      <c r="VED134" s="216"/>
      <c r="VEE134" s="216"/>
      <c r="VEF134" s="216"/>
      <c r="VEG134" s="216"/>
      <c r="VEH134" s="216"/>
      <c r="VEI134" s="216"/>
      <c r="VEJ134" s="216"/>
      <c r="VEK134" s="216"/>
      <c r="VEL134" s="216"/>
      <c r="VEM134" s="216"/>
      <c r="VEN134" s="216"/>
      <c r="VEO134" s="214"/>
      <c r="VEP134" s="214"/>
      <c r="VEQ134" s="214"/>
      <c r="VER134" s="214"/>
      <c r="VES134" s="214"/>
      <c r="VET134" s="212"/>
      <c r="VEU134" s="213"/>
      <c r="VEV134" s="213"/>
      <c r="VEW134" s="214"/>
      <c r="VEX134" s="214"/>
      <c r="VEY134" s="216"/>
      <c r="VEZ134" s="216"/>
      <c r="VFA134" s="216"/>
      <c r="VFB134" s="216"/>
      <c r="VFC134" s="216"/>
      <c r="VFD134" s="216"/>
      <c r="VFE134" s="216"/>
      <c r="VFF134" s="216"/>
      <c r="VFG134" s="216"/>
      <c r="VFH134" s="216"/>
      <c r="VFI134" s="216"/>
      <c r="VFJ134" s="216"/>
      <c r="VFK134" s="216"/>
      <c r="VFL134" s="214"/>
      <c r="VFM134" s="214"/>
      <c r="VFN134" s="214"/>
      <c r="VFO134" s="214"/>
      <c r="VFP134" s="214"/>
      <c r="VFQ134" s="212"/>
      <c r="VFR134" s="213"/>
      <c r="VFS134" s="213"/>
      <c r="VFT134" s="214"/>
      <c r="VFU134" s="214"/>
      <c r="VFV134" s="216"/>
      <c r="VFW134" s="216"/>
      <c r="VFX134" s="216"/>
      <c r="VFY134" s="216"/>
      <c r="VFZ134" s="216"/>
      <c r="VGA134" s="216"/>
      <c r="VGB134" s="216"/>
      <c r="VGC134" s="216"/>
      <c r="VGD134" s="216"/>
      <c r="VGE134" s="216"/>
      <c r="VGF134" s="216"/>
      <c r="VGG134" s="216"/>
      <c r="VGH134" s="216"/>
      <c r="VGI134" s="214"/>
      <c r="VGJ134" s="214"/>
      <c r="VGK134" s="214"/>
      <c r="VGL134" s="214"/>
      <c r="VGM134" s="214"/>
      <c r="VGN134" s="212"/>
      <c r="VGO134" s="213"/>
      <c r="VGP134" s="213"/>
      <c r="VGQ134" s="214"/>
      <c r="VGR134" s="214"/>
      <c r="VGS134" s="216"/>
      <c r="VGT134" s="216"/>
      <c r="VGU134" s="216"/>
      <c r="VGV134" s="216"/>
      <c r="VGW134" s="216"/>
      <c r="VGX134" s="216"/>
      <c r="VGY134" s="216"/>
      <c r="VGZ134" s="216"/>
      <c r="VHA134" s="216"/>
      <c r="VHB134" s="216"/>
      <c r="VHC134" s="216"/>
      <c r="VHD134" s="216"/>
      <c r="VHE134" s="216"/>
      <c r="VHF134" s="214"/>
      <c r="VHG134" s="214"/>
      <c r="VHH134" s="214"/>
      <c r="VHI134" s="214"/>
      <c r="VHJ134" s="214"/>
      <c r="VHK134" s="212"/>
      <c r="VHL134" s="213"/>
      <c r="VHM134" s="213"/>
      <c r="VHN134" s="214"/>
      <c r="VHO134" s="214"/>
      <c r="VHP134" s="216"/>
      <c r="VHQ134" s="216"/>
      <c r="VHR134" s="216"/>
      <c r="VHS134" s="216"/>
      <c r="VHT134" s="216"/>
      <c r="VHU134" s="216"/>
      <c r="VHV134" s="216"/>
      <c r="VHW134" s="216"/>
      <c r="VHX134" s="216"/>
      <c r="VHY134" s="216"/>
      <c r="VHZ134" s="216"/>
      <c r="VIA134" s="216"/>
      <c r="VIB134" s="216"/>
      <c r="VIC134" s="214"/>
      <c r="VID134" s="214"/>
      <c r="VIE134" s="214"/>
      <c r="VIF134" s="214"/>
      <c r="VIG134" s="214"/>
      <c r="VIH134" s="212"/>
      <c r="VII134" s="213"/>
      <c r="VIJ134" s="213"/>
      <c r="VIK134" s="214"/>
      <c r="VIL134" s="214"/>
      <c r="VIM134" s="216"/>
      <c r="VIN134" s="216"/>
      <c r="VIO134" s="216"/>
      <c r="VIP134" s="216"/>
      <c r="VIQ134" s="216"/>
      <c r="VIR134" s="216"/>
      <c r="VIS134" s="216"/>
      <c r="VIT134" s="216"/>
      <c r="VIU134" s="216"/>
      <c r="VIV134" s="216"/>
      <c r="VIW134" s="216"/>
      <c r="VIX134" s="216"/>
      <c r="VIY134" s="216"/>
      <c r="VIZ134" s="214"/>
      <c r="VJA134" s="214"/>
      <c r="VJB134" s="214"/>
      <c r="VJC134" s="214"/>
      <c r="VJD134" s="214"/>
      <c r="VJE134" s="212"/>
      <c r="VJF134" s="213"/>
      <c r="VJG134" s="213"/>
      <c r="VJH134" s="214"/>
      <c r="VJI134" s="214"/>
      <c r="VJJ134" s="216"/>
      <c r="VJK134" s="216"/>
      <c r="VJL134" s="216"/>
      <c r="VJM134" s="216"/>
      <c r="VJN134" s="216"/>
      <c r="VJO134" s="216"/>
      <c r="VJP134" s="216"/>
      <c r="VJQ134" s="216"/>
      <c r="VJR134" s="216"/>
      <c r="VJS134" s="216"/>
      <c r="VJT134" s="216"/>
      <c r="VJU134" s="216"/>
      <c r="VJV134" s="216"/>
      <c r="VJW134" s="214"/>
      <c r="VJX134" s="214"/>
      <c r="VJY134" s="214"/>
      <c r="VJZ134" s="214"/>
      <c r="VKA134" s="214"/>
      <c r="VKB134" s="212"/>
      <c r="VKC134" s="213"/>
      <c r="VKD134" s="213"/>
      <c r="VKE134" s="214"/>
      <c r="VKF134" s="214"/>
      <c r="VKG134" s="216"/>
      <c r="VKH134" s="216"/>
      <c r="VKI134" s="216"/>
      <c r="VKJ134" s="216"/>
      <c r="VKK134" s="216"/>
      <c r="VKL134" s="216"/>
      <c r="VKM134" s="216"/>
      <c r="VKN134" s="216"/>
      <c r="VKO134" s="216"/>
      <c r="VKP134" s="216"/>
      <c r="VKQ134" s="216"/>
      <c r="VKR134" s="216"/>
      <c r="VKS134" s="216"/>
      <c r="VKT134" s="214"/>
      <c r="VKU134" s="214"/>
      <c r="VKV134" s="214"/>
      <c r="VKW134" s="214"/>
      <c r="VKX134" s="214"/>
      <c r="VKY134" s="212"/>
      <c r="VKZ134" s="213"/>
      <c r="VLA134" s="213"/>
      <c r="VLB134" s="214"/>
      <c r="VLC134" s="214"/>
      <c r="VLD134" s="216"/>
      <c r="VLE134" s="216"/>
      <c r="VLF134" s="216"/>
      <c r="VLG134" s="216"/>
      <c r="VLH134" s="216"/>
      <c r="VLI134" s="216"/>
      <c r="VLJ134" s="216"/>
      <c r="VLK134" s="216"/>
      <c r="VLL134" s="216"/>
      <c r="VLM134" s="216"/>
      <c r="VLN134" s="216"/>
      <c r="VLO134" s="216"/>
      <c r="VLP134" s="216"/>
      <c r="VLQ134" s="214"/>
      <c r="VLR134" s="214"/>
      <c r="VLS134" s="214"/>
      <c r="VLT134" s="214"/>
      <c r="VLU134" s="214"/>
      <c r="VLV134" s="212"/>
      <c r="VLW134" s="213"/>
      <c r="VLX134" s="213"/>
      <c r="VLY134" s="214"/>
      <c r="VLZ134" s="214"/>
      <c r="VMA134" s="216"/>
      <c r="VMB134" s="216"/>
      <c r="VMC134" s="216"/>
      <c r="VMD134" s="216"/>
      <c r="VME134" s="216"/>
      <c r="VMF134" s="216"/>
      <c r="VMG134" s="216"/>
      <c r="VMH134" s="216"/>
      <c r="VMI134" s="216"/>
      <c r="VMJ134" s="216"/>
      <c r="VMK134" s="216"/>
      <c r="VML134" s="216"/>
      <c r="VMM134" s="216"/>
      <c r="VMN134" s="214"/>
      <c r="VMO134" s="214"/>
      <c r="VMP134" s="214"/>
      <c r="VMQ134" s="214"/>
      <c r="VMR134" s="214"/>
      <c r="VMS134" s="212"/>
      <c r="VMT134" s="213"/>
      <c r="VMU134" s="213"/>
      <c r="VMV134" s="214"/>
      <c r="VMW134" s="214"/>
      <c r="VMX134" s="216"/>
      <c r="VMY134" s="216"/>
      <c r="VMZ134" s="216"/>
      <c r="VNA134" s="216"/>
      <c r="VNB134" s="216"/>
      <c r="VNC134" s="216"/>
      <c r="VND134" s="216"/>
      <c r="VNE134" s="216"/>
      <c r="VNF134" s="216"/>
      <c r="VNG134" s="216"/>
      <c r="VNH134" s="216"/>
      <c r="VNI134" s="216"/>
      <c r="VNJ134" s="216"/>
      <c r="VNK134" s="214"/>
      <c r="VNL134" s="214"/>
      <c r="VNM134" s="214"/>
      <c r="VNN134" s="214"/>
      <c r="VNO134" s="214"/>
      <c r="VNP134" s="212"/>
      <c r="VNQ134" s="213"/>
      <c r="VNR134" s="213"/>
      <c r="VNS134" s="214"/>
      <c r="VNT134" s="214"/>
      <c r="VNU134" s="216"/>
      <c r="VNV134" s="216"/>
      <c r="VNW134" s="216"/>
      <c r="VNX134" s="216"/>
      <c r="VNY134" s="216"/>
      <c r="VNZ134" s="216"/>
      <c r="VOA134" s="216"/>
      <c r="VOB134" s="216"/>
      <c r="VOC134" s="216"/>
      <c r="VOD134" s="216"/>
      <c r="VOE134" s="216"/>
      <c r="VOF134" s="216"/>
      <c r="VOG134" s="216"/>
      <c r="VOH134" s="214"/>
      <c r="VOI134" s="214"/>
      <c r="VOJ134" s="214"/>
      <c r="VOK134" s="214"/>
      <c r="VOL134" s="214"/>
      <c r="VOM134" s="212"/>
      <c r="VON134" s="213"/>
      <c r="VOO134" s="213"/>
      <c r="VOP134" s="214"/>
      <c r="VOQ134" s="214"/>
      <c r="VOR134" s="216"/>
      <c r="VOS134" s="216"/>
      <c r="VOT134" s="216"/>
      <c r="VOU134" s="216"/>
      <c r="VOV134" s="216"/>
      <c r="VOW134" s="216"/>
      <c r="VOX134" s="216"/>
      <c r="VOY134" s="216"/>
      <c r="VOZ134" s="216"/>
      <c r="VPA134" s="216"/>
      <c r="VPB134" s="216"/>
      <c r="VPC134" s="216"/>
      <c r="VPD134" s="216"/>
      <c r="VPE134" s="214"/>
      <c r="VPF134" s="214"/>
      <c r="VPG134" s="214"/>
      <c r="VPH134" s="214"/>
      <c r="VPI134" s="214"/>
      <c r="VPJ134" s="212"/>
      <c r="VPK134" s="213"/>
      <c r="VPL134" s="213"/>
      <c r="VPM134" s="214"/>
      <c r="VPN134" s="214"/>
      <c r="VPO134" s="216"/>
      <c r="VPP134" s="216"/>
      <c r="VPQ134" s="216"/>
      <c r="VPR134" s="216"/>
      <c r="VPS134" s="216"/>
      <c r="VPT134" s="216"/>
      <c r="VPU134" s="216"/>
      <c r="VPV134" s="216"/>
      <c r="VPW134" s="216"/>
      <c r="VPX134" s="216"/>
      <c r="VPY134" s="216"/>
      <c r="VPZ134" s="216"/>
      <c r="VQA134" s="216"/>
      <c r="VQB134" s="214"/>
      <c r="VQC134" s="214"/>
      <c r="VQD134" s="214"/>
      <c r="VQE134" s="214"/>
      <c r="VQF134" s="214"/>
      <c r="VQG134" s="212"/>
      <c r="VQH134" s="213"/>
      <c r="VQI134" s="213"/>
      <c r="VQJ134" s="214"/>
      <c r="VQK134" s="214"/>
      <c r="VQL134" s="216"/>
      <c r="VQM134" s="216"/>
      <c r="VQN134" s="216"/>
      <c r="VQO134" s="216"/>
      <c r="VQP134" s="216"/>
      <c r="VQQ134" s="216"/>
      <c r="VQR134" s="216"/>
      <c r="VQS134" s="216"/>
      <c r="VQT134" s="216"/>
      <c r="VQU134" s="216"/>
      <c r="VQV134" s="216"/>
      <c r="VQW134" s="216"/>
      <c r="VQX134" s="216"/>
      <c r="VQY134" s="214"/>
      <c r="VQZ134" s="214"/>
      <c r="VRA134" s="214"/>
      <c r="VRB134" s="214"/>
      <c r="VRC134" s="214"/>
      <c r="VRD134" s="212"/>
      <c r="VRE134" s="213"/>
      <c r="VRF134" s="213"/>
      <c r="VRG134" s="214"/>
      <c r="VRH134" s="214"/>
      <c r="VRI134" s="216"/>
      <c r="VRJ134" s="216"/>
      <c r="VRK134" s="216"/>
      <c r="VRL134" s="216"/>
      <c r="VRM134" s="216"/>
      <c r="VRN134" s="216"/>
      <c r="VRO134" s="216"/>
      <c r="VRP134" s="216"/>
      <c r="VRQ134" s="216"/>
      <c r="VRR134" s="216"/>
      <c r="VRS134" s="216"/>
      <c r="VRT134" s="216"/>
      <c r="VRU134" s="216"/>
      <c r="VRV134" s="214"/>
      <c r="VRW134" s="214"/>
      <c r="VRX134" s="214"/>
      <c r="VRY134" s="214"/>
      <c r="VRZ134" s="214"/>
      <c r="VSA134" s="212"/>
      <c r="VSB134" s="213"/>
      <c r="VSC134" s="213"/>
      <c r="VSD134" s="214"/>
      <c r="VSE134" s="214"/>
      <c r="VSF134" s="216"/>
      <c r="VSG134" s="216"/>
      <c r="VSH134" s="216"/>
      <c r="VSI134" s="216"/>
      <c r="VSJ134" s="216"/>
      <c r="VSK134" s="216"/>
      <c r="VSL134" s="216"/>
      <c r="VSM134" s="216"/>
      <c r="VSN134" s="216"/>
      <c r="VSO134" s="216"/>
      <c r="VSP134" s="216"/>
      <c r="VSQ134" s="216"/>
      <c r="VSR134" s="216"/>
      <c r="VSS134" s="214"/>
      <c r="VST134" s="214"/>
      <c r="VSU134" s="214"/>
      <c r="VSV134" s="214"/>
      <c r="VSW134" s="214"/>
      <c r="VSX134" s="212"/>
      <c r="VSY134" s="213"/>
      <c r="VSZ134" s="213"/>
      <c r="VTA134" s="214"/>
      <c r="VTB134" s="214"/>
      <c r="VTC134" s="216"/>
      <c r="VTD134" s="216"/>
      <c r="VTE134" s="216"/>
      <c r="VTF134" s="216"/>
      <c r="VTG134" s="216"/>
      <c r="VTH134" s="216"/>
      <c r="VTI134" s="216"/>
      <c r="VTJ134" s="216"/>
      <c r="VTK134" s="216"/>
      <c r="VTL134" s="216"/>
      <c r="VTM134" s="216"/>
      <c r="VTN134" s="216"/>
      <c r="VTO134" s="216"/>
      <c r="VTP134" s="214"/>
      <c r="VTQ134" s="214"/>
      <c r="VTR134" s="214"/>
      <c r="VTS134" s="214"/>
      <c r="VTT134" s="214"/>
      <c r="VTU134" s="212"/>
      <c r="VTV134" s="213"/>
      <c r="VTW134" s="213"/>
      <c r="VTX134" s="214"/>
      <c r="VTY134" s="214"/>
      <c r="VTZ134" s="216"/>
      <c r="VUA134" s="216"/>
      <c r="VUB134" s="216"/>
      <c r="VUC134" s="216"/>
      <c r="VUD134" s="216"/>
      <c r="VUE134" s="216"/>
      <c r="VUF134" s="216"/>
      <c r="VUG134" s="216"/>
      <c r="VUH134" s="216"/>
      <c r="VUI134" s="216"/>
      <c r="VUJ134" s="216"/>
      <c r="VUK134" s="216"/>
      <c r="VUL134" s="216"/>
      <c r="VUM134" s="214"/>
      <c r="VUN134" s="214"/>
      <c r="VUO134" s="214"/>
      <c r="VUP134" s="214"/>
      <c r="VUQ134" s="214"/>
      <c r="VUR134" s="212"/>
      <c r="VUS134" s="213"/>
      <c r="VUT134" s="213"/>
      <c r="VUU134" s="214"/>
      <c r="VUV134" s="214"/>
      <c r="VUW134" s="216"/>
      <c r="VUX134" s="216"/>
      <c r="VUY134" s="216"/>
      <c r="VUZ134" s="216"/>
      <c r="VVA134" s="216"/>
      <c r="VVB134" s="216"/>
      <c r="VVC134" s="216"/>
      <c r="VVD134" s="216"/>
      <c r="VVE134" s="216"/>
      <c r="VVF134" s="216"/>
      <c r="VVG134" s="216"/>
      <c r="VVH134" s="216"/>
      <c r="VVI134" s="216"/>
      <c r="VVJ134" s="214"/>
      <c r="VVK134" s="214"/>
      <c r="VVL134" s="214"/>
      <c r="VVM134" s="214"/>
      <c r="VVN134" s="214"/>
      <c r="VVO134" s="212"/>
      <c r="VVP134" s="213"/>
      <c r="VVQ134" s="213"/>
      <c r="VVR134" s="214"/>
      <c r="VVS134" s="214"/>
      <c r="VVT134" s="216"/>
      <c r="VVU134" s="216"/>
      <c r="VVV134" s="216"/>
      <c r="VVW134" s="216"/>
      <c r="VVX134" s="216"/>
      <c r="VVY134" s="216"/>
      <c r="VVZ134" s="216"/>
      <c r="VWA134" s="216"/>
      <c r="VWB134" s="216"/>
      <c r="VWC134" s="216"/>
      <c r="VWD134" s="216"/>
      <c r="VWE134" s="216"/>
      <c r="VWF134" s="216"/>
      <c r="VWG134" s="214"/>
      <c r="VWH134" s="214"/>
      <c r="VWI134" s="214"/>
      <c r="VWJ134" s="214"/>
      <c r="VWK134" s="214"/>
      <c r="VWL134" s="212"/>
      <c r="VWM134" s="213"/>
      <c r="VWN134" s="213"/>
      <c r="VWO134" s="214"/>
      <c r="VWP134" s="214"/>
      <c r="VWQ134" s="216"/>
      <c r="VWR134" s="216"/>
      <c r="VWS134" s="216"/>
      <c r="VWT134" s="216"/>
      <c r="VWU134" s="216"/>
      <c r="VWV134" s="216"/>
      <c r="VWW134" s="216"/>
      <c r="VWX134" s="216"/>
      <c r="VWY134" s="216"/>
      <c r="VWZ134" s="216"/>
      <c r="VXA134" s="216"/>
      <c r="VXB134" s="216"/>
      <c r="VXC134" s="216"/>
      <c r="VXD134" s="214"/>
      <c r="VXE134" s="214"/>
      <c r="VXF134" s="214"/>
      <c r="VXG134" s="214"/>
      <c r="VXH134" s="214"/>
      <c r="VXI134" s="212"/>
      <c r="VXJ134" s="213"/>
      <c r="VXK134" s="213"/>
      <c r="VXL134" s="214"/>
      <c r="VXM134" s="214"/>
      <c r="VXN134" s="216"/>
      <c r="VXO134" s="216"/>
      <c r="VXP134" s="216"/>
      <c r="VXQ134" s="216"/>
      <c r="VXR134" s="216"/>
      <c r="VXS134" s="216"/>
      <c r="VXT134" s="216"/>
      <c r="VXU134" s="216"/>
      <c r="VXV134" s="216"/>
      <c r="VXW134" s="216"/>
      <c r="VXX134" s="216"/>
      <c r="VXY134" s="216"/>
      <c r="VXZ134" s="216"/>
      <c r="VYA134" s="214"/>
      <c r="VYB134" s="214"/>
      <c r="VYC134" s="214"/>
      <c r="VYD134" s="214"/>
      <c r="VYE134" s="214"/>
      <c r="VYF134" s="212"/>
      <c r="VYG134" s="213"/>
      <c r="VYH134" s="213"/>
      <c r="VYI134" s="214"/>
      <c r="VYJ134" s="214"/>
      <c r="VYK134" s="216"/>
      <c r="VYL134" s="216"/>
      <c r="VYM134" s="216"/>
      <c r="VYN134" s="216"/>
      <c r="VYO134" s="216"/>
      <c r="VYP134" s="216"/>
      <c r="VYQ134" s="216"/>
      <c r="VYR134" s="216"/>
      <c r="VYS134" s="216"/>
      <c r="VYT134" s="216"/>
      <c r="VYU134" s="216"/>
      <c r="VYV134" s="216"/>
      <c r="VYW134" s="216"/>
      <c r="VYX134" s="214"/>
      <c r="VYY134" s="214"/>
      <c r="VYZ134" s="214"/>
      <c r="VZA134" s="214"/>
      <c r="VZB134" s="214"/>
      <c r="VZC134" s="212"/>
      <c r="VZD134" s="213"/>
      <c r="VZE134" s="213"/>
      <c r="VZF134" s="214"/>
      <c r="VZG134" s="214"/>
      <c r="VZH134" s="216"/>
      <c r="VZI134" s="216"/>
      <c r="VZJ134" s="216"/>
      <c r="VZK134" s="216"/>
      <c r="VZL134" s="216"/>
      <c r="VZM134" s="216"/>
      <c r="VZN134" s="216"/>
      <c r="VZO134" s="216"/>
      <c r="VZP134" s="216"/>
      <c r="VZQ134" s="216"/>
      <c r="VZR134" s="216"/>
      <c r="VZS134" s="216"/>
      <c r="VZT134" s="216"/>
      <c r="VZU134" s="214"/>
      <c r="VZV134" s="214"/>
      <c r="VZW134" s="214"/>
      <c r="VZX134" s="214"/>
      <c r="VZY134" s="214"/>
      <c r="VZZ134" s="212"/>
      <c r="WAA134" s="213"/>
      <c r="WAB134" s="213"/>
      <c r="WAC134" s="214"/>
      <c r="WAD134" s="214"/>
      <c r="WAE134" s="216"/>
      <c r="WAF134" s="216"/>
      <c r="WAG134" s="216"/>
      <c r="WAH134" s="216"/>
      <c r="WAI134" s="216"/>
      <c r="WAJ134" s="216"/>
      <c r="WAK134" s="216"/>
      <c r="WAL134" s="216"/>
      <c r="WAM134" s="216"/>
      <c r="WAN134" s="216"/>
      <c r="WAO134" s="216"/>
      <c r="WAP134" s="216"/>
      <c r="WAQ134" s="216"/>
      <c r="WAR134" s="214"/>
      <c r="WAS134" s="214"/>
      <c r="WAT134" s="214"/>
      <c r="WAU134" s="214"/>
      <c r="WAV134" s="214"/>
      <c r="WAW134" s="212"/>
      <c r="WAX134" s="213"/>
      <c r="WAY134" s="213"/>
      <c r="WAZ134" s="214"/>
      <c r="WBA134" s="214"/>
      <c r="WBB134" s="216"/>
      <c r="WBC134" s="216"/>
      <c r="WBD134" s="216"/>
      <c r="WBE134" s="216"/>
      <c r="WBF134" s="216"/>
      <c r="WBG134" s="216"/>
      <c r="WBH134" s="216"/>
      <c r="WBI134" s="216"/>
      <c r="WBJ134" s="216"/>
      <c r="WBK134" s="216"/>
      <c r="WBL134" s="216"/>
      <c r="WBM134" s="216"/>
      <c r="WBN134" s="216"/>
      <c r="WBO134" s="214"/>
      <c r="WBP134" s="214"/>
      <c r="WBQ134" s="214"/>
      <c r="WBR134" s="214"/>
      <c r="WBS134" s="214"/>
      <c r="WBT134" s="212"/>
      <c r="WBU134" s="213"/>
      <c r="WBV134" s="213"/>
      <c r="WBW134" s="214"/>
      <c r="WBX134" s="214"/>
      <c r="WBY134" s="216"/>
      <c r="WBZ134" s="216"/>
      <c r="WCA134" s="216"/>
      <c r="WCB134" s="216"/>
      <c r="WCC134" s="216"/>
      <c r="WCD134" s="216"/>
      <c r="WCE134" s="216"/>
      <c r="WCF134" s="216"/>
      <c r="WCG134" s="216"/>
      <c r="WCH134" s="216"/>
      <c r="WCI134" s="216"/>
      <c r="WCJ134" s="216"/>
      <c r="WCK134" s="216"/>
      <c r="WCL134" s="214"/>
      <c r="WCM134" s="214"/>
      <c r="WCN134" s="214"/>
      <c r="WCO134" s="214"/>
      <c r="WCP134" s="214"/>
      <c r="WCQ134" s="212"/>
      <c r="WCR134" s="213"/>
      <c r="WCS134" s="213"/>
      <c r="WCT134" s="214"/>
      <c r="WCU134" s="214"/>
      <c r="WCV134" s="216"/>
      <c r="WCW134" s="216"/>
      <c r="WCX134" s="216"/>
      <c r="WCY134" s="216"/>
      <c r="WCZ134" s="216"/>
      <c r="WDA134" s="216"/>
      <c r="WDB134" s="216"/>
      <c r="WDC134" s="216"/>
      <c r="WDD134" s="216"/>
      <c r="WDE134" s="216"/>
      <c r="WDF134" s="216"/>
      <c r="WDG134" s="216"/>
      <c r="WDH134" s="216"/>
      <c r="WDI134" s="214"/>
      <c r="WDJ134" s="214"/>
      <c r="WDK134" s="214"/>
      <c r="WDL134" s="214"/>
      <c r="WDM134" s="214"/>
      <c r="WDN134" s="212"/>
      <c r="WDO134" s="213"/>
      <c r="WDP134" s="213"/>
      <c r="WDQ134" s="214"/>
      <c r="WDR134" s="214"/>
      <c r="WDS134" s="216"/>
      <c r="WDT134" s="216"/>
      <c r="WDU134" s="216"/>
      <c r="WDV134" s="216"/>
      <c r="WDW134" s="216"/>
      <c r="WDX134" s="216"/>
      <c r="WDY134" s="216"/>
      <c r="WDZ134" s="216"/>
      <c r="WEA134" s="216"/>
      <c r="WEB134" s="216"/>
      <c r="WEC134" s="216"/>
      <c r="WED134" s="216"/>
      <c r="WEE134" s="216"/>
      <c r="WEF134" s="214"/>
      <c r="WEG134" s="214"/>
      <c r="WEH134" s="214"/>
      <c r="WEI134" s="214"/>
      <c r="WEJ134" s="214"/>
      <c r="WEK134" s="212"/>
      <c r="WEL134" s="213"/>
      <c r="WEM134" s="213"/>
      <c r="WEN134" s="214"/>
      <c r="WEO134" s="214"/>
      <c r="WEP134" s="216"/>
      <c r="WEQ134" s="216"/>
      <c r="WER134" s="216"/>
      <c r="WES134" s="216"/>
      <c r="WET134" s="216"/>
      <c r="WEU134" s="216"/>
      <c r="WEV134" s="216"/>
      <c r="WEW134" s="216"/>
      <c r="WEX134" s="216"/>
      <c r="WEY134" s="216"/>
      <c r="WEZ134" s="216"/>
      <c r="WFA134" s="216"/>
      <c r="WFB134" s="216"/>
      <c r="WFC134" s="214"/>
      <c r="WFD134" s="214"/>
      <c r="WFE134" s="214"/>
      <c r="WFF134" s="214"/>
      <c r="WFG134" s="214"/>
      <c r="WFH134" s="212"/>
      <c r="WFI134" s="213"/>
      <c r="WFJ134" s="213"/>
      <c r="WFK134" s="214"/>
      <c r="WFL134" s="214"/>
      <c r="WFM134" s="216"/>
      <c r="WFN134" s="216"/>
      <c r="WFO134" s="216"/>
      <c r="WFP134" s="216"/>
      <c r="WFQ134" s="216"/>
      <c r="WFR134" s="216"/>
      <c r="WFS134" s="216"/>
      <c r="WFT134" s="216"/>
      <c r="WFU134" s="216"/>
      <c r="WFV134" s="216"/>
      <c r="WFW134" s="216"/>
      <c r="WFX134" s="216"/>
      <c r="WFY134" s="216"/>
      <c r="WFZ134" s="214"/>
      <c r="WGA134" s="214"/>
      <c r="WGB134" s="214"/>
      <c r="WGC134" s="214"/>
      <c r="WGD134" s="214"/>
      <c r="WGE134" s="212"/>
      <c r="WGF134" s="213"/>
      <c r="WGG134" s="213"/>
      <c r="WGH134" s="214"/>
      <c r="WGI134" s="214"/>
      <c r="WGJ134" s="216"/>
      <c r="WGK134" s="216"/>
      <c r="WGL134" s="216"/>
      <c r="WGM134" s="216"/>
      <c r="WGN134" s="216"/>
      <c r="WGO134" s="216"/>
      <c r="WGP134" s="216"/>
      <c r="WGQ134" s="216"/>
      <c r="WGR134" s="216"/>
      <c r="WGS134" s="216"/>
      <c r="WGT134" s="216"/>
      <c r="WGU134" s="216"/>
      <c r="WGV134" s="216"/>
      <c r="WGW134" s="214"/>
      <c r="WGX134" s="214"/>
      <c r="WGY134" s="214"/>
      <c r="WGZ134" s="214"/>
      <c r="WHA134" s="214"/>
      <c r="WHB134" s="212"/>
      <c r="WHC134" s="213"/>
      <c r="WHD134" s="213"/>
      <c r="WHE134" s="214"/>
      <c r="WHF134" s="214"/>
      <c r="WHG134" s="216"/>
      <c r="WHH134" s="216"/>
      <c r="WHI134" s="216"/>
      <c r="WHJ134" s="216"/>
      <c r="WHK134" s="216"/>
      <c r="WHL134" s="216"/>
      <c r="WHM134" s="216"/>
      <c r="WHN134" s="216"/>
      <c r="WHO134" s="216"/>
      <c r="WHP134" s="216"/>
      <c r="WHQ134" s="216"/>
      <c r="WHR134" s="216"/>
      <c r="WHS134" s="216"/>
      <c r="WHT134" s="214"/>
      <c r="WHU134" s="214"/>
      <c r="WHV134" s="214"/>
      <c r="WHW134" s="214"/>
      <c r="WHX134" s="214"/>
      <c r="WHY134" s="212"/>
      <c r="WHZ134" s="213"/>
      <c r="WIA134" s="213"/>
      <c r="WIB134" s="214"/>
      <c r="WIC134" s="214"/>
      <c r="WID134" s="216"/>
      <c r="WIE134" s="216"/>
      <c r="WIF134" s="216"/>
      <c r="WIG134" s="216"/>
      <c r="WIH134" s="216"/>
      <c r="WII134" s="216"/>
      <c r="WIJ134" s="216"/>
      <c r="WIK134" s="216"/>
      <c r="WIL134" s="216"/>
      <c r="WIM134" s="216"/>
      <c r="WIN134" s="216"/>
      <c r="WIO134" s="216"/>
      <c r="WIP134" s="216"/>
      <c r="WIQ134" s="214"/>
      <c r="WIR134" s="214"/>
      <c r="WIS134" s="214"/>
      <c r="WIT134" s="214"/>
      <c r="WIU134" s="214"/>
      <c r="WIV134" s="212"/>
      <c r="WIW134" s="213"/>
      <c r="WIX134" s="213"/>
      <c r="WIY134" s="214"/>
      <c r="WIZ134" s="214"/>
      <c r="WJA134" s="216"/>
      <c r="WJB134" s="216"/>
      <c r="WJC134" s="216"/>
      <c r="WJD134" s="216"/>
      <c r="WJE134" s="216"/>
      <c r="WJF134" s="216"/>
      <c r="WJG134" s="216"/>
      <c r="WJH134" s="216"/>
      <c r="WJI134" s="216"/>
      <c r="WJJ134" s="216"/>
      <c r="WJK134" s="216"/>
      <c r="WJL134" s="216"/>
      <c r="WJM134" s="216"/>
      <c r="WJN134" s="214"/>
      <c r="WJO134" s="214"/>
      <c r="WJP134" s="214"/>
      <c r="WJQ134" s="214"/>
      <c r="WJR134" s="214"/>
      <c r="WJS134" s="212"/>
      <c r="WJT134" s="213"/>
      <c r="WJU134" s="213"/>
      <c r="WJV134" s="214"/>
      <c r="WJW134" s="214"/>
      <c r="WJX134" s="216"/>
      <c r="WJY134" s="216"/>
      <c r="WJZ134" s="216"/>
      <c r="WKA134" s="216"/>
      <c r="WKB134" s="216"/>
      <c r="WKC134" s="216"/>
      <c r="WKD134" s="216"/>
      <c r="WKE134" s="216"/>
      <c r="WKF134" s="216"/>
      <c r="WKG134" s="216"/>
      <c r="WKH134" s="216"/>
      <c r="WKI134" s="216"/>
      <c r="WKJ134" s="216"/>
      <c r="WKK134" s="214"/>
      <c r="WKL134" s="214"/>
      <c r="WKM134" s="214"/>
      <c r="WKN134" s="214"/>
      <c r="WKO134" s="214"/>
      <c r="WKP134" s="212"/>
      <c r="WKQ134" s="213"/>
      <c r="WKR134" s="213"/>
      <c r="WKS134" s="214"/>
      <c r="WKT134" s="214"/>
      <c r="WKU134" s="216"/>
      <c r="WKV134" s="216"/>
      <c r="WKW134" s="216"/>
      <c r="WKX134" s="216"/>
      <c r="WKY134" s="216"/>
      <c r="WKZ134" s="216"/>
      <c r="WLA134" s="216"/>
      <c r="WLB134" s="216"/>
      <c r="WLC134" s="216"/>
      <c r="WLD134" s="216"/>
      <c r="WLE134" s="216"/>
      <c r="WLF134" s="216"/>
      <c r="WLG134" s="216"/>
      <c r="WLH134" s="214"/>
      <c r="WLI134" s="214"/>
      <c r="WLJ134" s="214"/>
      <c r="WLK134" s="214"/>
      <c r="WLL134" s="214"/>
      <c r="WLM134" s="212"/>
      <c r="WLN134" s="213"/>
      <c r="WLO134" s="213"/>
      <c r="WLP134" s="214"/>
      <c r="WLQ134" s="214"/>
      <c r="WLR134" s="216"/>
      <c r="WLS134" s="216"/>
      <c r="WLT134" s="216"/>
      <c r="WLU134" s="216"/>
      <c r="WLV134" s="216"/>
      <c r="WLW134" s="216"/>
      <c r="WLX134" s="216"/>
      <c r="WLY134" s="216"/>
      <c r="WLZ134" s="216"/>
      <c r="WMA134" s="216"/>
      <c r="WMB134" s="216"/>
      <c r="WMC134" s="216"/>
      <c r="WMD134" s="216"/>
      <c r="WME134" s="214"/>
      <c r="WMF134" s="214"/>
      <c r="WMG134" s="214"/>
      <c r="WMH134" s="214"/>
      <c r="WMI134" s="214"/>
      <c r="WMJ134" s="212"/>
      <c r="WMK134" s="213"/>
      <c r="WML134" s="213"/>
      <c r="WMM134" s="214"/>
      <c r="WMN134" s="214"/>
      <c r="WMO134" s="216"/>
      <c r="WMP134" s="216"/>
      <c r="WMQ134" s="216"/>
      <c r="WMR134" s="216"/>
      <c r="WMS134" s="216"/>
      <c r="WMT134" s="216"/>
      <c r="WMU134" s="216"/>
      <c r="WMV134" s="216"/>
      <c r="WMW134" s="216"/>
      <c r="WMX134" s="216"/>
      <c r="WMY134" s="216"/>
      <c r="WMZ134" s="216"/>
      <c r="WNA134" s="216"/>
      <c r="WNB134" s="214"/>
      <c r="WNC134" s="214"/>
      <c r="WND134" s="214"/>
      <c r="WNE134" s="214"/>
      <c r="WNF134" s="214"/>
      <c r="WNG134" s="212"/>
      <c r="WNH134" s="213"/>
      <c r="WNI134" s="213"/>
      <c r="WNJ134" s="214"/>
      <c r="WNK134" s="214"/>
      <c r="WNL134" s="216"/>
      <c r="WNM134" s="216"/>
      <c r="WNN134" s="216"/>
      <c r="WNO134" s="216"/>
      <c r="WNP134" s="216"/>
      <c r="WNQ134" s="216"/>
      <c r="WNR134" s="216"/>
      <c r="WNS134" s="216"/>
      <c r="WNT134" s="216"/>
      <c r="WNU134" s="216"/>
      <c r="WNV134" s="216"/>
      <c r="WNW134" s="216"/>
      <c r="WNX134" s="216"/>
      <c r="WNY134" s="214"/>
      <c r="WNZ134" s="214"/>
      <c r="WOA134" s="214"/>
      <c r="WOB134" s="214"/>
      <c r="WOC134" s="214"/>
      <c r="WOD134" s="212"/>
      <c r="WOE134" s="213"/>
      <c r="WOF134" s="213"/>
      <c r="WOG134" s="214"/>
      <c r="WOH134" s="214"/>
      <c r="WOI134" s="216"/>
      <c r="WOJ134" s="216"/>
      <c r="WOK134" s="216"/>
      <c r="WOL134" s="216"/>
      <c r="WOM134" s="216"/>
      <c r="WON134" s="216"/>
      <c r="WOO134" s="216"/>
      <c r="WOP134" s="216"/>
      <c r="WOQ134" s="216"/>
      <c r="WOR134" s="216"/>
      <c r="WOS134" s="216"/>
      <c r="WOT134" s="216"/>
      <c r="WOU134" s="216"/>
      <c r="WOV134" s="214"/>
      <c r="WOW134" s="214"/>
      <c r="WOX134" s="214"/>
      <c r="WOY134" s="214"/>
      <c r="WOZ134" s="214"/>
      <c r="WPA134" s="212"/>
      <c r="WPB134" s="213"/>
      <c r="WPC134" s="213"/>
      <c r="WPD134" s="214"/>
      <c r="WPE134" s="214"/>
      <c r="WPF134" s="216"/>
      <c r="WPG134" s="216"/>
      <c r="WPH134" s="216"/>
      <c r="WPI134" s="216"/>
      <c r="WPJ134" s="216"/>
      <c r="WPK134" s="216"/>
      <c r="WPL134" s="216"/>
      <c r="WPM134" s="216"/>
      <c r="WPN134" s="216"/>
      <c r="WPO134" s="216"/>
      <c r="WPP134" s="216"/>
      <c r="WPQ134" s="216"/>
      <c r="WPR134" s="216"/>
      <c r="WPS134" s="214"/>
      <c r="WPT134" s="214"/>
      <c r="WPU134" s="214"/>
      <c r="WPV134" s="214"/>
      <c r="WPW134" s="214"/>
      <c r="WPX134" s="212"/>
      <c r="WPY134" s="213"/>
      <c r="WPZ134" s="213"/>
      <c r="WQA134" s="214"/>
      <c r="WQB134" s="214"/>
      <c r="WQC134" s="216"/>
      <c r="WQD134" s="216"/>
      <c r="WQE134" s="216"/>
      <c r="WQF134" s="216"/>
      <c r="WQG134" s="216"/>
      <c r="WQH134" s="216"/>
      <c r="WQI134" s="216"/>
      <c r="WQJ134" s="216"/>
      <c r="WQK134" s="216"/>
      <c r="WQL134" s="216"/>
      <c r="WQM134" s="216"/>
      <c r="WQN134" s="216"/>
      <c r="WQO134" s="216"/>
      <c r="WQP134" s="214"/>
      <c r="WQQ134" s="214"/>
      <c r="WQR134" s="214"/>
      <c r="WQS134" s="214"/>
      <c r="WQT134" s="214"/>
      <c r="WQU134" s="212"/>
      <c r="WQV134" s="213"/>
      <c r="WQW134" s="213"/>
      <c r="WQX134" s="214"/>
      <c r="WQY134" s="214"/>
      <c r="WQZ134" s="216"/>
      <c r="WRA134" s="216"/>
      <c r="WRB134" s="216"/>
      <c r="WRC134" s="216"/>
      <c r="WRD134" s="216"/>
      <c r="WRE134" s="216"/>
      <c r="WRF134" s="216"/>
      <c r="WRG134" s="216"/>
      <c r="WRH134" s="216"/>
      <c r="WRI134" s="216"/>
      <c r="WRJ134" s="216"/>
      <c r="WRK134" s="216"/>
      <c r="WRL134" s="216"/>
      <c r="WRM134" s="214"/>
      <c r="WRN134" s="214"/>
      <c r="WRO134" s="214"/>
      <c r="WRP134" s="214"/>
      <c r="WRQ134" s="214"/>
      <c r="WRR134" s="212"/>
      <c r="WRS134" s="213"/>
      <c r="WRT134" s="213"/>
      <c r="WRU134" s="214"/>
      <c r="WRV134" s="214"/>
      <c r="WRW134" s="216"/>
      <c r="WRX134" s="216"/>
      <c r="WRY134" s="216"/>
      <c r="WRZ134" s="216"/>
      <c r="WSA134" s="216"/>
      <c r="WSB134" s="216"/>
      <c r="WSC134" s="216"/>
      <c r="WSD134" s="216"/>
      <c r="WSE134" s="216"/>
      <c r="WSF134" s="216"/>
      <c r="WSG134" s="216"/>
      <c r="WSH134" s="216"/>
      <c r="WSI134" s="216"/>
      <c r="WSJ134" s="214"/>
      <c r="WSK134" s="214"/>
      <c r="WSL134" s="214"/>
      <c r="WSM134" s="214"/>
      <c r="WSN134" s="214"/>
      <c r="WSO134" s="212"/>
      <c r="WSP134" s="213"/>
      <c r="WSQ134" s="213"/>
      <c r="WSR134" s="214"/>
      <c r="WSS134" s="214"/>
      <c r="WST134" s="216"/>
      <c r="WSU134" s="216"/>
      <c r="WSV134" s="216"/>
      <c r="WSW134" s="216"/>
      <c r="WSX134" s="216"/>
      <c r="WSY134" s="216"/>
      <c r="WSZ134" s="216"/>
      <c r="WTA134" s="216"/>
      <c r="WTB134" s="216"/>
      <c r="WTC134" s="216"/>
      <c r="WTD134" s="216"/>
      <c r="WTE134" s="216"/>
      <c r="WTF134" s="216"/>
      <c r="WTG134" s="214"/>
      <c r="WTH134" s="214"/>
      <c r="WTI134" s="214"/>
      <c r="WTJ134" s="214"/>
      <c r="WTK134" s="214"/>
      <c r="WTL134" s="212"/>
      <c r="WTM134" s="213"/>
      <c r="WTN134" s="213"/>
      <c r="WTO134" s="214"/>
      <c r="WTP134" s="214"/>
      <c r="WTQ134" s="216"/>
      <c r="WTR134" s="216"/>
      <c r="WTS134" s="216"/>
      <c r="WTT134" s="216"/>
      <c r="WTU134" s="216"/>
      <c r="WTV134" s="216"/>
      <c r="WTW134" s="216"/>
      <c r="WTX134" s="216"/>
      <c r="WTY134" s="216"/>
      <c r="WTZ134" s="216"/>
      <c r="WUA134" s="216"/>
      <c r="WUB134" s="216"/>
      <c r="WUC134" s="216"/>
      <c r="WUD134" s="214"/>
      <c r="WUE134" s="214"/>
      <c r="WUF134" s="214"/>
      <c r="WUG134" s="214"/>
      <c r="WUH134" s="214"/>
      <c r="WUI134" s="212"/>
      <c r="WUJ134" s="213"/>
      <c r="WUK134" s="213"/>
      <c r="WUL134" s="214"/>
      <c r="WUM134" s="214"/>
      <c r="WUN134" s="216"/>
      <c r="WUO134" s="216"/>
      <c r="WUP134" s="216"/>
      <c r="WUQ134" s="216"/>
      <c r="WUR134" s="216"/>
      <c r="WUS134" s="216"/>
      <c r="WUT134" s="216"/>
      <c r="WUU134" s="216"/>
      <c r="WUV134" s="216"/>
      <c r="WUW134" s="216"/>
      <c r="WUX134" s="216"/>
      <c r="WUY134" s="216"/>
      <c r="WUZ134" s="216"/>
      <c r="WVA134" s="214"/>
      <c r="WVB134" s="214"/>
      <c r="WVC134" s="214"/>
      <c r="WVD134" s="214"/>
      <c r="WVE134" s="214"/>
      <c r="WVF134" s="212"/>
      <c r="WVG134" s="213"/>
      <c r="WVH134" s="213"/>
      <c r="WVI134" s="214"/>
      <c r="WVJ134" s="214"/>
      <c r="WVK134" s="216"/>
      <c r="WVL134" s="216"/>
      <c r="WVM134" s="216"/>
      <c r="WVN134" s="216"/>
      <c r="WVO134" s="216"/>
      <c r="WVP134" s="216"/>
      <c r="WVQ134" s="216"/>
      <c r="WVR134" s="216"/>
      <c r="WVS134" s="216"/>
      <c r="WVT134" s="216"/>
      <c r="WVU134" s="216"/>
      <c r="WVV134" s="216"/>
      <c r="WVW134" s="216"/>
      <c r="WVX134" s="214"/>
      <c r="WVY134" s="214"/>
      <c r="WVZ134" s="214"/>
      <c r="WWA134" s="214"/>
      <c r="WWB134" s="214"/>
      <c r="WWC134" s="212"/>
      <c r="WWD134" s="213"/>
      <c r="WWE134" s="213"/>
      <c r="WWF134" s="214"/>
      <c r="WWG134" s="214"/>
      <c r="WWH134" s="216"/>
      <c r="WWI134" s="216"/>
      <c r="WWJ134" s="216"/>
      <c r="WWK134" s="216"/>
      <c r="WWL134" s="216"/>
      <c r="WWM134" s="216"/>
      <c r="WWN134" s="216"/>
      <c r="WWO134" s="216"/>
      <c r="WWP134" s="216"/>
      <c r="WWQ134" s="216"/>
      <c r="WWR134" s="216"/>
      <c r="WWS134" s="216"/>
      <c r="WWT134" s="216"/>
      <c r="WWU134" s="214"/>
      <c r="WWV134" s="214"/>
      <c r="WWW134" s="214"/>
      <c r="WWX134" s="214"/>
      <c r="WWY134" s="214"/>
      <c r="WWZ134" s="212"/>
      <c r="WXA134" s="213"/>
      <c r="WXB134" s="213"/>
      <c r="WXC134" s="214"/>
      <c r="WXD134" s="214"/>
      <c r="WXE134" s="216"/>
      <c r="WXF134" s="216"/>
      <c r="WXG134" s="216"/>
      <c r="WXH134" s="216"/>
      <c r="WXI134" s="216"/>
      <c r="WXJ134" s="216"/>
      <c r="WXK134" s="216"/>
      <c r="WXL134" s="216"/>
      <c r="WXM134" s="216"/>
      <c r="WXN134" s="216"/>
      <c r="WXO134" s="216"/>
      <c r="WXP134" s="216"/>
      <c r="WXQ134" s="216"/>
      <c r="WXR134" s="214"/>
      <c r="WXS134" s="214"/>
      <c r="WXT134" s="214"/>
      <c r="WXU134" s="214"/>
      <c r="WXV134" s="214"/>
      <c r="WXW134" s="212"/>
      <c r="WXX134" s="213"/>
      <c r="WXY134" s="213"/>
      <c r="WXZ134" s="214"/>
      <c r="WYA134" s="214"/>
      <c r="WYB134" s="216"/>
      <c r="WYC134" s="216"/>
      <c r="WYD134" s="216"/>
      <c r="WYE134" s="216"/>
      <c r="WYF134" s="216"/>
      <c r="WYG134" s="216"/>
      <c r="WYH134" s="216"/>
      <c r="WYI134" s="216"/>
      <c r="WYJ134" s="216"/>
      <c r="WYK134" s="216"/>
      <c r="WYL134" s="216"/>
      <c r="WYM134" s="216"/>
      <c r="WYN134" s="216"/>
      <c r="WYO134" s="214"/>
      <c r="WYP134" s="214"/>
      <c r="WYQ134" s="214"/>
      <c r="WYR134" s="214"/>
      <c r="WYS134" s="214"/>
      <c r="WYT134" s="212"/>
      <c r="WYU134" s="213"/>
      <c r="WYV134" s="213"/>
      <c r="WYW134" s="214"/>
      <c r="WYX134" s="214"/>
      <c r="WYY134" s="216"/>
      <c r="WYZ134" s="216"/>
      <c r="WZA134" s="216"/>
      <c r="WZB134" s="216"/>
      <c r="WZC134" s="216"/>
      <c r="WZD134" s="216"/>
      <c r="WZE134" s="216"/>
      <c r="WZF134" s="216"/>
      <c r="WZG134" s="216"/>
      <c r="WZH134" s="216"/>
      <c r="WZI134" s="216"/>
      <c r="WZJ134" s="216"/>
      <c r="WZK134" s="216"/>
      <c r="WZL134" s="214"/>
      <c r="WZM134" s="214"/>
      <c r="WZN134" s="214"/>
      <c r="WZO134" s="214"/>
      <c r="WZP134" s="214"/>
      <c r="WZQ134" s="212"/>
      <c r="WZR134" s="213"/>
      <c r="WZS134" s="213"/>
      <c r="WZT134" s="214"/>
      <c r="WZU134" s="214"/>
      <c r="WZV134" s="216"/>
      <c r="WZW134" s="216"/>
      <c r="WZX134" s="216"/>
      <c r="WZY134" s="216"/>
      <c r="WZZ134" s="216"/>
      <c r="XAA134" s="216"/>
      <c r="XAB134" s="216"/>
      <c r="XAC134" s="216"/>
      <c r="XAD134" s="216"/>
      <c r="XAE134" s="216"/>
      <c r="XAF134" s="216"/>
      <c r="XAG134" s="216"/>
      <c r="XAH134" s="216"/>
      <c r="XAI134" s="214"/>
      <c r="XAJ134" s="214"/>
      <c r="XAK134" s="214"/>
      <c r="XAL134" s="214"/>
      <c r="XAM134" s="214"/>
      <c r="XAN134" s="212"/>
      <c r="XAO134" s="213"/>
      <c r="XAP134" s="213"/>
      <c r="XAQ134" s="214"/>
      <c r="XAR134" s="214"/>
      <c r="XAS134" s="216"/>
      <c r="XAT134" s="216"/>
      <c r="XAU134" s="216"/>
      <c r="XAV134" s="216"/>
      <c r="XAW134" s="216"/>
      <c r="XAX134" s="216"/>
      <c r="XAY134" s="216"/>
      <c r="XAZ134" s="216"/>
      <c r="XBA134" s="216"/>
      <c r="XBB134" s="216"/>
      <c r="XBC134" s="216"/>
      <c r="XBD134" s="216"/>
      <c r="XBE134" s="216"/>
      <c r="XBF134" s="214"/>
      <c r="XBG134" s="214"/>
      <c r="XBH134" s="214"/>
      <c r="XBI134" s="214"/>
      <c r="XBJ134" s="214"/>
      <c r="XBK134" s="212"/>
      <c r="XBL134" s="213"/>
      <c r="XBM134" s="213"/>
      <c r="XBN134" s="214"/>
      <c r="XBO134" s="214"/>
      <c r="XBP134" s="216"/>
      <c r="XBQ134" s="216"/>
      <c r="XBR134" s="216"/>
      <c r="XBS134" s="216"/>
      <c r="XBT134" s="216"/>
      <c r="XBU134" s="216"/>
      <c r="XBV134" s="216"/>
      <c r="XBW134" s="216"/>
      <c r="XBX134" s="216"/>
      <c r="XBY134" s="216"/>
      <c r="XBZ134" s="216"/>
      <c r="XCA134" s="216"/>
      <c r="XCB134" s="216"/>
      <c r="XCC134" s="214"/>
      <c r="XCD134" s="214"/>
      <c r="XCE134" s="214"/>
      <c r="XCF134" s="214"/>
      <c r="XCG134" s="214"/>
      <c r="XCH134" s="212"/>
      <c r="XCI134" s="213"/>
      <c r="XCJ134" s="213"/>
      <c r="XCK134" s="214"/>
      <c r="XCL134" s="214"/>
      <c r="XCM134" s="216"/>
      <c r="XCN134" s="216"/>
      <c r="XCO134" s="216"/>
      <c r="XCP134" s="216"/>
      <c r="XCQ134" s="216"/>
      <c r="XCR134" s="216"/>
      <c r="XCS134" s="216"/>
      <c r="XCT134" s="216"/>
      <c r="XCU134" s="216"/>
      <c r="XCV134" s="216"/>
      <c r="XCW134" s="216"/>
      <c r="XCX134" s="216"/>
      <c r="XCY134" s="216"/>
      <c r="XCZ134" s="214"/>
      <c r="XDA134" s="214"/>
      <c r="XDB134" s="214"/>
      <c r="XDC134" s="214"/>
      <c r="XDD134" s="214"/>
      <c r="XDE134" s="212"/>
      <c r="XDF134" s="213"/>
      <c r="XDG134" s="213"/>
      <c r="XDH134" s="214"/>
      <c r="XDI134" s="214"/>
      <c r="XDJ134" s="216"/>
      <c r="XDK134" s="216"/>
      <c r="XDL134" s="216"/>
      <c r="XDM134" s="216"/>
      <c r="XDN134" s="216"/>
      <c r="XDO134" s="216"/>
      <c r="XDP134" s="216"/>
      <c r="XDQ134" s="216"/>
      <c r="XDR134" s="216"/>
      <c r="XDS134" s="216"/>
      <c r="XDT134" s="216"/>
      <c r="XDU134" s="216"/>
      <c r="XDV134" s="216"/>
      <c r="XDW134" s="214"/>
      <c r="XDX134" s="214"/>
      <c r="XDY134" s="214"/>
      <c r="XDZ134" s="214"/>
      <c r="XEA134" s="214"/>
      <c r="XEB134" s="212"/>
      <c r="XEC134" s="213"/>
      <c r="XED134" s="213"/>
      <c r="XEE134" s="214"/>
      <c r="XEF134" s="214"/>
      <c r="XEG134" s="216"/>
      <c r="XEH134" s="216"/>
      <c r="XEI134" s="216"/>
      <c r="XEJ134" s="216"/>
      <c r="XEK134" s="216"/>
      <c r="XEL134" s="216"/>
      <c r="XEM134" s="216"/>
      <c r="XEN134" s="216"/>
      <c r="XEO134" s="216"/>
      <c r="XEP134" s="216"/>
      <c r="XEQ134" s="216"/>
      <c r="XER134" s="216"/>
      <c r="XES134" s="216"/>
      <c r="XET134" s="214"/>
      <c r="XEU134" s="214"/>
      <c r="XEV134" s="214"/>
      <c r="XEW134" s="214"/>
      <c r="XEX134" s="214"/>
      <c r="XEY134" s="212"/>
      <c r="XEZ134" s="213"/>
      <c r="XFA134" s="213"/>
      <c r="XFB134" s="214"/>
      <c r="XFC134" s="214"/>
      <c r="XFD134" s="216"/>
    </row>
    <row r="135" spans="1:16384" ht="12.6">
      <c r="B135" s="35" t="s">
        <v>577</v>
      </c>
      <c r="C135" s="94" t="s">
        <v>220</v>
      </c>
      <c r="D135" s="18" t="s">
        <v>579</v>
      </c>
      <c r="E135" s="18" t="s">
        <v>649</v>
      </c>
      <c r="H135" s="99"/>
      <c r="I135" s="124"/>
      <c r="J135" s="124"/>
      <c r="K135" s="124"/>
      <c r="L135" s="124"/>
      <c r="M135" s="124"/>
      <c r="N135" s="124"/>
      <c r="O135" s="124"/>
      <c r="P135" s="124"/>
      <c r="Q135" s="124"/>
      <c r="R135" s="124"/>
      <c r="S135" s="124"/>
      <c r="T135" s="124"/>
    </row>
    <row r="136" spans="1:16384" ht="12.6">
      <c r="B136" s="35" t="s">
        <v>577</v>
      </c>
      <c r="C136" s="94" t="s">
        <v>583</v>
      </c>
      <c r="D136" s="18" t="s">
        <v>580</v>
      </c>
      <c r="E136" s="18" t="s">
        <v>649</v>
      </c>
      <c r="H136" s="99"/>
      <c r="I136" s="124"/>
      <c r="J136" s="124"/>
      <c r="K136" s="124"/>
      <c r="L136" s="124"/>
      <c r="M136" s="124"/>
      <c r="N136" s="124"/>
      <c r="O136" s="124"/>
      <c r="P136" s="124"/>
      <c r="Q136" s="124"/>
      <c r="R136" s="124"/>
      <c r="S136" s="124"/>
      <c r="T136" s="124"/>
    </row>
    <row r="137" spans="1:16384" ht="12.6">
      <c r="B137" s="35" t="s">
        <v>577</v>
      </c>
      <c r="C137" s="156" t="s">
        <v>221</v>
      </c>
      <c r="D137" s="221" t="s">
        <v>222</v>
      </c>
      <c r="E137" s="18" t="s">
        <v>649</v>
      </c>
      <c r="F137" s="18"/>
      <c r="G137" s="18"/>
      <c r="H137" s="99"/>
      <c r="I137" s="124"/>
      <c r="J137" s="124"/>
      <c r="K137" s="124"/>
      <c r="L137" s="124"/>
      <c r="M137" s="124"/>
      <c r="N137" s="124"/>
      <c r="O137" s="124"/>
      <c r="P137" s="124"/>
      <c r="Q137" s="124"/>
      <c r="R137" s="124"/>
      <c r="S137" s="124"/>
      <c r="T137" s="124"/>
    </row>
    <row r="138" spans="1:16384" ht="12.6">
      <c r="B138" s="35" t="s">
        <v>577</v>
      </c>
      <c r="C138" s="156" t="s">
        <v>221</v>
      </c>
      <c r="D138" s="221" t="s">
        <v>223</v>
      </c>
      <c r="E138" s="18" t="s">
        <v>649</v>
      </c>
      <c r="F138" s="18"/>
      <c r="G138" s="18"/>
      <c r="H138" s="99"/>
      <c r="I138" s="124"/>
      <c r="J138" s="124"/>
      <c r="K138" s="124"/>
      <c r="L138" s="124"/>
      <c r="M138" s="124"/>
      <c r="N138" s="124"/>
      <c r="O138" s="124"/>
      <c r="P138" s="124"/>
      <c r="Q138" s="124"/>
      <c r="R138" s="124"/>
      <c r="S138" s="124"/>
      <c r="T138" s="124"/>
    </row>
    <row r="139" spans="1:16384" ht="12.6">
      <c r="B139" s="35" t="s">
        <v>577</v>
      </c>
      <c r="C139" s="156" t="s">
        <v>221</v>
      </c>
      <c r="D139" s="221" t="s">
        <v>224</v>
      </c>
      <c r="E139" s="18" t="s">
        <v>649</v>
      </c>
      <c r="F139" s="18"/>
      <c r="G139" s="18"/>
      <c r="H139" s="99"/>
      <c r="I139" s="124"/>
      <c r="J139" s="124"/>
      <c r="K139" s="124"/>
      <c r="L139" s="124"/>
      <c r="M139" s="124"/>
      <c r="N139" s="124"/>
      <c r="O139" s="124"/>
      <c r="P139" s="124"/>
      <c r="Q139" s="124"/>
      <c r="R139" s="124"/>
      <c r="S139" s="124"/>
      <c r="T139" s="124"/>
    </row>
    <row r="140" spans="1:16384" ht="12.6">
      <c r="D140" s="52"/>
      <c r="E140" s="18"/>
      <c r="H140" s="97"/>
      <c r="I140" s="97"/>
      <c r="J140" s="97"/>
      <c r="K140" s="97"/>
      <c r="L140" s="97"/>
      <c r="M140" s="97"/>
      <c r="N140" s="97"/>
      <c r="O140" s="97"/>
      <c r="P140" s="97"/>
      <c r="Q140" s="97"/>
      <c r="R140" s="97"/>
      <c r="S140" s="97"/>
      <c r="T140" s="97"/>
    </row>
    <row r="141" spans="1:16384" ht="12.6">
      <c r="B141" s="35" t="s">
        <v>665</v>
      </c>
      <c r="C141" s="65" t="s">
        <v>664</v>
      </c>
      <c r="D141" s="225"/>
      <c r="E141" s="18" t="s">
        <v>649</v>
      </c>
      <c r="H141" s="98">
        <f>SUM(H142:H144)</f>
        <v>0</v>
      </c>
      <c r="I141" s="98">
        <f t="shared" ref="I141:T141" si="14">SUM(I142:I144)</f>
        <v>0</v>
      </c>
      <c r="J141" s="98">
        <f t="shared" si="14"/>
        <v>0</v>
      </c>
      <c r="K141" s="98">
        <f t="shared" si="14"/>
        <v>0</v>
      </c>
      <c r="L141" s="98">
        <f t="shared" si="14"/>
        <v>0</v>
      </c>
      <c r="M141" s="98">
        <f t="shared" si="14"/>
        <v>0</v>
      </c>
      <c r="N141" s="98">
        <f t="shared" si="14"/>
        <v>0</v>
      </c>
      <c r="O141" s="98">
        <f t="shared" si="14"/>
        <v>0</v>
      </c>
      <c r="P141" s="98">
        <f t="shared" si="14"/>
        <v>0</v>
      </c>
      <c r="Q141" s="98">
        <f t="shared" si="14"/>
        <v>0</v>
      </c>
      <c r="R141" s="98">
        <f t="shared" si="14"/>
        <v>0</v>
      </c>
      <c r="S141" s="98">
        <f t="shared" si="14"/>
        <v>0</v>
      </c>
      <c r="T141" s="98">
        <f t="shared" si="14"/>
        <v>0</v>
      </c>
    </row>
    <row r="142" spans="1:16384" ht="12.6">
      <c r="B142" s="35" t="s">
        <v>665</v>
      </c>
      <c r="C142" s="32" t="s">
        <v>240</v>
      </c>
      <c r="D142" s="56" t="s">
        <v>248</v>
      </c>
      <c r="E142" s="18" t="s">
        <v>649</v>
      </c>
      <c r="H142" s="99"/>
      <c r="I142" s="99"/>
      <c r="J142" s="99"/>
      <c r="K142" s="99"/>
      <c r="L142" s="99"/>
      <c r="M142" s="99"/>
      <c r="N142" s="99"/>
      <c r="O142" s="99"/>
      <c r="P142" s="99"/>
      <c r="Q142" s="99"/>
      <c r="R142" s="99"/>
      <c r="S142" s="99"/>
      <c r="T142" s="99"/>
    </row>
    <row r="143" spans="1:16384" ht="12.6">
      <c r="B143" s="35" t="s">
        <v>665</v>
      </c>
      <c r="C143" s="32" t="s">
        <v>240</v>
      </c>
      <c r="D143" s="56" t="s">
        <v>249</v>
      </c>
      <c r="E143" s="18" t="s">
        <v>649</v>
      </c>
      <c r="H143" s="99"/>
      <c r="I143" s="99"/>
      <c r="J143" s="99"/>
      <c r="K143" s="99"/>
      <c r="L143" s="99"/>
      <c r="M143" s="99"/>
      <c r="N143" s="99"/>
      <c r="O143" s="99"/>
      <c r="P143" s="99"/>
      <c r="Q143" s="99"/>
      <c r="R143" s="99"/>
      <c r="S143" s="99"/>
      <c r="T143" s="99"/>
    </row>
    <row r="144" spans="1:16384" ht="12.6">
      <c r="B144" s="35" t="s">
        <v>665</v>
      </c>
      <c r="C144" s="32" t="s">
        <v>240</v>
      </c>
      <c r="D144" s="56" t="s">
        <v>250</v>
      </c>
      <c r="E144" s="18" t="s">
        <v>649</v>
      </c>
      <c r="H144" s="99"/>
      <c r="I144" s="99"/>
      <c r="J144" s="99"/>
      <c r="K144" s="99"/>
      <c r="L144" s="99"/>
      <c r="M144" s="99"/>
      <c r="N144" s="99"/>
      <c r="O144" s="99"/>
      <c r="P144" s="99"/>
      <c r="Q144" s="99"/>
      <c r="R144" s="99"/>
      <c r="S144" s="99"/>
      <c r="T144" s="99"/>
    </row>
    <row r="145" spans="2:20" ht="12.6">
      <c r="D145" s="52"/>
      <c r="E145" s="18"/>
      <c r="H145" s="97"/>
      <c r="I145" s="97"/>
      <c r="J145" s="97"/>
      <c r="K145" s="97"/>
      <c r="L145" s="97"/>
      <c r="M145" s="97"/>
      <c r="N145" s="97"/>
      <c r="O145" s="97"/>
      <c r="P145" s="97"/>
      <c r="Q145" s="97"/>
      <c r="R145" s="97"/>
      <c r="S145" s="97"/>
      <c r="T145" s="97"/>
    </row>
    <row r="146" spans="2:20" ht="12.6">
      <c r="B146" s="35" t="s">
        <v>582</v>
      </c>
      <c r="C146" s="49" t="s">
        <v>467</v>
      </c>
      <c r="D146" s="18"/>
      <c r="E146" s="18" t="s">
        <v>649</v>
      </c>
      <c r="H146" s="132">
        <f>'10'!H18</f>
        <v>0</v>
      </c>
      <c r="I146" s="132">
        <f>'10'!I18</f>
        <v>0</v>
      </c>
      <c r="J146" s="132">
        <f>'10'!J18</f>
        <v>0</v>
      </c>
      <c r="K146" s="132">
        <f>'10'!K18</f>
        <v>0</v>
      </c>
      <c r="L146" s="132">
        <f>'10'!L18</f>
        <v>0</v>
      </c>
      <c r="M146" s="132">
        <f>'10'!M18</f>
        <v>0</v>
      </c>
      <c r="N146" s="132">
        <f>'10'!N18</f>
        <v>0</v>
      </c>
      <c r="O146" s="132">
        <f>'10'!O18</f>
        <v>0</v>
      </c>
      <c r="P146" s="132">
        <f>'10'!P18</f>
        <v>0</v>
      </c>
      <c r="Q146" s="132">
        <f>'10'!Q18</f>
        <v>0</v>
      </c>
      <c r="R146" s="132">
        <f>'10'!R18</f>
        <v>0</v>
      </c>
      <c r="S146" s="132">
        <f>'10'!S18</f>
        <v>0</v>
      </c>
      <c r="T146" s="132">
        <f>'10'!T18</f>
        <v>0</v>
      </c>
    </row>
    <row r="147" spans="2:20" ht="12.6">
      <c r="B147" s="94"/>
    </row>
    <row r="148" spans="2:20" ht="12.6">
      <c r="C148" s="93" t="s">
        <v>225</v>
      </c>
      <c r="D148" s="52"/>
      <c r="E148" s="18" t="s">
        <v>649</v>
      </c>
      <c r="H148" s="98">
        <f>SUM(H150:H168)</f>
        <v>0</v>
      </c>
      <c r="I148" s="98">
        <f t="shared" ref="I148:T148" si="15">SUM(I150:I168)</f>
        <v>0</v>
      </c>
      <c r="J148" s="98">
        <f t="shared" si="15"/>
        <v>0</v>
      </c>
      <c r="K148" s="98">
        <f t="shared" si="15"/>
        <v>0</v>
      </c>
      <c r="L148" s="98">
        <f t="shared" si="15"/>
        <v>0</v>
      </c>
      <c r="M148" s="98">
        <f t="shared" si="15"/>
        <v>0</v>
      </c>
      <c r="N148" s="98">
        <f t="shared" si="15"/>
        <v>0</v>
      </c>
      <c r="O148" s="98">
        <f t="shared" si="15"/>
        <v>0</v>
      </c>
      <c r="P148" s="98">
        <f t="shared" si="15"/>
        <v>0</v>
      </c>
      <c r="Q148" s="98">
        <f t="shared" si="15"/>
        <v>0</v>
      </c>
      <c r="R148" s="98">
        <f t="shared" si="15"/>
        <v>0</v>
      </c>
      <c r="S148" s="98">
        <f t="shared" si="15"/>
        <v>0</v>
      </c>
      <c r="T148" s="98">
        <f t="shared" si="15"/>
        <v>0</v>
      </c>
    </row>
    <row r="149" spans="2:20" ht="12.6">
      <c r="C149" s="49"/>
      <c r="D149" s="52"/>
      <c r="E149" s="18"/>
      <c r="H149" s="97"/>
      <c r="I149" s="97"/>
      <c r="J149" s="97"/>
      <c r="K149" s="97"/>
      <c r="L149" s="97"/>
      <c r="M149" s="97"/>
      <c r="N149" s="97"/>
      <c r="O149" s="97"/>
      <c r="P149" s="97"/>
      <c r="Q149" s="97"/>
      <c r="R149" s="97"/>
      <c r="S149" s="97"/>
      <c r="T149" s="97"/>
    </row>
    <row r="150" spans="2:20" ht="12.6">
      <c r="B150" s="35" t="s">
        <v>581</v>
      </c>
      <c r="C150" s="161" t="s">
        <v>226</v>
      </c>
      <c r="D150" s="18" t="s">
        <v>213</v>
      </c>
      <c r="E150" s="18" t="s">
        <v>649</v>
      </c>
      <c r="H150" s="99"/>
      <c r="I150" s="99"/>
      <c r="J150" s="99"/>
      <c r="K150" s="99"/>
      <c r="L150" s="99"/>
      <c r="M150" s="99"/>
      <c r="N150" s="99"/>
      <c r="O150" s="99"/>
      <c r="P150" s="99"/>
      <c r="Q150" s="99"/>
      <c r="R150" s="99"/>
      <c r="S150" s="99"/>
      <c r="T150" s="99"/>
    </row>
    <row r="151" spans="2:20" ht="12.6">
      <c r="B151" s="35" t="s">
        <v>581</v>
      </c>
      <c r="C151" s="161" t="s">
        <v>227</v>
      </c>
      <c r="D151" s="18" t="s">
        <v>205</v>
      </c>
      <c r="E151" s="18" t="s">
        <v>649</v>
      </c>
      <c r="H151" s="99"/>
      <c r="I151" s="99"/>
      <c r="J151" s="99"/>
      <c r="K151" s="99"/>
      <c r="L151" s="99"/>
      <c r="M151" s="99"/>
      <c r="N151" s="99"/>
      <c r="O151" s="99"/>
      <c r="P151" s="99"/>
      <c r="Q151" s="99"/>
      <c r="R151" s="99"/>
      <c r="S151" s="99"/>
      <c r="T151" s="99"/>
    </row>
    <row r="152" spans="2:20" ht="12.6">
      <c r="B152" s="35" t="s">
        <v>581</v>
      </c>
      <c r="C152" s="161" t="s">
        <v>228</v>
      </c>
      <c r="D152" s="18" t="s">
        <v>205</v>
      </c>
      <c r="E152" s="18" t="s">
        <v>649</v>
      </c>
      <c r="H152" s="99"/>
      <c r="I152" s="99"/>
      <c r="J152" s="99"/>
      <c r="K152" s="99"/>
      <c r="L152" s="99"/>
      <c r="M152" s="99"/>
      <c r="N152" s="99"/>
      <c r="O152" s="99"/>
      <c r="P152" s="99"/>
      <c r="Q152" s="99"/>
      <c r="R152" s="99"/>
      <c r="S152" s="99"/>
      <c r="T152" s="99"/>
    </row>
    <row r="153" spans="2:20" ht="12.6">
      <c r="B153" s="35" t="s">
        <v>581</v>
      </c>
      <c r="C153" s="161" t="s">
        <v>229</v>
      </c>
      <c r="D153" s="18" t="s">
        <v>205</v>
      </c>
      <c r="E153" s="18" t="s">
        <v>649</v>
      </c>
      <c r="H153" s="99"/>
      <c r="I153" s="99"/>
      <c r="J153" s="99"/>
      <c r="K153" s="99"/>
      <c r="L153" s="99"/>
      <c r="M153" s="99"/>
      <c r="N153" s="99"/>
      <c r="O153" s="99"/>
      <c r="P153" s="99"/>
      <c r="Q153" s="99"/>
      <c r="R153" s="99"/>
      <c r="S153" s="99"/>
      <c r="T153" s="99"/>
    </row>
    <row r="154" spans="2:20" ht="12.6">
      <c r="B154" s="35" t="s">
        <v>581</v>
      </c>
      <c r="C154" s="161" t="s">
        <v>230</v>
      </c>
      <c r="D154" s="18" t="s">
        <v>205</v>
      </c>
      <c r="E154" s="18" t="s">
        <v>649</v>
      </c>
      <c r="H154" s="99"/>
      <c r="I154" s="99"/>
      <c r="J154" s="99"/>
      <c r="K154" s="99"/>
      <c r="L154" s="99"/>
      <c r="M154" s="99"/>
      <c r="N154" s="99"/>
      <c r="O154" s="99"/>
      <c r="P154" s="99"/>
      <c r="Q154" s="99"/>
      <c r="R154" s="99"/>
      <c r="S154" s="99"/>
      <c r="T154" s="99"/>
    </row>
    <row r="155" spans="2:20" ht="12.6">
      <c r="B155" s="35" t="s">
        <v>581</v>
      </c>
      <c r="C155" s="161" t="s">
        <v>231</v>
      </c>
      <c r="D155" s="18" t="s">
        <v>213</v>
      </c>
      <c r="E155" s="18" t="s">
        <v>649</v>
      </c>
      <c r="H155" s="99"/>
      <c r="I155" s="99"/>
      <c r="J155" s="99"/>
      <c r="K155" s="99"/>
      <c r="L155" s="99"/>
      <c r="M155" s="99"/>
      <c r="N155" s="99"/>
      <c r="O155" s="99"/>
      <c r="P155" s="99"/>
      <c r="Q155" s="99"/>
      <c r="R155" s="99"/>
      <c r="S155" s="99"/>
      <c r="T155" s="99"/>
    </row>
    <row r="156" spans="2:20" ht="12.6">
      <c r="B156" s="35" t="s">
        <v>581</v>
      </c>
      <c r="C156" s="161" t="s">
        <v>232</v>
      </c>
      <c r="D156" s="18" t="s">
        <v>205</v>
      </c>
      <c r="E156" s="18" t="s">
        <v>649</v>
      </c>
      <c r="H156" s="99"/>
      <c r="I156" s="99"/>
      <c r="J156" s="99"/>
      <c r="K156" s="99"/>
      <c r="L156" s="99"/>
      <c r="M156" s="99"/>
      <c r="N156" s="99"/>
      <c r="O156" s="99"/>
      <c r="P156" s="99"/>
      <c r="Q156" s="99"/>
      <c r="R156" s="99"/>
      <c r="S156" s="99"/>
      <c r="T156" s="99"/>
    </row>
    <row r="157" spans="2:20" ht="12.6">
      <c r="B157" s="35" t="s">
        <v>581</v>
      </c>
      <c r="C157" s="161" t="s">
        <v>89</v>
      </c>
      <c r="D157" s="18" t="s">
        <v>205</v>
      </c>
      <c r="E157" s="18" t="s">
        <v>649</v>
      </c>
      <c r="H157" s="99"/>
      <c r="I157" s="99"/>
      <c r="J157" s="99"/>
      <c r="K157" s="99"/>
      <c r="L157" s="99"/>
      <c r="M157" s="99"/>
      <c r="N157" s="99"/>
      <c r="O157" s="99"/>
      <c r="P157" s="99"/>
      <c r="Q157" s="99"/>
      <c r="R157" s="99"/>
      <c r="S157" s="99"/>
      <c r="T157" s="99"/>
    </row>
    <row r="158" spans="2:20" ht="12.6">
      <c r="B158" s="35" t="s">
        <v>581</v>
      </c>
      <c r="C158" s="161" t="s">
        <v>94</v>
      </c>
      <c r="D158" s="18" t="s">
        <v>205</v>
      </c>
      <c r="E158" s="18" t="s">
        <v>649</v>
      </c>
      <c r="H158" s="99"/>
      <c r="I158" s="99"/>
      <c r="J158" s="99"/>
      <c r="K158" s="99"/>
      <c r="L158" s="99"/>
      <c r="M158" s="99"/>
      <c r="N158" s="99"/>
      <c r="O158" s="99"/>
      <c r="P158" s="99"/>
      <c r="Q158" s="99"/>
      <c r="R158" s="99"/>
      <c r="S158" s="99"/>
      <c r="T158" s="99"/>
    </row>
    <row r="159" spans="2:20" ht="12.6">
      <c r="B159" s="35" t="s">
        <v>581</v>
      </c>
      <c r="C159" s="161" t="s">
        <v>233</v>
      </c>
      <c r="D159" s="18" t="s">
        <v>205</v>
      </c>
      <c r="E159" s="18" t="s">
        <v>649</v>
      </c>
      <c r="H159" s="99"/>
      <c r="I159" s="99"/>
      <c r="J159" s="99"/>
      <c r="K159" s="99"/>
      <c r="L159" s="99"/>
      <c r="M159" s="99"/>
      <c r="N159" s="99"/>
      <c r="O159" s="99"/>
      <c r="P159" s="99"/>
      <c r="Q159" s="99"/>
      <c r="R159" s="99"/>
      <c r="S159" s="99"/>
      <c r="T159" s="99"/>
    </row>
    <row r="160" spans="2:20" ht="12.6">
      <c r="B160" s="35" t="s">
        <v>581</v>
      </c>
      <c r="C160" s="161" t="s">
        <v>234</v>
      </c>
      <c r="D160" s="18" t="s">
        <v>213</v>
      </c>
      <c r="E160" s="18" t="s">
        <v>649</v>
      </c>
      <c r="H160" s="99"/>
      <c r="I160" s="99"/>
      <c r="J160" s="99"/>
      <c r="K160" s="99"/>
      <c r="L160" s="99"/>
      <c r="M160" s="99"/>
      <c r="N160" s="99"/>
      <c r="O160" s="99"/>
      <c r="P160" s="99"/>
      <c r="Q160" s="99"/>
      <c r="R160" s="99"/>
      <c r="S160" s="99"/>
      <c r="T160" s="99"/>
    </row>
    <row r="161" spans="2:20" ht="12.6">
      <c r="B161" s="35" t="s">
        <v>581</v>
      </c>
      <c r="C161" s="161" t="s">
        <v>235</v>
      </c>
      <c r="D161" s="18" t="s">
        <v>213</v>
      </c>
      <c r="E161" s="18" t="s">
        <v>649</v>
      </c>
      <c r="H161" s="99"/>
      <c r="I161" s="99"/>
      <c r="J161" s="99"/>
      <c r="K161" s="99"/>
      <c r="L161" s="99"/>
      <c r="M161" s="99"/>
      <c r="N161" s="99"/>
      <c r="O161" s="99"/>
      <c r="P161" s="99"/>
      <c r="Q161" s="99"/>
      <c r="R161" s="99"/>
      <c r="S161" s="99"/>
      <c r="T161" s="99"/>
    </row>
    <row r="162" spans="2:20" ht="12.6">
      <c r="B162" s="35" t="s">
        <v>581</v>
      </c>
      <c r="C162" s="161" t="s">
        <v>236</v>
      </c>
      <c r="D162" s="18" t="s">
        <v>215</v>
      </c>
      <c r="E162" s="18" t="s">
        <v>649</v>
      </c>
      <c r="H162" s="99"/>
      <c r="I162" s="99"/>
      <c r="J162" s="99"/>
      <c r="K162" s="99"/>
      <c r="L162" s="99"/>
      <c r="M162" s="99"/>
      <c r="N162" s="99"/>
      <c r="O162" s="99"/>
      <c r="P162" s="99"/>
      <c r="Q162" s="99"/>
      <c r="R162" s="99"/>
      <c r="S162" s="99"/>
      <c r="T162" s="99"/>
    </row>
    <row r="163" spans="2:20" ht="12.6">
      <c r="B163" s="35" t="s">
        <v>581</v>
      </c>
      <c r="C163" s="161" t="s">
        <v>237</v>
      </c>
      <c r="D163" s="18" t="s">
        <v>215</v>
      </c>
      <c r="E163" s="18" t="s">
        <v>649</v>
      </c>
      <c r="H163" s="99"/>
      <c r="I163" s="99"/>
      <c r="J163" s="99"/>
      <c r="K163" s="99"/>
      <c r="L163" s="99"/>
      <c r="M163" s="99"/>
      <c r="N163" s="99"/>
      <c r="O163" s="99"/>
      <c r="P163" s="99"/>
      <c r="Q163" s="99"/>
      <c r="R163" s="99"/>
      <c r="S163" s="99"/>
      <c r="T163" s="99"/>
    </row>
    <row r="164" spans="2:20" ht="12.6">
      <c r="B164" s="35" t="s">
        <v>581</v>
      </c>
      <c r="C164" s="161" t="s">
        <v>238</v>
      </c>
      <c r="D164" s="18" t="s">
        <v>213</v>
      </c>
      <c r="E164" s="18" t="s">
        <v>649</v>
      </c>
      <c r="H164" s="99"/>
      <c r="I164" s="99"/>
      <c r="J164" s="99"/>
      <c r="K164" s="99"/>
      <c r="L164" s="99"/>
      <c r="M164" s="99"/>
      <c r="N164" s="99"/>
      <c r="O164" s="99"/>
      <c r="P164" s="99"/>
      <c r="Q164" s="99"/>
      <c r="R164" s="99"/>
      <c r="S164" s="99"/>
      <c r="T164" s="99"/>
    </row>
    <row r="165" spans="2:20" ht="12.6">
      <c r="B165" s="35" t="s">
        <v>581</v>
      </c>
      <c r="C165" s="161" t="s">
        <v>239</v>
      </c>
      <c r="D165" s="18" t="s">
        <v>213</v>
      </c>
      <c r="E165" s="18" t="s">
        <v>649</v>
      </c>
      <c r="H165" s="99"/>
      <c r="I165" s="99"/>
      <c r="J165" s="99"/>
      <c r="K165" s="99"/>
      <c r="L165" s="99"/>
      <c r="M165" s="99"/>
      <c r="N165" s="99"/>
      <c r="O165" s="99"/>
      <c r="P165" s="99"/>
      <c r="Q165" s="99"/>
      <c r="R165" s="99"/>
      <c r="S165" s="99"/>
      <c r="T165" s="99"/>
    </row>
    <row r="166" spans="2:20" ht="12.6">
      <c r="B166" s="35" t="s">
        <v>581</v>
      </c>
      <c r="C166" s="32" t="s">
        <v>240</v>
      </c>
      <c r="D166" s="56" t="s">
        <v>248</v>
      </c>
      <c r="E166" s="18" t="s">
        <v>649</v>
      </c>
      <c r="H166" s="99"/>
      <c r="I166" s="99"/>
      <c r="J166" s="99"/>
      <c r="K166" s="99"/>
      <c r="L166" s="99"/>
      <c r="M166" s="99"/>
      <c r="N166" s="99"/>
      <c r="O166" s="99"/>
      <c r="P166" s="99"/>
      <c r="Q166" s="99"/>
      <c r="R166" s="99"/>
      <c r="S166" s="99"/>
      <c r="T166" s="99"/>
    </row>
    <row r="167" spans="2:20" ht="12.6">
      <c r="B167" s="35" t="s">
        <v>581</v>
      </c>
      <c r="C167" s="32" t="s">
        <v>240</v>
      </c>
      <c r="D167" s="56" t="s">
        <v>249</v>
      </c>
      <c r="E167" s="18" t="s">
        <v>649</v>
      </c>
      <c r="H167" s="99"/>
      <c r="I167" s="99"/>
      <c r="J167" s="99"/>
      <c r="K167" s="99"/>
      <c r="L167" s="99"/>
      <c r="M167" s="99"/>
      <c r="N167" s="99"/>
      <c r="O167" s="99"/>
      <c r="P167" s="99"/>
      <c r="Q167" s="99"/>
      <c r="R167" s="99"/>
      <c r="S167" s="99"/>
      <c r="T167" s="99"/>
    </row>
    <row r="168" spans="2:20" ht="12.6">
      <c r="B168" s="35" t="s">
        <v>581</v>
      </c>
      <c r="C168" s="32" t="s">
        <v>240</v>
      </c>
      <c r="D168" s="56" t="s">
        <v>250</v>
      </c>
      <c r="E168" s="18" t="s">
        <v>649</v>
      </c>
      <c r="H168" s="99"/>
      <c r="I168" s="99"/>
      <c r="J168" s="99"/>
      <c r="K168" s="99"/>
      <c r="L168" s="99"/>
      <c r="M168" s="99"/>
      <c r="N168" s="99"/>
      <c r="O168" s="99"/>
      <c r="P168" s="99"/>
      <c r="Q168" s="99"/>
      <c r="R168" s="99"/>
      <c r="S168" s="99"/>
      <c r="T168" s="99"/>
    </row>
    <row r="169" spans="2:20" ht="12.6">
      <c r="D169" s="52"/>
      <c r="E169" s="18"/>
      <c r="H169" s="97"/>
      <c r="I169" s="97"/>
      <c r="J169" s="97"/>
      <c r="K169" s="97"/>
      <c r="L169" s="97"/>
      <c r="M169" s="97"/>
      <c r="N169" s="97"/>
      <c r="O169" s="97"/>
      <c r="P169" s="97"/>
      <c r="Q169" s="97"/>
      <c r="R169" s="97"/>
      <c r="S169" s="97"/>
      <c r="T169" s="97"/>
    </row>
    <row r="170" spans="2:20" ht="12.6">
      <c r="B170" s="35" t="s">
        <v>582</v>
      </c>
      <c r="C170" s="49" t="s">
        <v>450</v>
      </c>
      <c r="D170" s="18"/>
      <c r="E170" s="18" t="s">
        <v>649</v>
      </c>
      <c r="H170" s="132">
        <f>'10'!H24</f>
        <v>0</v>
      </c>
      <c r="I170" s="132">
        <f>'10'!I24</f>
        <v>0</v>
      </c>
      <c r="J170" s="132">
        <f>'10'!J24</f>
        <v>0</v>
      </c>
      <c r="K170" s="132">
        <f>'10'!K24</f>
        <v>0</v>
      </c>
      <c r="L170" s="132">
        <f>'10'!L24</f>
        <v>0</v>
      </c>
      <c r="M170" s="132">
        <f>'10'!M24</f>
        <v>0</v>
      </c>
      <c r="N170" s="132">
        <f>'10'!N24</f>
        <v>0</v>
      </c>
      <c r="O170" s="132">
        <f>'10'!O24</f>
        <v>0</v>
      </c>
      <c r="P170" s="132">
        <f>'10'!P24</f>
        <v>0</v>
      </c>
      <c r="Q170" s="132">
        <f>'10'!Q24</f>
        <v>0</v>
      </c>
      <c r="R170" s="132">
        <f>'10'!R24</f>
        <v>0</v>
      </c>
      <c r="S170" s="132">
        <f>'10'!S24</f>
        <v>0</v>
      </c>
      <c r="T170" s="132">
        <f>'10'!T24</f>
        <v>0</v>
      </c>
    </row>
    <row r="171" spans="2:20" ht="12.6">
      <c r="C171" s="147"/>
      <c r="D171" s="52"/>
      <c r="E171" s="18"/>
    </row>
    <row r="172" spans="2:20" ht="12.6">
      <c r="B172" s="92" t="s">
        <v>646</v>
      </c>
      <c r="C172" s="23"/>
    </row>
    <row r="173" spans="2:20" ht="12.6"/>
    <row r="174" spans="2:20" ht="12.6">
      <c r="C174" s="16" t="s">
        <v>241</v>
      </c>
      <c r="E174" s="95" t="s">
        <v>242</v>
      </c>
      <c r="H174" s="68" t="str">
        <f>IF(SUM(H175:H187,H170, H146)=H16,"OK","ERROR")</f>
        <v>OK</v>
      </c>
      <c r="I174" s="68" t="str">
        <f t="shared" ref="I174:T174" si="16">IF(SUM(I175:I187,I170, I146)=I16,"OK","ERROR")</f>
        <v>OK</v>
      </c>
      <c r="J174" s="68" t="str">
        <f t="shared" si="16"/>
        <v>OK</v>
      </c>
      <c r="K174" s="68" t="str">
        <f t="shared" si="16"/>
        <v>OK</v>
      </c>
      <c r="L174" s="68" t="str">
        <f t="shared" si="16"/>
        <v>OK</v>
      </c>
      <c r="M174" s="68" t="str">
        <f t="shared" si="16"/>
        <v>OK</v>
      </c>
      <c r="N174" s="68" t="str">
        <f t="shared" si="16"/>
        <v>OK</v>
      </c>
      <c r="O174" s="68" t="str">
        <f t="shared" si="16"/>
        <v>OK</v>
      </c>
      <c r="P174" s="68" t="str">
        <f t="shared" si="16"/>
        <v>OK</v>
      </c>
      <c r="Q174" s="68" t="str">
        <f t="shared" si="16"/>
        <v>OK</v>
      </c>
      <c r="R174" s="68" t="str">
        <f t="shared" si="16"/>
        <v>OK</v>
      </c>
      <c r="S174" s="68" t="str">
        <f t="shared" si="16"/>
        <v>OK</v>
      </c>
      <c r="T174" s="68" t="str">
        <f t="shared" si="16"/>
        <v>OK</v>
      </c>
    </row>
    <row r="175" spans="2:20" ht="12.6">
      <c r="C175" s="94" t="s">
        <v>204</v>
      </c>
      <c r="D175" s="18" t="s">
        <v>205</v>
      </c>
      <c r="E175" s="18" t="s">
        <v>649</v>
      </c>
      <c r="H175" s="132">
        <f t="shared" ref="H175:T187" si="17">SUMIF($D$29:$D$168,$D175,H$29:H$168)</f>
        <v>0</v>
      </c>
      <c r="I175" s="132">
        <f t="shared" si="17"/>
        <v>0</v>
      </c>
      <c r="J175" s="132">
        <f t="shared" si="17"/>
        <v>0</v>
      </c>
      <c r="K175" s="132">
        <f t="shared" si="17"/>
        <v>0</v>
      </c>
      <c r="L175" s="132">
        <f t="shared" si="17"/>
        <v>0</v>
      </c>
      <c r="M175" s="132">
        <f t="shared" si="17"/>
        <v>0</v>
      </c>
      <c r="N175" s="132">
        <f t="shared" si="17"/>
        <v>0</v>
      </c>
      <c r="O175" s="132">
        <f t="shared" si="17"/>
        <v>0</v>
      </c>
      <c r="P175" s="132">
        <f t="shared" si="17"/>
        <v>0</v>
      </c>
      <c r="Q175" s="132">
        <f t="shared" si="17"/>
        <v>0</v>
      </c>
      <c r="R175" s="132">
        <f t="shared" si="17"/>
        <v>0</v>
      </c>
      <c r="S175" s="132">
        <f t="shared" si="17"/>
        <v>0</v>
      </c>
      <c r="T175" s="132">
        <f t="shared" si="17"/>
        <v>0</v>
      </c>
    </row>
    <row r="176" spans="2:20" ht="12.6">
      <c r="C176" s="94" t="s">
        <v>206</v>
      </c>
      <c r="D176" s="18" t="s">
        <v>207</v>
      </c>
      <c r="E176" s="18" t="s">
        <v>649</v>
      </c>
      <c r="H176" s="132">
        <f t="shared" si="17"/>
        <v>0</v>
      </c>
      <c r="I176" s="132">
        <f t="shared" si="17"/>
        <v>0</v>
      </c>
      <c r="J176" s="132">
        <f t="shared" si="17"/>
        <v>0</v>
      </c>
      <c r="K176" s="132">
        <f t="shared" si="17"/>
        <v>0</v>
      </c>
      <c r="L176" s="132">
        <f t="shared" si="17"/>
        <v>0</v>
      </c>
      <c r="M176" s="132">
        <f t="shared" si="17"/>
        <v>0</v>
      </c>
      <c r="N176" s="132">
        <f t="shared" si="17"/>
        <v>0</v>
      </c>
      <c r="O176" s="132">
        <f t="shared" si="17"/>
        <v>0</v>
      </c>
      <c r="P176" s="132">
        <f t="shared" si="17"/>
        <v>0</v>
      </c>
      <c r="Q176" s="132">
        <f t="shared" si="17"/>
        <v>0</v>
      </c>
      <c r="R176" s="132">
        <f t="shared" si="17"/>
        <v>0</v>
      </c>
      <c r="S176" s="132">
        <f t="shared" si="17"/>
        <v>0</v>
      </c>
      <c r="T176" s="132">
        <f t="shared" si="17"/>
        <v>0</v>
      </c>
    </row>
    <row r="177" spans="2:20" ht="12.6">
      <c r="C177" s="94" t="s">
        <v>208</v>
      </c>
      <c r="D177" s="18" t="s">
        <v>209</v>
      </c>
      <c r="E177" s="18" t="s">
        <v>649</v>
      </c>
      <c r="H177" s="132">
        <f t="shared" si="17"/>
        <v>0</v>
      </c>
      <c r="I177" s="132">
        <f t="shared" si="17"/>
        <v>0</v>
      </c>
      <c r="J177" s="132">
        <f t="shared" si="17"/>
        <v>0</v>
      </c>
      <c r="K177" s="132">
        <f t="shared" si="17"/>
        <v>0</v>
      </c>
      <c r="L177" s="132">
        <f t="shared" si="17"/>
        <v>0</v>
      </c>
      <c r="M177" s="132">
        <f t="shared" si="17"/>
        <v>0</v>
      </c>
      <c r="N177" s="132">
        <f t="shared" si="17"/>
        <v>0</v>
      </c>
      <c r="O177" s="132">
        <f t="shared" si="17"/>
        <v>0</v>
      </c>
      <c r="P177" s="132">
        <f t="shared" si="17"/>
        <v>0</v>
      </c>
      <c r="Q177" s="132">
        <f t="shared" si="17"/>
        <v>0</v>
      </c>
      <c r="R177" s="132">
        <f t="shared" si="17"/>
        <v>0</v>
      </c>
      <c r="S177" s="132">
        <f t="shared" si="17"/>
        <v>0</v>
      </c>
      <c r="T177" s="132">
        <f t="shared" si="17"/>
        <v>0</v>
      </c>
    </row>
    <row r="178" spans="2:20" ht="12.6">
      <c r="C178" s="94" t="s">
        <v>210</v>
      </c>
      <c r="D178" s="18" t="s">
        <v>211</v>
      </c>
      <c r="E178" s="18" t="s">
        <v>649</v>
      </c>
      <c r="H178" s="132">
        <f t="shared" si="17"/>
        <v>0</v>
      </c>
      <c r="I178" s="132">
        <f t="shared" si="17"/>
        <v>0</v>
      </c>
      <c r="J178" s="132">
        <f t="shared" si="17"/>
        <v>0</v>
      </c>
      <c r="K178" s="132">
        <f t="shared" si="17"/>
        <v>0</v>
      </c>
      <c r="L178" s="132">
        <f t="shared" si="17"/>
        <v>0</v>
      </c>
      <c r="M178" s="132">
        <f t="shared" si="17"/>
        <v>0</v>
      </c>
      <c r="N178" s="132">
        <f t="shared" si="17"/>
        <v>0</v>
      </c>
      <c r="O178" s="132">
        <f t="shared" si="17"/>
        <v>0</v>
      </c>
      <c r="P178" s="132">
        <f t="shared" si="17"/>
        <v>0</v>
      </c>
      <c r="Q178" s="132">
        <f t="shared" si="17"/>
        <v>0</v>
      </c>
      <c r="R178" s="132">
        <f t="shared" si="17"/>
        <v>0</v>
      </c>
      <c r="S178" s="132">
        <f t="shared" si="17"/>
        <v>0</v>
      </c>
      <c r="T178" s="132">
        <f t="shared" si="17"/>
        <v>0</v>
      </c>
    </row>
    <row r="179" spans="2:20" ht="12.6">
      <c r="C179" s="94" t="s">
        <v>212</v>
      </c>
      <c r="D179" s="18" t="s">
        <v>213</v>
      </c>
      <c r="E179" s="18" t="s">
        <v>649</v>
      </c>
      <c r="H179" s="132">
        <f t="shared" si="17"/>
        <v>0</v>
      </c>
      <c r="I179" s="132">
        <f t="shared" si="17"/>
        <v>0</v>
      </c>
      <c r="J179" s="132">
        <f t="shared" si="17"/>
        <v>0</v>
      </c>
      <c r="K179" s="132">
        <f t="shared" si="17"/>
        <v>0</v>
      </c>
      <c r="L179" s="132">
        <f t="shared" si="17"/>
        <v>0</v>
      </c>
      <c r="M179" s="132">
        <f t="shared" si="17"/>
        <v>0</v>
      </c>
      <c r="N179" s="132">
        <f t="shared" si="17"/>
        <v>0</v>
      </c>
      <c r="O179" s="132">
        <f t="shared" si="17"/>
        <v>0</v>
      </c>
      <c r="P179" s="132">
        <f t="shared" si="17"/>
        <v>0</v>
      </c>
      <c r="Q179" s="132">
        <f t="shared" si="17"/>
        <v>0</v>
      </c>
      <c r="R179" s="132">
        <f t="shared" si="17"/>
        <v>0</v>
      </c>
      <c r="S179" s="132">
        <f t="shared" si="17"/>
        <v>0</v>
      </c>
      <c r="T179" s="132">
        <f t="shared" si="17"/>
        <v>0</v>
      </c>
    </row>
    <row r="180" spans="2:20" ht="12.6">
      <c r="C180" s="94" t="s">
        <v>214</v>
      </c>
      <c r="D180" s="18" t="s">
        <v>215</v>
      </c>
      <c r="E180" s="18" t="s">
        <v>649</v>
      </c>
      <c r="H180" s="132">
        <f t="shared" si="17"/>
        <v>0</v>
      </c>
      <c r="I180" s="132">
        <f t="shared" si="17"/>
        <v>0</v>
      </c>
      <c r="J180" s="132">
        <f t="shared" si="17"/>
        <v>0</v>
      </c>
      <c r="K180" s="132">
        <f t="shared" si="17"/>
        <v>0</v>
      </c>
      <c r="L180" s="132">
        <f t="shared" si="17"/>
        <v>0</v>
      </c>
      <c r="M180" s="132">
        <f t="shared" si="17"/>
        <v>0</v>
      </c>
      <c r="N180" s="132">
        <f t="shared" si="17"/>
        <v>0</v>
      </c>
      <c r="O180" s="132">
        <f t="shared" si="17"/>
        <v>0</v>
      </c>
      <c r="P180" s="132">
        <f t="shared" si="17"/>
        <v>0</v>
      </c>
      <c r="Q180" s="132">
        <f t="shared" si="17"/>
        <v>0</v>
      </c>
      <c r="R180" s="132">
        <f t="shared" si="17"/>
        <v>0</v>
      </c>
      <c r="S180" s="132">
        <f t="shared" si="17"/>
        <v>0</v>
      </c>
      <c r="T180" s="132">
        <f t="shared" si="17"/>
        <v>0</v>
      </c>
    </row>
    <row r="181" spans="2:20" ht="12.6">
      <c r="C181" s="94" t="s">
        <v>216</v>
      </c>
      <c r="D181" s="18" t="s">
        <v>217</v>
      </c>
      <c r="E181" s="18" t="s">
        <v>649</v>
      </c>
      <c r="H181" s="132">
        <f t="shared" si="17"/>
        <v>0</v>
      </c>
      <c r="I181" s="132">
        <f t="shared" si="17"/>
        <v>0</v>
      </c>
      <c r="J181" s="132">
        <f t="shared" si="17"/>
        <v>0</v>
      </c>
      <c r="K181" s="132">
        <f t="shared" si="17"/>
        <v>0</v>
      </c>
      <c r="L181" s="132">
        <f t="shared" si="17"/>
        <v>0</v>
      </c>
      <c r="M181" s="132">
        <f t="shared" si="17"/>
        <v>0</v>
      </c>
      <c r="N181" s="132">
        <f t="shared" si="17"/>
        <v>0</v>
      </c>
      <c r="O181" s="132">
        <f t="shared" si="17"/>
        <v>0</v>
      </c>
      <c r="P181" s="132">
        <f t="shared" si="17"/>
        <v>0</v>
      </c>
      <c r="Q181" s="132">
        <f t="shared" si="17"/>
        <v>0</v>
      </c>
      <c r="R181" s="132">
        <f t="shared" si="17"/>
        <v>0</v>
      </c>
      <c r="S181" s="132">
        <f t="shared" si="17"/>
        <v>0</v>
      </c>
      <c r="T181" s="132">
        <f t="shared" si="17"/>
        <v>0</v>
      </c>
    </row>
    <row r="182" spans="2:20" s="214" customFormat="1" ht="12.6">
      <c r="C182" s="94" t="s">
        <v>218</v>
      </c>
      <c r="D182" s="18" t="s">
        <v>219</v>
      </c>
      <c r="E182" s="18" t="s">
        <v>649</v>
      </c>
      <c r="H182" s="132">
        <f t="shared" si="17"/>
        <v>0</v>
      </c>
      <c r="I182" s="132">
        <f t="shared" si="17"/>
        <v>0</v>
      </c>
      <c r="J182" s="132">
        <f t="shared" si="17"/>
        <v>0</v>
      </c>
      <c r="K182" s="132">
        <f t="shared" si="17"/>
        <v>0</v>
      </c>
      <c r="L182" s="132">
        <f t="shared" si="17"/>
        <v>0</v>
      </c>
      <c r="M182" s="132">
        <f t="shared" si="17"/>
        <v>0</v>
      </c>
      <c r="N182" s="132">
        <f t="shared" si="17"/>
        <v>0</v>
      </c>
      <c r="O182" s="132">
        <f t="shared" si="17"/>
        <v>0</v>
      </c>
      <c r="P182" s="132">
        <f t="shared" si="17"/>
        <v>0</v>
      </c>
      <c r="Q182" s="132">
        <f t="shared" si="17"/>
        <v>0</v>
      </c>
      <c r="R182" s="132">
        <f t="shared" si="17"/>
        <v>0</v>
      </c>
      <c r="S182" s="132">
        <f t="shared" si="17"/>
        <v>0</v>
      </c>
      <c r="T182" s="132">
        <f t="shared" si="17"/>
        <v>0</v>
      </c>
    </row>
    <row r="183" spans="2:20" ht="12.6">
      <c r="B183" s="169"/>
      <c r="C183" s="94" t="s">
        <v>220</v>
      </c>
      <c r="D183" s="18" t="s">
        <v>579</v>
      </c>
      <c r="E183" s="18" t="s">
        <v>649</v>
      </c>
      <c r="H183" s="132">
        <f t="shared" si="17"/>
        <v>0</v>
      </c>
      <c r="I183" s="132">
        <f t="shared" si="17"/>
        <v>0</v>
      </c>
      <c r="J183" s="132">
        <f t="shared" si="17"/>
        <v>0</v>
      </c>
      <c r="K183" s="132">
        <f t="shared" si="17"/>
        <v>0</v>
      </c>
      <c r="L183" s="132">
        <f t="shared" si="17"/>
        <v>0</v>
      </c>
      <c r="M183" s="132">
        <f t="shared" si="17"/>
        <v>0</v>
      </c>
      <c r="N183" s="132">
        <f t="shared" si="17"/>
        <v>0</v>
      </c>
      <c r="O183" s="132">
        <f t="shared" si="17"/>
        <v>0</v>
      </c>
      <c r="P183" s="132">
        <f t="shared" si="17"/>
        <v>0</v>
      </c>
      <c r="Q183" s="132">
        <f t="shared" si="17"/>
        <v>0</v>
      </c>
      <c r="R183" s="132">
        <f t="shared" si="17"/>
        <v>0</v>
      </c>
      <c r="S183" s="132">
        <f t="shared" si="17"/>
        <v>0</v>
      </c>
      <c r="T183" s="132">
        <f t="shared" si="17"/>
        <v>0</v>
      </c>
    </row>
    <row r="184" spans="2:20" ht="12.6">
      <c r="B184" s="169"/>
      <c r="C184" s="94" t="s">
        <v>583</v>
      </c>
      <c r="D184" s="18" t="s">
        <v>580</v>
      </c>
      <c r="E184" s="18" t="s">
        <v>649</v>
      </c>
      <c r="H184" s="132">
        <f t="shared" si="17"/>
        <v>0</v>
      </c>
      <c r="I184" s="132">
        <f t="shared" si="17"/>
        <v>0</v>
      </c>
      <c r="J184" s="132">
        <f t="shared" si="17"/>
        <v>0</v>
      </c>
      <c r="K184" s="132">
        <f t="shared" si="17"/>
        <v>0</v>
      </c>
      <c r="L184" s="132">
        <f t="shared" si="17"/>
        <v>0</v>
      </c>
      <c r="M184" s="132">
        <f t="shared" si="17"/>
        <v>0</v>
      </c>
      <c r="N184" s="132">
        <f t="shared" si="17"/>
        <v>0</v>
      </c>
      <c r="O184" s="132">
        <f t="shared" si="17"/>
        <v>0</v>
      </c>
      <c r="P184" s="132">
        <f t="shared" si="17"/>
        <v>0</v>
      </c>
      <c r="Q184" s="132">
        <f t="shared" si="17"/>
        <v>0</v>
      </c>
      <c r="R184" s="132">
        <f t="shared" si="17"/>
        <v>0</v>
      </c>
      <c r="S184" s="132">
        <f t="shared" si="17"/>
        <v>0</v>
      </c>
      <c r="T184" s="132">
        <f t="shared" si="17"/>
        <v>0</v>
      </c>
    </row>
    <row r="185" spans="2:20" ht="12.6">
      <c r="C185" s="32" t="s">
        <v>243</v>
      </c>
      <c r="D185" s="56" t="s">
        <v>222</v>
      </c>
      <c r="E185" s="18" t="s">
        <v>649</v>
      </c>
      <c r="H185" s="132">
        <f t="shared" si="17"/>
        <v>0</v>
      </c>
      <c r="I185" s="132">
        <f t="shared" si="17"/>
        <v>0</v>
      </c>
      <c r="J185" s="132">
        <f t="shared" si="17"/>
        <v>0</v>
      </c>
      <c r="K185" s="132">
        <f t="shared" si="17"/>
        <v>0</v>
      </c>
      <c r="L185" s="132">
        <f t="shared" si="17"/>
        <v>0</v>
      </c>
      <c r="M185" s="132">
        <f t="shared" si="17"/>
        <v>0</v>
      </c>
      <c r="N185" s="132">
        <f t="shared" si="17"/>
        <v>0</v>
      </c>
      <c r="O185" s="132">
        <f t="shared" si="17"/>
        <v>0</v>
      </c>
      <c r="P185" s="132">
        <f t="shared" si="17"/>
        <v>0</v>
      </c>
      <c r="Q185" s="132">
        <f t="shared" si="17"/>
        <v>0</v>
      </c>
      <c r="R185" s="132">
        <f t="shared" si="17"/>
        <v>0</v>
      </c>
      <c r="S185" s="132">
        <f t="shared" si="17"/>
        <v>0</v>
      </c>
      <c r="T185" s="132">
        <f t="shared" si="17"/>
        <v>0</v>
      </c>
    </row>
    <row r="186" spans="2:20" ht="12.6">
      <c r="C186" s="32" t="s">
        <v>243</v>
      </c>
      <c r="D186" s="56" t="s">
        <v>223</v>
      </c>
      <c r="E186" s="18" t="s">
        <v>649</v>
      </c>
      <c r="H186" s="132">
        <f t="shared" si="17"/>
        <v>0</v>
      </c>
      <c r="I186" s="132">
        <f t="shared" si="17"/>
        <v>0</v>
      </c>
      <c r="J186" s="132">
        <f t="shared" si="17"/>
        <v>0</v>
      </c>
      <c r="K186" s="132">
        <f t="shared" si="17"/>
        <v>0</v>
      </c>
      <c r="L186" s="132">
        <f t="shared" si="17"/>
        <v>0</v>
      </c>
      <c r="M186" s="132">
        <f t="shared" si="17"/>
        <v>0</v>
      </c>
      <c r="N186" s="132">
        <f t="shared" si="17"/>
        <v>0</v>
      </c>
      <c r="O186" s="132">
        <f t="shared" si="17"/>
        <v>0</v>
      </c>
      <c r="P186" s="132">
        <f t="shared" si="17"/>
        <v>0</v>
      </c>
      <c r="Q186" s="132">
        <f t="shared" si="17"/>
        <v>0</v>
      </c>
      <c r="R186" s="132">
        <f t="shared" si="17"/>
        <v>0</v>
      </c>
      <c r="S186" s="132">
        <f t="shared" si="17"/>
        <v>0</v>
      </c>
      <c r="T186" s="132">
        <f t="shared" si="17"/>
        <v>0</v>
      </c>
    </row>
    <row r="187" spans="2:20" ht="12.6">
      <c r="C187" s="32" t="s">
        <v>243</v>
      </c>
      <c r="D187" s="56" t="s">
        <v>224</v>
      </c>
      <c r="E187" s="18" t="s">
        <v>649</v>
      </c>
      <c r="H187" s="132">
        <f t="shared" si="17"/>
        <v>0</v>
      </c>
      <c r="I187" s="132">
        <f t="shared" si="17"/>
        <v>0</v>
      </c>
      <c r="J187" s="132">
        <f t="shared" si="17"/>
        <v>0</v>
      </c>
      <c r="K187" s="132">
        <f t="shared" si="17"/>
        <v>0</v>
      </c>
      <c r="L187" s="132">
        <f t="shared" si="17"/>
        <v>0</v>
      </c>
      <c r="M187" s="132">
        <f t="shared" si="17"/>
        <v>0</v>
      </c>
      <c r="N187" s="132">
        <f t="shared" si="17"/>
        <v>0</v>
      </c>
      <c r="O187" s="132">
        <f t="shared" si="17"/>
        <v>0</v>
      </c>
      <c r="P187" s="132">
        <f t="shared" si="17"/>
        <v>0</v>
      </c>
      <c r="Q187" s="132">
        <f t="shared" si="17"/>
        <v>0</v>
      </c>
      <c r="R187" s="132">
        <f t="shared" si="17"/>
        <v>0</v>
      </c>
      <c r="S187" s="132">
        <f t="shared" si="17"/>
        <v>0</v>
      </c>
      <c r="T187" s="132">
        <f t="shared" si="17"/>
        <v>0</v>
      </c>
    </row>
    <row r="188" spans="2:20" ht="12.6"/>
    <row r="189" spans="2:20" ht="12.6">
      <c r="C189" s="16" t="s">
        <v>376</v>
      </c>
      <c r="E189" s="95" t="s">
        <v>242</v>
      </c>
      <c r="H189" s="68" t="str">
        <f t="shared" ref="H189:T189" si="18">IF(SUM(H190:H202)=H26,"OK","ERROR")</f>
        <v>OK</v>
      </c>
      <c r="I189" s="68" t="str">
        <f t="shared" si="18"/>
        <v>OK</v>
      </c>
      <c r="J189" s="68" t="str">
        <f t="shared" si="18"/>
        <v>OK</v>
      </c>
      <c r="K189" s="68" t="str">
        <f t="shared" si="18"/>
        <v>OK</v>
      </c>
      <c r="L189" s="68" t="str">
        <f t="shared" si="18"/>
        <v>OK</v>
      </c>
      <c r="M189" s="68" t="str">
        <f t="shared" si="18"/>
        <v>OK</v>
      </c>
      <c r="N189" s="68" t="str">
        <f t="shared" si="18"/>
        <v>OK</v>
      </c>
      <c r="O189" s="68" t="str">
        <f t="shared" si="18"/>
        <v>OK</v>
      </c>
      <c r="P189" s="68" t="str">
        <f t="shared" si="18"/>
        <v>OK</v>
      </c>
      <c r="Q189" s="68" t="str">
        <f t="shared" si="18"/>
        <v>OK</v>
      </c>
      <c r="R189" s="68" t="str">
        <f t="shared" si="18"/>
        <v>OK</v>
      </c>
      <c r="S189" s="68" t="str">
        <f t="shared" si="18"/>
        <v>OK</v>
      </c>
      <c r="T189" s="68" t="str">
        <f t="shared" si="18"/>
        <v>OK</v>
      </c>
    </row>
    <row r="190" spans="2:20" ht="12.6">
      <c r="C190" s="94" t="s">
        <v>204</v>
      </c>
      <c r="D190" s="18" t="s">
        <v>205</v>
      </c>
      <c r="E190" s="18" t="s">
        <v>649</v>
      </c>
      <c r="H190" s="132">
        <f t="shared" ref="H190:T195" si="19">SUMIF($D$29:$D$139,$D190,H$29:H$139)</f>
        <v>0</v>
      </c>
      <c r="I190" s="132">
        <f t="shared" si="19"/>
        <v>0</v>
      </c>
      <c r="J190" s="132">
        <f t="shared" si="19"/>
        <v>0</v>
      </c>
      <c r="K190" s="132">
        <f t="shared" si="19"/>
        <v>0</v>
      </c>
      <c r="L190" s="132">
        <f t="shared" si="19"/>
        <v>0</v>
      </c>
      <c r="M190" s="132">
        <f t="shared" si="19"/>
        <v>0</v>
      </c>
      <c r="N190" s="132">
        <f t="shared" si="19"/>
        <v>0</v>
      </c>
      <c r="O190" s="132">
        <f t="shared" si="19"/>
        <v>0</v>
      </c>
      <c r="P190" s="132">
        <f t="shared" si="19"/>
        <v>0</v>
      </c>
      <c r="Q190" s="132">
        <f t="shared" si="19"/>
        <v>0</v>
      </c>
      <c r="R190" s="132">
        <f t="shared" si="19"/>
        <v>0</v>
      </c>
      <c r="S190" s="132">
        <f t="shared" si="19"/>
        <v>0</v>
      </c>
      <c r="T190" s="132">
        <f t="shared" si="19"/>
        <v>0</v>
      </c>
    </row>
    <row r="191" spans="2:20" ht="12.6">
      <c r="C191" s="94" t="s">
        <v>206</v>
      </c>
      <c r="D191" s="18" t="s">
        <v>207</v>
      </c>
      <c r="E191" s="18" t="s">
        <v>649</v>
      </c>
      <c r="H191" s="132">
        <f t="shared" si="19"/>
        <v>0</v>
      </c>
      <c r="I191" s="132">
        <f t="shared" si="19"/>
        <v>0</v>
      </c>
      <c r="J191" s="132">
        <f t="shared" si="19"/>
        <v>0</v>
      </c>
      <c r="K191" s="132">
        <f t="shared" si="19"/>
        <v>0</v>
      </c>
      <c r="L191" s="132">
        <f t="shared" si="19"/>
        <v>0</v>
      </c>
      <c r="M191" s="132">
        <f t="shared" si="19"/>
        <v>0</v>
      </c>
      <c r="N191" s="132">
        <f t="shared" si="19"/>
        <v>0</v>
      </c>
      <c r="O191" s="132">
        <f t="shared" si="19"/>
        <v>0</v>
      </c>
      <c r="P191" s="132">
        <f t="shared" si="19"/>
        <v>0</v>
      </c>
      <c r="Q191" s="132">
        <f t="shared" si="19"/>
        <v>0</v>
      </c>
      <c r="R191" s="132">
        <f t="shared" si="19"/>
        <v>0</v>
      </c>
      <c r="S191" s="132">
        <f t="shared" si="19"/>
        <v>0</v>
      </c>
      <c r="T191" s="132">
        <f t="shared" si="19"/>
        <v>0</v>
      </c>
    </row>
    <row r="192" spans="2:20" ht="12.6">
      <c r="C192" s="94" t="s">
        <v>208</v>
      </c>
      <c r="D192" s="18" t="s">
        <v>209</v>
      </c>
      <c r="E192" s="18" t="s">
        <v>649</v>
      </c>
      <c r="H192" s="132">
        <f t="shared" si="19"/>
        <v>0</v>
      </c>
      <c r="I192" s="132">
        <f t="shared" si="19"/>
        <v>0</v>
      </c>
      <c r="J192" s="132">
        <f t="shared" si="19"/>
        <v>0</v>
      </c>
      <c r="K192" s="132">
        <f t="shared" si="19"/>
        <v>0</v>
      </c>
      <c r="L192" s="132">
        <f t="shared" si="19"/>
        <v>0</v>
      </c>
      <c r="M192" s="132">
        <f t="shared" si="19"/>
        <v>0</v>
      </c>
      <c r="N192" s="132">
        <f t="shared" si="19"/>
        <v>0</v>
      </c>
      <c r="O192" s="132">
        <f t="shared" si="19"/>
        <v>0</v>
      </c>
      <c r="P192" s="132">
        <f t="shared" si="19"/>
        <v>0</v>
      </c>
      <c r="Q192" s="132">
        <f t="shared" si="19"/>
        <v>0</v>
      </c>
      <c r="R192" s="132">
        <f t="shared" si="19"/>
        <v>0</v>
      </c>
      <c r="S192" s="132">
        <f t="shared" si="19"/>
        <v>0</v>
      </c>
      <c r="T192" s="132">
        <f t="shared" si="19"/>
        <v>0</v>
      </c>
    </row>
    <row r="193" spans="2:20" ht="12.6">
      <c r="C193" s="94" t="s">
        <v>210</v>
      </c>
      <c r="D193" s="18" t="s">
        <v>211</v>
      </c>
      <c r="E193" s="18" t="s">
        <v>649</v>
      </c>
      <c r="H193" s="132">
        <f t="shared" si="19"/>
        <v>0</v>
      </c>
      <c r="I193" s="132">
        <f t="shared" si="19"/>
        <v>0</v>
      </c>
      <c r="J193" s="132">
        <f t="shared" si="19"/>
        <v>0</v>
      </c>
      <c r="K193" s="132">
        <f t="shared" si="19"/>
        <v>0</v>
      </c>
      <c r="L193" s="132">
        <f t="shared" si="19"/>
        <v>0</v>
      </c>
      <c r="M193" s="132">
        <f t="shared" si="19"/>
        <v>0</v>
      </c>
      <c r="N193" s="132">
        <f t="shared" si="19"/>
        <v>0</v>
      </c>
      <c r="O193" s="132">
        <f t="shared" si="19"/>
        <v>0</v>
      </c>
      <c r="P193" s="132">
        <f t="shared" si="19"/>
        <v>0</v>
      </c>
      <c r="Q193" s="132">
        <f t="shared" si="19"/>
        <v>0</v>
      </c>
      <c r="R193" s="132">
        <f t="shared" si="19"/>
        <v>0</v>
      </c>
      <c r="S193" s="132">
        <f t="shared" si="19"/>
        <v>0</v>
      </c>
      <c r="T193" s="132">
        <f t="shared" si="19"/>
        <v>0</v>
      </c>
    </row>
    <row r="194" spans="2:20" ht="12.6">
      <c r="C194" s="94" t="s">
        <v>212</v>
      </c>
      <c r="D194" s="18" t="s">
        <v>213</v>
      </c>
      <c r="E194" s="18" t="s">
        <v>649</v>
      </c>
      <c r="H194" s="132">
        <f t="shared" si="19"/>
        <v>0</v>
      </c>
      <c r="I194" s="132">
        <f t="shared" si="19"/>
        <v>0</v>
      </c>
      <c r="J194" s="132">
        <f t="shared" si="19"/>
        <v>0</v>
      </c>
      <c r="K194" s="132">
        <f t="shared" si="19"/>
        <v>0</v>
      </c>
      <c r="L194" s="132">
        <f t="shared" si="19"/>
        <v>0</v>
      </c>
      <c r="M194" s="132">
        <f t="shared" si="19"/>
        <v>0</v>
      </c>
      <c r="N194" s="132">
        <f t="shared" si="19"/>
        <v>0</v>
      </c>
      <c r="O194" s="132">
        <f t="shared" si="19"/>
        <v>0</v>
      </c>
      <c r="P194" s="132">
        <f t="shared" si="19"/>
        <v>0</v>
      </c>
      <c r="Q194" s="132">
        <f t="shared" si="19"/>
        <v>0</v>
      </c>
      <c r="R194" s="132">
        <f t="shared" si="19"/>
        <v>0</v>
      </c>
      <c r="S194" s="132">
        <f t="shared" si="19"/>
        <v>0</v>
      </c>
      <c r="T194" s="132">
        <f t="shared" si="19"/>
        <v>0</v>
      </c>
    </row>
    <row r="195" spans="2:20" ht="12.6">
      <c r="C195" s="94" t="s">
        <v>214</v>
      </c>
      <c r="D195" s="18" t="s">
        <v>215</v>
      </c>
      <c r="E195" s="18" t="s">
        <v>649</v>
      </c>
      <c r="H195" s="132">
        <f t="shared" si="19"/>
        <v>0</v>
      </c>
      <c r="I195" s="132">
        <f t="shared" si="19"/>
        <v>0</v>
      </c>
      <c r="J195" s="132">
        <f t="shared" si="19"/>
        <v>0</v>
      </c>
      <c r="K195" s="132">
        <f t="shared" si="19"/>
        <v>0</v>
      </c>
      <c r="L195" s="132">
        <f t="shared" si="19"/>
        <v>0</v>
      </c>
      <c r="M195" s="132">
        <f t="shared" si="19"/>
        <v>0</v>
      </c>
      <c r="N195" s="132">
        <f t="shared" si="19"/>
        <v>0</v>
      </c>
      <c r="O195" s="132">
        <f t="shared" si="19"/>
        <v>0</v>
      </c>
      <c r="P195" s="132">
        <f t="shared" si="19"/>
        <v>0</v>
      </c>
      <c r="Q195" s="132">
        <f t="shared" si="19"/>
        <v>0</v>
      </c>
      <c r="R195" s="132">
        <f t="shared" si="19"/>
        <v>0</v>
      </c>
      <c r="S195" s="132">
        <f t="shared" si="19"/>
        <v>0</v>
      </c>
      <c r="T195" s="132">
        <f t="shared" si="19"/>
        <v>0</v>
      </c>
    </row>
    <row r="196" spans="2:20" ht="12.6">
      <c r="C196" s="94" t="s">
        <v>216</v>
      </c>
      <c r="D196" s="18" t="s">
        <v>217</v>
      </c>
      <c r="E196" s="18" t="s">
        <v>649</v>
      </c>
      <c r="H196" s="132">
        <f t="shared" ref="H196:H202" si="20">SUMIF($D$29:$D$139,$D196,H$29:H$139)</f>
        <v>0</v>
      </c>
      <c r="I196" s="132">
        <f t="shared" ref="I196:T196" si="21">SUMIF($D$29:$D$139,$D196,I$29:I$139)</f>
        <v>0</v>
      </c>
      <c r="J196" s="132">
        <f t="shared" si="21"/>
        <v>0</v>
      </c>
      <c r="K196" s="132">
        <f t="shared" si="21"/>
        <v>0</v>
      </c>
      <c r="L196" s="132">
        <f t="shared" si="21"/>
        <v>0</v>
      </c>
      <c r="M196" s="132">
        <f t="shared" si="21"/>
        <v>0</v>
      </c>
      <c r="N196" s="132">
        <f t="shared" si="21"/>
        <v>0</v>
      </c>
      <c r="O196" s="132">
        <f t="shared" si="21"/>
        <v>0</v>
      </c>
      <c r="P196" s="132">
        <f t="shared" si="21"/>
        <v>0</v>
      </c>
      <c r="Q196" s="132">
        <f t="shared" si="21"/>
        <v>0</v>
      </c>
      <c r="R196" s="132">
        <f t="shared" si="21"/>
        <v>0</v>
      </c>
      <c r="S196" s="132">
        <f t="shared" si="21"/>
        <v>0</v>
      </c>
      <c r="T196" s="132">
        <f t="shared" si="21"/>
        <v>0</v>
      </c>
    </row>
    <row r="197" spans="2:20" s="214" customFormat="1" ht="12.6">
      <c r="C197" s="94" t="s">
        <v>218</v>
      </c>
      <c r="D197" s="18" t="s">
        <v>219</v>
      </c>
      <c r="E197" s="18" t="s">
        <v>649</v>
      </c>
      <c r="H197" s="132">
        <f t="shared" si="20"/>
        <v>0</v>
      </c>
      <c r="I197" s="132">
        <f t="shared" ref="I197:T202" si="22">SUMIF($D$29:$D$139,$D197,I$29:I$139)</f>
        <v>0</v>
      </c>
      <c r="J197" s="132">
        <f t="shared" si="22"/>
        <v>0</v>
      </c>
      <c r="K197" s="132">
        <f t="shared" si="22"/>
        <v>0</v>
      </c>
      <c r="L197" s="132">
        <f t="shared" si="22"/>
        <v>0</v>
      </c>
      <c r="M197" s="132">
        <f t="shared" si="22"/>
        <v>0</v>
      </c>
      <c r="N197" s="132">
        <f t="shared" si="22"/>
        <v>0</v>
      </c>
      <c r="O197" s="132">
        <f t="shared" si="22"/>
        <v>0</v>
      </c>
      <c r="P197" s="132">
        <f t="shared" si="22"/>
        <v>0</v>
      </c>
      <c r="Q197" s="132">
        <f t="shared" si="22"/>
        <v>0</v>
      </c>
      <c r="R197" s="132">
        <f t="shared" si="22"/>
        <v>0</v>
      </c>
      <c r="S197" s="132">
        <f t="shared" si="22"/>
        <v>0</v>
      </c>
      <c r="T197" s="132">
        <f t="shared" si="22"/>
        <v>0</v>
      </c>
    </row>
    <row r="198" spans="2:20" ht="12.6">
      <c r="B198" s="169"/>
      <c r="C198" s="94" t="s">
        <v>220</v>
      </c>
      <c r="D198" s="18" t="s">
        <v>579</v>
      </c>
      <c r="E198" s="18" t="s">
        <v>649</v>
      </c>
      <c r="H198" s="132">
        <f t="shared" si="20"/>
        <v>0</v>
      </c>
      <c r="I198" s="132">
        <f t="shared" si="22"/>
        <v>0</v>
      </c>
      <c r="J198" s="132">
        <f t="shared" si="22"/>
        <v>0</v>
      </c>
      <c r="K198" s="132">
        <f t="shared" si="22"/>
        <v>0</v>
      </c>
      <c r="L198" s="132">
        <f t="shared" si="22"/>
        <v>0</v>
      </c>
      <c r="M198" s="132">
        <f t="shared" si="22"/>
        <v>0</v>
      </c>
      <c r="N198" s="132">
        <f t="shared" si="22"/>
        <v>0</v>
      </c>
      <c r="O198" s="132">
        <f t="shared" si="22"/>
        <v>0</v>
      </c>
      <c r="P198" s="132">
        <f t="shared" si="22"/>
        <v>0</v>
      </c>
      <c r="Q198" s="132">
        <f t="shared" si="22"/>
        <v>0</v>
      </c>
      <c r="R198" s="132">
        <f t="shared" si="22"/>
        <v>0</v>
      </c>
      <c r="S198" s="132">
        <f t="shared" si="22"/>
        <v>0</v>
      </c>
      <c r="T198" s="132">
        <f t="shared" si="22"/>
        <v>0</v>
      </c>
    </row>
    <row r="199" spans="2:20" ht="12.6">
      <c r="B199" s="169"/>
      <c r="C199" s="94" t="s">
        <v>583</v>
      </c>
      <c r="D199" s="18" t="s">
        <v>580</v>
      </c>
      <c r="E199" s="18" t="s">
        <v>649</v>
      </c>
      <c r="H199" s="132">
        <f t="shared" si="20"/>
        <v>0</v>
      </c>
      <c r="I199" s="132">
        <f t="shared" si="22"/>
        <v>0</v>
      </c>
      <c r="J199" s="132">
        <f t="shared" si="22"/>
        <v>0</v>
      </c>
      <c r="K199" s="132">
        <f t="shared" si="22"/>
        <v>0</v>
      </c>
      <c r="L199" s="132">
        <f t="shared" si="22"/>
        <v>0</v>
      </c>
      <c r="M199" s="132">
        <f t="shared" si="22"/>
        <v>0</v>
      </c>
      <c r="N199" s="132">
        <f t="shared" si="22"/>
        <v>0</v>
      </c>
      <c r="O199" s="132">
        <f t="shared" si="22"/>
        <v>0</v>
      </c>
      <c r="P199" s="132">
        <f t="shared" si="22"/>
        <v>0</v>
      </c>
      <c r="Q199" s="132">
        <f t="shared" si="22"/>
        <v>0</v>
      </c>
      <c r="R199" s="132">
        <f t="shared" si="22"/>
        <v>0</v>
      </c>
      <c r="S199" s="132">
        <f t="shared" si="22"/>
        <v>0</v>
      </c>
      <c r="T199" s="132">
        <f t="shared" si="22"/>
        <v>0</v>
      </c>
    </row>
    <row r="200" spans="2:20" ht="12.6">
      <c r="C200" s="32" t="s">
        <v>243</v>
      </c>
      <c r="D200" s="56" t="s">
        <v>222</v>
      </c>
      <c r="E200" s="18" t="s">
        <v>649</v>
      </c>
      <c r="H200" s="132">
        <f t="shared" si="20"/>
        <v>0</v>
      </c>
      <c r="I200" s="132">
        <f t="shared" si="22"/>
        <v>0</v>
      </c>
      <c r="J200" s="132">
        <f t="shared" si="22"/>
        <v>0</v>
      </c>
      <c r="K200" s="132">
        <f t="shared" si="22"/>
        <v>0</v>
      </c>
      <c r="L200" s="132">
        <f t="shared" si="22"/>
        <v>0</v>
      </c>
      <c r="M200" s="132">
        <f t="shared" si="22"/>
        <v>0</v>
      </c>
      <c r="N200" s="132">
        <f t="shared" si="22"/>
        <v>0</v>
      </c>
      <c r="O200" s="132">
        <f t="shared" si="22"/>
        <v>0</v>
      </c>
      <c r="P200" s="132">
        <f t="shared" si="22"/>
        <v>0</v>
      </c>
      <c r="Q200" s="132">
        <f t="shared" si="22"/>
        <v>0</v>
      </c>
      <c r="R200" s="132">
        <f t="shared" si="22"/>
        <v>0</v>
      </c>
      <c r="S200" s="132">
        <f t="shared" si="22"/>
        <v>0</v>
      </c>
      <c r="T200" s="132">
        <f t="shared" si="22"/>
        <v>0</v>
      </c>
    </row>
    <row r="201" spans="2:20" ht="12.6">
      <c r="C201" s="32" t="s">
        <v>243</v>
      </c>
      <c r="D201" s="56" t="s">
        <v>223</v>
      </c>
      <c r="E201" s="18" t="s">
        <v>649</v>
      </c>
      <c r="H201" s="132">
        <f t="shared" si="20"/>
        <v>0</v>
      </c>
      <c r="I201" s="132">
        <f t="shared" si="22"/>
        <v>0</v>
      </c>
      <c r="J201" s="132">
        <f t="shared" si="22"/>
        <v>0</v>
      </c>
      <c r="K201" s="132">
        <f t="shared" si="22"/>
        <v>0</v>
      </c>
      <c r="L201" s="132">
        <f t="shared" si="22"/>
        <v>0</v>
      </c>
      <c r="M201" s="132">
        <f t="shared" si="22"/>
        <v>0</v>
      </c>
      <c r="N201" s="132">
        <f t="shared" si="22"/>
        <v>0</v>
      </c>
      <c r="O201" s="132">
        <f t="shared" si="22"/>
        <v>0</v>
      </c>
      <c r="P201" s="132">
        <f t="shared" si="22"/>
        <v>0</v>
      </c>
      <c r="Q201" s="132">
        <f t="shared" si="22"/>
        <v>0</v>
      </c>
      <c r="R201" s="132">
        <f t="shared" si="22"/>
        <v>0</v>
      </c>
      <c r="S201" s="132">
        <f t="shared" si="22"/>
        <v>0</v>
      </c>
      <c r="T201" s="132">
        <f t="shared" si="22"/>
        <v>0</v>
      </c>
    </row>
    <row r="202" spans="2:20" ht="12.6">
      <c r="C202" s="32" t="s">
        <v>243</v>
      </c>
      <c r="D202" s="56" t="s">
        <v>224</v>
      </c>
      <c r="E202" s="18" t="s">
        <v>649</v>
      </c>
      <c r="H202" s="132">
        <f t="shared" si="20"/>
        <v>0</v>
      </c>
      <c r="I202" s="132">
        <f t="shared" si="22"/>
        <v>0</v>
      </c>
      <c r="J202" s="132">
        <f t="shared" si="22"/>
        <v>0</v>
      </c>
      <c r="K202" s="132">
        <f t="shared" si="22"/>
        <v>0</v>
      </c>
      <c r="L202" s="132">
        <f t="shared" si="22"/>
        <v>0</v>
      </c>
      <c r="M202" s="132">
        <f t="shared" si="22"/>
        <v>0</v>
      </c>
      <c r="N202" s="132">
        <f t="shared" si="22"/>
        <v>0</v>
      </c>
      <c r="O202" s="132">
        <f t="shared" si="22"/>
        <v>0</v>
      </c>
      <c r="P202" s="132">
        <f t="shared" si="22"/>
        <v>0</v>
      </c>
      <c r="Q202" s="132">
        <f t="shared" si="22"/>
        <v>0</v>
      </c>
      <c r="R202" s="132">
        <f t="shared" si="22"/>
        <v>0</v>
      </c>
      <c r="S202" s="132">
        <f t="shared" si="22"/>
        <v>0</v>
      </c>
      <c r="T202" s="132">
        <f t="shared" si="22"/>
        <v>0</v>
      </c>
    </row>
    <row r="203" spans="2:20" ht="12.6"/>
    <row r="204" spans="2:20" ht="12.6">
      <c r="C204" s="16" t="s">
        <v>244</v>
      </c>
      <c r="E204" s="95" t="s">
        <v>242</v>
      </c>
      <c r="H204" s="68" t="str">
        <f t="shared" ref="H204:T204" si="23">IF(SUM(H205:H217)=H148,"OK","ERROR")</f>
        <v>OK</v>
      </c>
      <c r="I204" s="68" t="str">
        <f t="shared" si="23"/>
        <v>OK</v>
      </c>
      <c r="J204" s="68" t="str">
        <f t="shared" si="23"/>
        <v>OK</v>
      </c>
      <c r="K204" s="68" t="str">
        <f t="shared" si="23"/>
        <v>OK</v>
      </c>
      <c r="L204" s="68" t="str">
        <f t="shared" si="23"/>
        <v>OK</v>
      </c>
      <c r="M204" s="68" t="str">
        <f t="shared" si="23"/>
        <v>OK</v>
      </c>
      <c r="N204" s="68" t="str">
        <f t="shared" si="23"/>
        <v>OK</v>
      </c>
      <c r="O204" s="68" t="str">
        <f t="shared" si="23"/>
        <v>OK</v>
      </c>
      <c r="P204" s="68" t="str">
        <f t="shared" si="23"/>
        <v>OK</v>
      </c>
      <c r="Q204" s="68" t="str">
        <f t="shared" si="23"/>
        <v>OK</v>
      </c>
      <c r="R204" s="68" t="str">
        <f t="shared" si="23"/>
        <v>OK</v>
      </c>
      <c r="S204" s="68" t="str">
        <f t="shared" si="23"/>
        <v>OK</v>
      </c>
      <c r="T204" s="68" t="str">
        <f t="shared" si="23"/>
        <v>OK</v>
      </c>
    </row>
    <row r="205" spans="2:20" ht="12.6">
      <c r="C205" s="94" t="s">
        <v>204</v>
      </c>
      <c r="D205" s="18" t="s">
        <v>205</v>
      </c>
      <c r="E205" s="18" t="s">
        <v>649</v>
      </c>
      <c r="H205" s="132">
        <f t="shared" ref="H205:T208" si="24">SUMIF($D$150:$D$168,$D205,H$150:H$168)</f>
        <v>0</v>
      </c>
      <c r="I205" s="132">
        <f t="shared" si="24"/>
        <v>0</v>
      </c>
      <c r="J205" s="132">
        <f t="shared" si="24"/>
        <v>0</v>
      </c>
      <c r="K205" s="132">
        <f t="shared" si="24"/>
        <v>0</v>
      </c>
      <c r="L205" s="132">
        <f t="shared" si="24"/>
        <v>0</v>
      </c>
      <c r="M205" s="132">
        <f t="shared" si="24"/>
        <v>0</v>
      </c>
      <c r="N205" s="132">
        <f t="shared" si="24"/>
        <v>0</v>
      </c>
      <c r="O205" s="132">
        <f t="shared" si="24"/>
        <v>0</v>
      </c>
      <c r="P205" s="132">
        <f t="shared" si="24"/>
        <v>0</v>
      </c>
      <c r="Q205" s="132">
        <f t="shared" si="24"/>
        <v>0</v>
      </c>
      <c r="R205" s="132">
        <f t="shared" si="24"/>
        <v>0</v>
      </c>
      <c r="S205" s="132">
        <f t="shared" si="24"/>
        <v>0</v>
      </c>
      <c r="T205" s="132">
        <f t="shared" si="24"/>
        <v>0</v>
      </c>
    </row>
    <row r="206" spans="2:20" ht="12.6">
      <c r="C206" s="94" t="s">
        <v>206</v>
      </c>
      <c r="D206" s="18" t="s">
        <v>207</v>
      </c>
      <c r="E206" s="18" t="s">
        <v>649</v>
      </c>
      <c r="H206" s="132">
        <f t="shared" si="24"/>
        <v>0</v>
      </c>
      <c r="I206" s="132">
        <f t="shared" si="24"/>
        <v>0</v>
      </c>
      <c r="J206" s="132">
        <f t="shared" si="24"/>
        <v>0</v>
      </c>
      <c r="K206" s="132">
        <f t="shared" si="24"/>
        <v>0</v>
      </c>
      <c r="L206" s="132">
        <f t="shared" si="24"/>
        <v>0</v>
      </c>
      <c r="M206" s="132">
        <f t="shared" si="24"/>
        <v>0</v>
      </c>
      <c r="N206" s="132">
        <f t="shared" si="24"/>
        <v>0</v>
      </c>
      <c r="O206" s="132">
        <f t="shared" si="24"/>
        <v>0</v>
      </c>
      <c r="P206" s="132">
        <f t="shared" si="24"/>
        <v>0</v>
      </c>
      <c r="Q206" s="132">
        <f t="shared" si="24"/>
        <v>0</v>
      </c>
      <c r="R206" s="132">
        <f t="shared" si="24"/>
        <v>0</v>
      </c>
      <c r="S206" s="132">
        <f t="shared" si="24"/>
        <v>0</v>
      </c>
      <c r="T206" s="132">
        <f t="shared" si="24"/>
        <v>0</v>
      </c>
    </row>
    <row r="207" spans="2:20" ht="12.6">
      <c r="C207" s="94" t="s">
        <v>208</v>
      </c>
      <c r="D207" s="18" t="s">
        <v>209</v>
      </c>
      <c r="E207" s="18" t="s">
        <v>649</v>
      </c>
      <c r="H207" s="132">
        <f t="shared" si="24"/>
        <v>0</v>
      </c>
      <c r="I207" s="132">
        <f t="shared" si="24"/>
        <v>0</v>
      </c>
      <c r="J207" s="132">
        <f t="shared" si="24"/>
        <v>0</v>
      </c>
      <c r="K207" s="132">
        <f t="shared" si="24"/>
        <v>0</v>
      </c>
      <c r="L207" s="132">
        <f t="shared" si="24"/>
        <v>0</v>
      </c>
      <c r="M207" s="132">
        <f t="shared" si="24"/>
        <v>0</v>
      </c>
      <c r="N207" s="132">
        <f t="shared" si="24"/>
        <v>0</v>
      </c>
      <c r="O207" s="132">
        <f t="shared" si="24"/>
        <v>0</v>
      </c>
      <c r="P207" s="132">
        <f t="shared" si="24"/>
        <v>0</v>
      </c>
      <c r="Q207" s="132">
        <f t="shared" si="24"/>
        <v>0</v>
      </c>
      <c r="R207" s="132">
        <f t="shared" si="24"/>
        <v>0</v>
      </c>
      <c r="S207" s="132">
        <f t="shared" si="24"/>
        <v>0</v>
      </c>
      <c r="T207" s="132">
        <f t="shared" si="24"/>
        <v>0</v>
      </c>
    </row>
    <row r="208" spans="2:20" ht="12.6">
      <c r="C208" s="94" t="s">
        <v>210</v>
      </c>
      <c r="D208" s="18" t="s">
        <v>211</v>
      </c>
      <c r="E208" s="18" t="s">
        <v>649</v>
      </c>
      <c r="H208" s="132">
        <f t="shared" si="24"/>
        <v>0</v>
      </c>
      <c r="I208" s="132">
        <f t="shared" si="24"/>
        <v>0</v>
      </c>
      <c r="J208" s="132">
        <f t="shared" si="24"/>
        <v>0</v>
      </c>
      <c r="K208" s="132">
        <f t="shared" si="24"/>
        <v>0</v>
      </c>
      <c r="L208" s="132">
        <f t="shared" si="24"/>
        <v>0</v>
      </c>
      <c r="M208" s="132">
        <f t="shared" si="24"/>
        <v>0</v>
      </c>
      <c r="N208" s="132">
        <f t="shared" si="24"/>
        <v>0</v>
      </c>
      <c r="O208" s="132">
        <f t="shared" si="24"/>
        <v>0</v>
      </c>
      <c r="P208" s="132">
        <f t="shared" si="24"/>
        <v>0</v>
      </c>
      <c r="Q208" s="132">
        <f t="shared" si="24"/>
        <v>0</v>
      </c>
      <c r="R208" s="132">
        <f t="shared" si="24"/>
        <v>0</v>
      </c>
      <c r="S208" s="132">
        <f t="shared" si="24"/>
        <v>0</v>
      </c>
      <c r="T208" s="132">
        <f t="shared" si="24"/>
        <v>0</v>
      </c>
    </row>
    <row r="209" spans="2:20" ht="12.6">
      <c r="C209" s="94" t="s">
        <v>212</v>
      </c>
      <c r="D209" s="18" t="s">
        <v>213</v>
      </c>
      <c r="E209" s="18" t="s">
        <v>649</v>
      </c>
      <c r="H209" s="132">
        <f t="shared" ref="H209:H217" si="25">SUMIF($D$150:$D$168,$D209,H$150:H$168)</f>
        <v>0</v>
      </c>
      <c r="I209" s="132">
        <f t="shared" ref="I209:T209" si="26">SUMIF($D$150:$D$168,$D209,I$150:I$168)</f>
        <v>0</v>
      </c>
      <c r="J209" s="132">
        <f t="shared" si="26"/>
        <v>0</v>
      </c>
      <c r="K209" s="132">
        <f t="shared" si="26"/>
        <v>0</v>
      </c>
      <c r="L209" s="132">
        <f t="shared" si="26"/>
        <v>0</v>
      </c>
      <c r="M209" s="132">
        <f t="shared" si="26"/>
        <v>0</v>
      </c>
      <c r="N209" s="132">
        <f t="shared" si="26"/>
        <v>0</v>
      </c>
      <c r="O209" s="132">
        <f t="shared" si="26"/>
        <v>0</v>
      </c>
      <c r="P209" s="132">
        <f t="shared" si="26"/>
        <v>0</v>
      </c>
      <c r="Q209" s="132">
        <f t="shared" si="26"/>
        <v>0</v>
      </c>
      <c r="R209" s="132">
        <f t="shared" si="26"/>
        <v>0</v>
      </c>
      <c r="S209" s="132">
        <f t="shared" si="26"/>
        <v>0</v>
      </c>
      <c r="T209" s="132">
        <f t="shared" si="26"/>
        <v>0</v>
      </c>
    </row>
    <row r="210" spans="2:20" ht="12.6">
      <c r="C210" s="94" t="s">
        <v>214</v>
      </c>
      <c r="D210" s="18" t="s">
        <v>215</v>
      </c>
      <c r="E210" s="18" t="s">
        <v>649</v>
      </c>
      <c r="H210" s="132">
        <f t="shared" si="25"/>
        <v>0</v>
      </c>
      <c r="I210" s="132">
        <f t="shared" ref="I210:T217" si="27">SUMIF($D$150:$D$168,$D210,I$150:I$168)</f>
        <v>0</v>
      </c>
      <c r="J210" s="132">
        <f t="shared" si="27"/>
        <v>0</v>
      </c>
      <c r="K210" s="132">
        <f t="shared" si="27"/>
        <v>0</v>
      </c>
      <c r="L210" s="132">
        <f t="shared" si="27"/>
        <v>0</v>
      </c>
      <c r="M210" s="132">
        <f t="shared" si="27"/>
        <v>0</v>
      </c>
      <c r="N210" s="132">
        <f t="shared" si="27"/>
        <v>0</v>
      </c>
      <c r="O210" s="132">
        <f t="shared" si="27"/>
        <v>0</v>
      </c>
      <c r="P210" s="132">
        <f t="shared" si="27"/>
        <v>0</v>
      </c>
      <c r="Q210" s="132">
        <f t="shared" si="27"/>
        <v>0</v>
      </c>
      <c r="R210" s="132">
        <f t="shared" si="27"/>
        <v>0</v>
      </c>
      <c r="S210" s="132">
        <f t="shared" si="27"/>
        <v>0</v>
      </c>
      <c r="T210" s="132">
        <f t="shared" si="27"/>
        <v>0</v>
      </c>
    </row>
    <row r="211" spans="2:20" ht="12.6">
      <c r="C211" s="94" t="s">
        <v>216</v>
      </c>
      <c r="D211" s="18" t="s">
        <v>217</v>
      </c>
      <c r="E211" s="18" t="s">
        <v>649</v>
      </c>
      <c r="H211" s="132">
        <f t="shared" si="25"/>
        <v>0</v>
      </c>
      <c r="I211" s="132">
        <f t="shared" si="27"/>
        <v>0</v>
      </c>
      <c r="J211" s="132">
        <f t="shared" si="27"/>
        <v>0</v>
      </c>
      <c r="K211" s="132">
        <f t="shared" si="27"/>
        <v>0</v>
      </c>
      <c r="L211" s="132">
        <f t="shared" si="27"/>
        <v>0</v>
      </c>
      <c r="M211" s="132">
        <f t="shared" si="27"/>
        <v>0</v>
      </c>
      <c r="N211" s="132">
        <f t="shared" si="27"/>
        <v>0</v>
      </c>
      <c r="O211" s="132">
        <f t="shared" si="27"/>
        <v>0</v>
      </c>
      <c r="P211" s="132">
        <f t="shared" si="27"/>
        <v>0</v>
      </c>
      <c r="Q211" s="132">
        <f t="shared" si="27"/>
        <v>0</v>
      </c>
      <c r="R211" s="132">
        <f t="shared" si="27"/>
        <v>0</v>
      </c>
      <c r="S211" s="132">
        <f t="shared" si="27"/>
        <v>0</v>
      </c>
      <c r="T211" s="132">
        <f t="shared" si="27"/>
        <v>0</v>
      </c>
    </row>
    <row r="212" spans="2:20" s="214" customFormat="1" ht="12.6">
      <c r="C212" s="94" t="s">
        <v>218</v>
      </c>
      <c r="D212" s="18" t="s">
        <v>219</v>
      </c>
      <c r="E212" s="18" t="s">
        <v>649</v>
      </c>
      <c r="H212" s="132">
        <f t="shared" si="25"/>
        <v>0</v>
      </c>
      <c r="I212" s="132">
        <f t="shared" si="27"/>
        <v>0</v>
      </c>
      <c r="J212" s="132">
        <f t="shared" si="27"/>
        <v>0</v>
      </c>
      <c r="K212" s="132">
        <f t="shared" si="27"/>
        <v>0</v>
      </c>
      <c r="L212" s="132">
        <f t="shared" si="27"/>
        <v>0</v>
      </c>
      <c r="M212" s="132">
        <f t="shared" si="27"/>
        <v>0</v>
      </c>
      <c r="N212" s="132">
        <f t="shared" si="27"/>
        <v>0</v>
      </c>
      <c r="O212" s="132">
        <f t="shared" si="27"/>
        <v>0</v>
      </c>
      <c r="P212" s="132">
        <f t="shared" si="27"/>
        <v>0</v>
      </c>
      <c r="Q212" s="132">
        <f t="shared" si="27"/>
        <v>0</v>
      </c>
      <c r="R212" s="132">
        <f t="shared" si="27"/>
        <v>0</v>
      </c>
      <c r="S212" s="132">
        <f t="shared" si="27"/>
        <v>0</v>
      </c>
      <c r="T212" s="132">
        <f t="shared" si="27"/>
        <v>0</v>
      </c>
    </row>
    <row r="213" spans="2:20" ht="12.6">
      <c r="B213" s="169"/>
      <c r="C213" s="94" t="s">
        <v>220</v>
      </c>
      <c r="D213" s="18" t="s">
        <v>579</v>
      </c>
      <c r="E213" s="18" t="s">
        <v>649</v>
      </c>
      <c r="H213" s="132">
        <f t="shared" si="25"/>
        <v>0</v>
      </c>
      <c r="I213" s="132">
        <f t="shared" ref="I213:T214" si="28">SUMIF($D$150:$D$168,$D213,I$150:I$168)</f>
        <v>0</v>
      </c>
      <c r="J213" s="132">
        <f t="shared" si="28"/>
        <v>0</v>
      </c>
      <c r="K213" s="132">
        <f t="shared" si="28"/>
        <v>0</v>
      </c>
      <c r="L213" s="132">
        <f t="shared" si="28"/>
        <v>0</v>
      </c>
      <c r="M213" s="132">
        <f t="shared" si="28"/>
        <v>0</v>
      </c>
      <c r="N213" s="132">
        <f t="shared" si="28"/>
        <v>0</v>
      </c>
      <c r="O213" s="132">
        <f t="shared" si="28"/>
        <v>0</v>
      </c>
      <c r="P213" s="132">
        <f t="shared" si="28"/>
        <v>0</v>
      </c>
      <c r="Q213" s="132">
        <f t="shared" si="28"/>
        <v>0</v>
      </c>
      <c r="R213" s="132">
        <f t="shared" si="28"/>
        <v>0</v>
      </c>
      <c r="S213" s="132">
        <f t="shared" si="28"/>
        <v>0</v>
      </c>
      <c r="T213" s="132">
        <f t="shared" si="28"/>
        <v>0</v>
      </c>
    </row>
    <row r="214" spans="2:20" ht="12.6">
      <c r="B214" s="169"/>
      <c r="C214" s="94" t="s">
        <v>583</v>
      </c>
      <c r="D214" s="18" t="s">
        <v>580</v>
      </c>
      <c r="E214" s="18" t="s">
        <v>649</v>
      </c>
      <c r="H214" s="132">
        <f t="shared" si="25"/>
        <v>0</v>
      </c>
      <c r="I214" s="132">
        <f t="shared" si="28"/>
        <v>0</v>
      </c>
      <c r="J214" s="132">
        <f t="shared" si="28"/>
        <v>0</v>
      </c>
      <c r="K214" s="132">
        <f t="shared" si="28"/>
        <v>0</v>
      </c>
      <c r="L214" s="132">
        <f t="shared" si="28"/>
        <v>0</v>
      </c>
      <c r="M214" s="132">
        <f t="shared" si="28"/>
        <v>0</v>
      </c>
      <c r="N214" s="132">
        <f t="shared" si="28"/>
        <v>0</v>
      </c>
      <c r="O214" s="132">
        <f t="shared" si="28"/>
        <v>0</v>
      </c>
      <c r="P214" s="132">
        <f t="shared" si="28"/>
        <v>0</v>
      </c>
      <c r="Q214" s="132">
        <f t="shared" si="28"/>
        <v>0</v>
      </c>
      <c r="R214" s="132">
        <f t="shared" si="28"/>
        <v>0</v>
      </c>
      <c r="S214" s="132">
        <f t="shared" si="28"/>
        <v>0</v>
      </c>
      <c r="T214" s="132">
        <f t="shared" si="28"/>
        <v>0</v>
      </c>
    </row>
    <row r="215" spans="2:20" ht="12.6">
      <c r="C215" s="32" t="s">
        <v>243</v>
      </c>
      <c r="D215" s="56" t="s">
        <v>222</v>
      </c>
      <c r="E215" s="18" t="s">
        <v>649</v>
      </c>
      <c r="H215" s="132">
        <f t="shared" si="25"/>
        <v>0</v>
      </c>
      <c r="I215" s="132">
        <f t="shared" si="27"/>
        <v>0</v>
      </c>
      <c r="J215" s="132">
        <f t="shared" si="27"/>
        <v>0</v>
      </c>
      <c r="K215" s="132">
        <f t="shared" si="27"/>
        <v>0</v>
      </c>
      <c r="L215" s="132">
        <f t="shared" si="27"/>
        <v>0</v>
      </c>
      <c r="M215" s="132">
        <f t="shared" si="27"/>
        <v>0</v>
      </c>
      <c r="N215" s="132">
        <f t="shared" si="27"/>
        <v>0</v>
      </c>
      <c r="O215" s="132">
        <f t="shared" si="27"/>
        <v>0</v>
      </c>
      <c r="P215" s="132">
        <f t="shared" si="27"/>
        <v>0</v>
      </c>
      <c r="Q215" s="132">
        <f t="shared" si="27"/>
        <v>0</v>
      </c>
      <c r="R215" s="132">
        <f t="shared" si="27"/>
        <v>0</v>
      </c>
      <c r="S215" s="132">
        <f t="shared" si="27"/>
        <v>0</v>
      </c>
      <c r="T215" s="132">
        <f t="shared" si="27"/>
        <v>0</v>
      </c>
    </row>
    <row r="216" spans="2:20" ht="12.6">
      <c r="C216" s="32" t="s">
        <v>243</v>
      </c>
      <c r="D216" s="56" t="s">
        <v>223</v>
      </c>
      <c r="E216" s="18" t="s">
        <v>649</v>
      </c>
      <c r="H216" s="132">
        <f t="shared" si="25"/>
        <v>0</v>
      </c>
      <c r="I216" s="132">
        <f t="shared" si="27"/>
        <v>0</v>
      </c>
      <c r="J216" s="132">
        <f t="shared" si="27"/>
        <v>0</v>
      </c>
      <c r="K216" s="132">
        <f t="shared" si="27"/>
        <v>0</v>
      </c>
      <c r="L216" s="132">
        <f t="shared" si="27"/>
        <v>0</v>
      </c>
      <c r="M216" s="132">
        <f t="shared" si="27"/>
        <v>0</v>
      </c>
      <c r="N216" s="132">
        <f t="shared" si="27"/>
        <v>0</v>
      </c>
      <c r="O216" s="132">
        <f t="shared" si="27"/>
        <v>0</v>
      </c>
      <c r="P216" s="132">
        <f t="shared" si="27"/>
        <v>0</v>
      </c>
      <c r="Q216" s="132">
        <f t="shared" si="27"/>
        <v>0</v>
      </c>
      <c r="R216" s="132">
        <f t="shared" si="27"/>
        <v>0</v>
      </c>
      <c r="S216" s="132">
        <f t="shared" si="27"/>
        <v>0</v>
      </c>
      <c r="T216" s="132">
        <f t="shared" si="27"/>
        <v>0</v>
      </c>
    </row>
    <row r="217" spans="2:20" ht="12.6">
      <c r="C217" s="32" t="s">
        <v>243</v>
      </c>
      <c r="D217" s="56" t="s">
        <v>224</v>
      </c>
      <c r="E217" s="18" t="s">
        <v>649</v>
      </c>
      <c r="H217" s="132">
        <f t="shared" si="25"/>
        <v>0</v>
      </c>
      <c r="I217" s="132">
        <f t="shared" si="27"/>
        <v>0</v>
      </c>
      <c r="J217" s="132">
        <f t="shared" si="27"/>
        <v>0</v>
      </c>
      <c r="K217" s="132">
        <f t="shared" si="27"/>
        <v>0</v>
      </c>
      <c r="L217" s="132">
        <f t="shared" si="27"/>
        <v>0</v>
      </c>
      <c r="M217" s="132">
        <f t="shared" si="27"/>
        <v>0</v>
      </c>
      <c r="N217" s="132">
        <f t="shared" si="27"/>
        <v>0</v>
      </c>
      <c r="O217" s="132">
        <f t="shared" si="27"/>
        <v>0</v>
      </c>
      <c r="P217" s="132">
        <f t="shared" si="27"/>
        <v>0</v>
      </c>
      <c r="Q217" s="132">
        <f t="shared" si="27"/>
        <v>0</v>
      </c>
      <c r="R217" s="132">
        <f t="shared" si="27"/>
        <v>0</v>
      </c>
      <c r="S217" s="132">
        <f t="shared" si="27"/>
        <v>0</v>
      </c>
      <c r="T217" s="132">
        <f t="shared" si="27"/>
        <v>0</v>
      </c>
    </row>
    <row r="218" spans="2:20" ht="12.6"/>
    <row r="219" spans="2:20" ht="12.75" customHeight="1"/>
    <row r="220" spans="2:20" ht="12.75" customHeight="1"/>
    <row r="221" spans="2:20" ht="12.75" customHeight="1"/>
    <row r="222" spans="2:20" ht="12.75" customHeight="1"/>
    <row r="223" spans="2:20" ht="12.75" customHeight="1"/>
    <row r="224" spans="2:20" ht="12.75" customHeight="1"/>
    <row r="225" spans="2:5" ht="12.6"/>
    <row r="226" spans="2:5" ht="12.6"/>
    <row r="227" spans="2:5" ht="12.6">
      <c r="B227" s="159" t="s">
        <v>246</v>
      </c>
      <c r="C227" s="63"/>
      <c r="D227" s="152"/>
    </row>
    <row r="228" spans="2:5" ht="12.6">
      <c r="B228" s="153"/>
      <c r="C228" s="64"/>
      <c r="D228" s="154"/>
    </row>
    <row r="229" spans="2:5" ht="12.6">
      <c r="B229" s="153"/>
      <c r="C229" s="94" t="s">
        <v>204</v>
      </c>
      <c r="D229" s="155" t="s">
        <v>205</v>
      </c>
    </row>
    <row r="230" spans="2:5" ht="12.6">
      <c r="B230" s="153"/>
      <c r="C230" s="94" t="s">
        <v>206</v>
      </c>
      <c r="D230" s="155" t="s">
        <v>207</v>
      </c>
    </row>
    <row r="231" spans="2:5" ht="12.6">
      <c r="B231" s="153"/>
      <c r="C231" s="94" t="s">
        <v>208</v>
      </c>
      <c r="D231" s="155" t="s">
        <v>209</v>
      </c>
    </row>
    <row r="232" spans="2:5" ht="12.6">
      <c r="B232" s="153"/>
      <c r="C232" s="94" t="s">
        <v>210</v>
      </c>
      <c r="D232" s="155" t="s">
        <v>211</v>
      </c>
    </row>
    <row r="233" spans="2:5" ht="12.6">
      <c r="B233" s="153"/>
      <c r="C233" s="94" t="s">
        <v>212</v>
      </c>
      <c r="D233" s="225" t="s">
        <v>213</v>
      </c>
      <c r="E233" s="153"/>
    </row>
    <row r="234" spans="2:5" ht="12.6">
      <c r="B234" s="153"/>
      <c r="C234" s="94" t="s">
        <v>214</v>
      </c>
      <c r="D234" s="225" t="s">
        <v>215</v>
      </c>
      <c r="E234" s="153"/>
    </row>
    <row r="235" spans="2:5" ht="12.6">
      <c r="B235" s="153"/>
      <c r="C235" s="94" t="s">
        <v>216</v>
      </c>
      <c r="D235" s="225" t="s">
        <v>217</v>
      </c>
      <c r="E235" s="153"/>
    </row>
    <row r="236" spans="2:5" ht="12.6">
      <c r="B236" s="153"/>
      <c r="C236" s="94" t="s">
        <v>218</v>
      </c>
      <c r="D236" s="18" t="s">
        <v>219</v>
      </c>
      <c r="E236" s="153"/>
    </row>
    <row r="237" spans="2:5" ht="12.6">
      <c r="B237" s="153"/>
      <c r="C237" s="94" t="s">
        <v>220</v>
      </c>
      <c r="D237" s="18" t="s">
        <v>579</v>
      </c>
      <c r="E237" s="153"/>
    </row>
    <row r="238" spans="2:5" ht="12.6">
      <c r="B238" s="153"/>
      <c r="C238" s="94" t="s">
        <v>583</v>
      </c>
      <c r="D238" s="18" t="s">
        <v>580</v>
      </c>
      <c r="E238" s="153"/>
    </row>
    <row r="239" spans="2:5" ht="12.6">
      <c r="B239" s="153"/>
      <c r="C239" s="156" t="s">
        <v>243</v>
      </c>
      <c r="D239" s="225" t="s">
        <v>222</v>
      </c>
      <c r="E239" s="153"/>
    </row>
    <row r="240" spans="2:5" ht="12.6">
      <c r="B240" s="153"/>
      <c r="C240" s="156" t="s">
        <v>243</v>
      </c>
      <c r="D240" s="225" t="s">
        <v>223</v>
      </c>
      <c r="E240" s="153"/>
    </row>
    <row r="241" spans="2:5" ht="12.6">
      <c r="B241" s="153"/>
      <c r="C241" s="156" t="s">
        <v>243</v>
      </c>
      <c r="D241" s="238" t="s">
        <v>224</v>
      </c>
      <c r="E241" s="153"/>
    </row>
    <row r="242" spans="2:5" ht="12.6">
      <c r="B242" s="153"/>
      <c r="C242" s="156" t="s">
        <v>247</v>
      </c>
      <c r="D242" s="238" t="s">
        <v>248</v>
      </c>
      <c r="E242" s="153"/>
    </row>
    <row r="243" spans="2:5" ht="12.6">
      <c r="B243" s="153"/>
      <c r="C243" s="156" t="s">
        <v>247</v>
      </c>
      <c r="D243" s="237" t="s">
        <v>249</v>
      </c>
    </row>
    <row r="244" spans="2:5" ht="12.6">
      <c r="B244" s="153"/>
      <c r="C244" s="156" t="s">
        <v>247</v>
      </c>
      <c r="D244" s="237" t="s">
        <v>250</v>
      </c>
    </row>
    <row r="245" spans="2:5" ht="12.6">
      <c r="B245" s="157"/>
      <c r="C245" s="21"/>
      <c r="D245" s="158"/>
    </row>
    <row r="246" spans="2:5" ht="12.6"/>
    <row r="247" spans="2:5" ht="12.6" hidden="1"/>
    <row r="248" spans="2:5" ht="12.6" hidden="1"/>
    <row r="249" spans="2:5" ht="12.6" hidden="1"/>
    <row r="250" spans="2:5" ht="12.6" hidden="1"/>
    <row r="251" spans="2:5" ht="12.6" hidden="1"/>
    <row r="252" spans="2:5" ht="12.6" hidden="1"/>
    <row r="253" spans="2:5" ht="12.6" hidden="1"/>
    <row r="254" spans="2:5" ht="12.6" hidden="1"/>
    <row r="255" spans="2:5" ht="12.6" hidden="1"/>
    <row r="256" spans="2:5" ht="12.6" hidden="1"/>
    <row r="257" ht="12.6" hidden="1"/>
    <row r="258" ht="12.6" hidden="1"/>
    <row r="259" ht="12.6" hidden="1"/>
    <row r="260" ht="12.6" hidden="1"/>
    <row r="261" ht="12.6" hidden="1"/>
    <row r="262" ht="12.6" hidden="1"/>
    <row r="263" ht="12.6" hidden="1"/>
    <row r="264" ht="12.6" hidden="1"/>
    <row r="265" ht="12.6" hidden="1"/>
    <row r="266" ht="12.6" hidden="1"/>
    <row r="267" ht="12.6" hidden="1"/>
    <row r="268" ht="12.6" hidden="1"/>
    <row r="269" ht="12.6" hidden="1"/>
    <row r="270" ht="12.6" hidden="1"/>
    <row r="271" ht="12.6" hidden="1"/>
    <row r="272" ht="12.6" hidden="1"/>
    <row r="273" ht="12.6" hidden="1"/>
    <row r="274" ht="12.6" hidden="1"/>
    <row r="275" ht="12.6" hidden="1"/>
    <row r="276" ht="12.6" hidden="1"/>
    <row r="277" ht="12.6" hidden="1"/>
    <row r="278" ht="12.6" hidden="1"/>
    <row r="279" ht="12.6" hidden="1"/>
    <row r="280" ht="12.6" hidden="1"/>
    <row r="281" ht="12.6" hidden="1"/>
    <row r="282" ht="12.6" hidden="1"/>
    <row r="283" ht="12.6" hidden="1"/>
    <row r="284" ht="12.6" hidden="1"/>
    <row r="285" ht="12.6" hidden="1"/>
    <row r="286" ht="12.6" hidden="1"/>
    <row r="287" ht="12.6" hidden="1"/>
    <row r="288" ht="12.6" hidden="1"/>
    <row r="289" ht="12.6" hidden="1"/>
    <row r="290" ht="12.6" hidden="1"/>
    <row r="291" ht="12.6" hidden="1"/>
    <row r="292" ht="12.6" hidden="1"/>
    <row r="293" ht="12.6" hidden="1"/>
    <row r="294" ht="12.6" hidden="1"/>
    <row r="295" ht="12.6" hidden="1"/>
    <row r="296" ht="12.6" hidden="1"/>
    <row r="297" ht="12.6" hidden="1"/>
    <row r="298" ht="12.6" hidden="1"/>
    <row r="299" ht="12.6" hidden="1"/>
    <row r="300" ht="12.6" hidden="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sheetData>
  <autoFilter ref="B25:T170" xr:uid="{00000000-0009-0000-0000-00000A000000}"/>
  <dataValidations disablePrompts="1" count="1">
    <dataValidation type="list" allowBlank="1" showInputMessage="1" showErrorMessage="1" sqref="D150:D168 D127:D139 D57:D69 D71:D83 D29:D41 D99:D111 D198:D202 D213:D217 D85:D97 D183:D187 D113:D125 D43:D55 D142:D144" xr:uid="{00000000-0002-0000-0A00-000000000000}">
      <formula1>$D$229:$D$244</formula1>
    </dataValidation>
  </dataValidations>
  <pageMargins left="0.7" right="0.7" top="0.75" bottom="0.75" header="0.3" footer="0.3"/>
  <pageSetup paperSize="8" scale="1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E456"/>
  <sheetViews>
    <sheetView showGridLines="0" topLeftCell="A4" zoomScale="64" zoomScaleNormal="70" workbookViewId="0">
      <selection activeCell="H85" sqref="H85"/>
    </sheetView>
  </sheetViews>
  <sheetFormatPr defaultColWidth="0" defaultRowHeight="0" customHeight="1" zeroHeight="1"/>
  <cols>
    <col min="1" max="1" width="2.36328125" style="161" customWidth="1"/>
    <col min="2" max="2" width="3.08984375" style="161" customWidth="1"/>
    <col min="3" max="3" width="40" style="161" customWidth="1"/>
    <col min="4" max="4" width="21.36328125" style="161" customWidth="1"/>
    <col min="5" max="5" width="18.36328125" style="161" customWidth="1"/>
    <col min="6" max="6" width="1.7265625" style="161" customWidth="1"/>
    <col min="7" max="7" width="1.453125" style="161" customWidth="1"/>
    <col min="8" max="20" width="10.6328125" style="161" customWidth="1"/>
    <col min="21" max="21" width="3.81640625" style="161" customWidth="1"/>
    <col min="22" max="22" width="75.453125" style="161" customWidth="1"/>
    <col min="23" max="23" width="10.6328125" style="161" customWidth="1"/>
    <col min="24" max="31" width="10.6328125" style="161" hidden="1" customWidth="1"/>
    <col min="32" max="255" width="9" style="161" hidden="1" customWidth="1"/>
    <col min="256" max="16384" width="9" style="161" hidden="1"/>
  </cols>
  <sheetData>
    <row r="1" spans="2:20" s="258" customFormat="1" ht="57" customHeight="1"/>
    <row r="2" spans="2:20" s="258" customFormat="1" ht="12.6"/>
    <row r="3" spans="2:20" s="258" customFormat="1" ht="19.8">
      <c r="D3" s="263" t="s">
        <v>0</v>
      </c>
    </row>
    <row r="4" spans="2:20" s="258" customFormat="1" ht="12.6"/>
    <row r="5" spans="2:20" s="258" customFormat="1" ht="17.399999999999999">
      <c r="D5" s="266" t="s">
        <v>588</v>
      </c>
      <c r="E5" s="266"/>
      <c r="F5" s="266"/>
      <c r="G5" s="266"/>
      <c r="H5" s="266"/>
      <c r="I5" s="266"/>
      <c r="J5" s="266"/>
    </row>
    <row r="6" spans="2:20" s="258" customFormat="1" ht="18" customHeight="1"/>
    <row r="7" spans="2:20" s="15" customFormat="1" ht="12.6"/>
    <row r="8" spans="2:20" s="15" customFormat="1" ht="12.6">
      <c r="B8" s="51" t="s">
        <v>647</v>
      </c>
    </row>
    <row r="9" spans="2:20" ht="12.6">
      <c r="B9" s="16"/>
    </row>
    <row r="10" spans="2:20" ht="12.6">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6"/>
    <row r="12" spans="2:20"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6"/>
    <row r="14" spans="2:20" ht="12.6">
      <c r="B14" s="16" t="s">
        <v>507</v>
      </c>
    </row>
    <row r="15" spans="2:20" ht="12.6">
      <c r="B15" s="16"/>
    </row>
    <row r="16" spans="2:20" ht="15">
      <c r="C16" s="16" t="s">
        <v>98</v>
      </c>
      <c r="D16" s="18" t="s">
        <v>120</v>
      </c>
      <c r="E16" s="18" t="s">
        <v>649</v>
      </c>
      <c r="H16" s="98">
        <f>SUM(H18:H23)</f>
        <v>1.7689999999999999</v>
      </c>
      <c r="I16" s="98">
        <f t="shared" ref="I16:T16" si="0">SUM(I18:I23)</f>
        <v>3.194</v>
      </c>
      <c r="J16" s="98">
        <f t="shared" si="0"/>
        <v>2.7240000000000002</v>
      </c>
      <c r="K16" s="98">
        <f t="shared" si="0"/>
        <v>2.0409999999999999</v>
      </c>
      <c r="L16" s="98">
        <f t="shared" si="0"/>
        <v>2.008</v>
      </c>
      <c r="M16" s="98">
        <f t="shared" si="0"/>
        <v>2.0590000000000002</v>
      </c>
      <c r="N16" s="98">
        <f t="shared" si="0"/>
        <v>2.4430000000000001</v>
      </c>
      <c r="O16" s="98">
        <f t="shared" si="0"/>
        <v>1.9590000000000001</v>
      </c>
      <c r="P16" s="98">
        <f t="shared" si="0"/>
        <v>1.869</v>
      </c>
      <c r="Q16" s="98">
        <f t="shared" si="0"/>
        <v>1.875</v>
      </c>
      <c r="R16" s="98">
        <f t="shared" si="0"/>
        <v>2.0350000000000001</v>
      </c>
      <c r="S16" s="98">
        <f t="shared" si="0"/>
        <v>1.84</v>
      </c>
      <c r="T16" s="98">
        <f t="shared" si="0"/>
        <v>0.76200000000000001</v>
      </c>
    </row>
    <row r="17" spans="2:22" ht="12.6"/>
    <row r="18" spans="2:22" ht="12.6">
      <c r="C18" s="161" t="s">
        <v>638</v>
      </c>
      <c r="E18" s="18" t="s">
        <v>649</v>
      </c>
      <c r="H18" s="98">
        <f t="shared" ref="H18:T18" si="1">H31*H$25</f>
        <v>1.7689999999999999</v>
      </c>
      <c r="I18" s="98">
        <f t="shared" si="1"/>
        <v>3.194</v>
      </c>
      <c r="J18" s="98">
        <f t="shared" si="1"/>
        <v>2.7240000000000002</v>
      </c>
      <c r="K18" s="98">
        <f t="shared" si="1"/>
        <v>2.0409999999999999</v>
      </c>
      <c r="L18" s="98">
        <f t="shared" si="1"/>
        <v>2.008</v>
      </c>
      <c r="M18" s="98">
        <f t="shared" si="1"/>
        <v>2.0590000000000002</v>
      </c>
      <c r="N18" s="98">
        <f t="shared" si="1"/>
        <v>2.4430000000000001</v>
      </c>
      <c r="O18" s="98">
        <f t="shared" si="1"/>
        <v>1.9590000000000001</v>
      </c>
      <c r="P18" s="98">
        <f t="shared" si="1"/>
        <v>1.869</v>
      </c>
      <c r="Q18" s="98">
        <f t="shared" si="1"/>
        <v>1.875</v>
      </c>
      <c r="R18" s="98">
        <f t="shared" si="1"/>
        <v>2.0350000000000001</v>
      </c>
      <c r="S18" s="98">
        <f t="shared" si="1"/>
        <v>1.84</v>
      </c>
      <c r="T18" s="98">
        <f t="shared" si="1"/>
        <v>0.76200000000000001</v>
      </c>
    </row>
    <row r="19" spans="2:22" ht="12.6">
      <c r="C19" s="156" t="s">
        <v>496</v>
      </c>
      <c r="D19" s="18" t="s">
        <v>548</v>
      </c>
      <c r="E19" s="18" t="s">
        <v>649</v>
      </c>
      <c r="H19" s="98">
        <f t="shared" ref="H19:T19" si="2">H47*H$25</f>
        <v>0</v>
      </c>
      <c r="I19" s="98">
        <f t="shared" si="2"/>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2" ht="12.6">
      <c r="C20" s="156" t="s">
        <v>497</v>
      </c>
      <c r="D20" s="18" t="s">
        <v>549</v>
      </c>
      <c r="E20" s="18" t="s">
        <v>649</v>
      </c>
      <c r="H20" s="98">
        <f t="shared" ref="H20:T20" si="3">H54*H$25</f>
        <v>0</v>
      </c>
      <c r="I20" s="98">
        <f t="shared" si="3"/>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2" ht="12.6">
      <c r="C21" s="156" t="s">
        <v>504</v>
      </c>
      <c r="D21" s="18" t="s">
        <v>550</v>
      </c>
      <c r="E21" s="18" t="s">
        <v>649</v>
      </c>
      <c r="H21" s="98">
        <f t="shared" ref="H21:T21" si="4">H61*H$25</f>
        <v>0</v>
      </c>
      <c r="I21" s="98">
        <f t="shared" si="4"/>
        <v>0</v>
      </c>
      <c r="J21" s="98">
        <f t="shared" si="4"/>
        <v>0</v>
      </c>
      <c r="K21" s="98">
        <f t="shared" si="4"/>
        <v>0</v>
      </c>
      <c r="L21" s="98">
        <f t="shared" si="4"/>
        <v>0</v>
      </c>
      <c r="M21" s="98">
        <f t="shared" si="4"/>
        <v>0</v>
      </c>
      <c r="N21" s="98">
        <f t="shared" si="4"/>
        <v>0</v>
      </c>
      <c r="O21" s="98">
        <f t="shared" si="4"/>
        <v>0</v>
      </c>
      <c r="P21" s="98">
        <f t="shared" si="4"/>
        <v>0</v>
      </c>
      <c r="Q21" s="98">
        <f t="shared" si="4"/>
        <v>0</v>
      </c>
      <c r="R21" s="98">
        <f t="shared" si="4"/>
        <v>0</v>
      </c>
      <c r="S21" s="98">
        <f t="shared" si="4"/>
        <v>0</v>
      </c>
      <c r="T21" s="98">
        <f t="shared" si="4"/>
        <v>0</v>
      </c>
    </row>
    <row r="22" spans="2:22" ht="12.6">
      <c r="C22" s="156" t="s">
        <v>505</v>
      </c>
      <c r="D22" s="18" t="s">
        <v>551</v>
      </c>
      <c r="E22" s="18" t="s">
        <v>649</v>
      </c>
      <c r="H22" s="98">
        <f t="shared" ref="H22:T22" si="5">H68*H$25</f>
        <v>0</v>
      </c>
      <c r="I22" s="98">
        <f t="shared" si="5"/>
        <v>0</v>
      </c>
      <c r="J22" s="98">
        <f t="shared" si="5"/>
        <v>0</v>
      </c>
      <c r="K22" s="98">
        <f t="shared" si="5"/>
        <v>0</v>
      </c>
      <c r="L22" s="98">
        <f t="shared" si="5"/>
        <v>0</v>
      </c>
      <c r="M22" s="98">
        <f t="shared" si="5"/>
        <v>0</v>
      </c>
      <c r="N22" s="98">
        <f t="shared" si="5"/>
        <v>0</v>
      </c>
      <c r="O22" s="98">
        <f t="shared" si="5"/>
        <v>0</v>
      </c>
      <c r="P22" s="98">
        <f t="shared" si="5"/>
        <v>0</v>
      </c>
      <c r="Q22" s="98">
        <f t="shared" si="5"/>
        <v>0</v>
      </c>
      <c r="R22" s="98">
        <f t="shared" si="5"/>
        <v>0</v>
      </c>
      <c r="S22" s="98">
        <f t="shared" si="5"/>
        <v>0</v>
      </c>
      <c r="T22" s="98">
        <f t="shared" si="5"/>
        <v>0</v>
      </c>
    </row>
    <row r="23" spans="2:22" ht="12.6">
      <c r="C23" s="156" t="s">
        <v>506</v>
      </c>
      <c r="D23" s="18" t="s">
        <v>552</v>
      </c>
      <c r="E23" s="18" t="s">
        <v>649</v>
      </c>
      <c r="H23" s="98">
        <f t="shared" ref="H23:T23" si="6">H75*H$25</f>
        <v>0</v>
      </c>
      <c r="I23" s="98">
        <f t="shared" si="6"/>
        <v>0</v>
      </c>
      <c r="J23" s="98">
        <f t="shared" si="6"/>
        <v>0</v>
      </c>
      <c r="K23" s="98">
        <f t="shared" si="6"/>
        <v>0</v>
      </c>
      <c r="L23" s="98">
        <f t="shared" si="6"/>
        <v>0</v>
      </c>
      <c r="M23" s="98">
        <f t="shared" si="6"/>
        <v>0</v>
      </c>
      <c r="N23" s="98">
        <f t="shared" si="6"/>
        <v>0</v>
      </c>
      <c r="O23" s="98">
        <f t="shared" si="6"/>
        <v>0</v>
      </c>
      <c r="P23" s="98">
        <f t="shared" si="6"/>
        <v>0</v>
      </c>
      <c r="Q23" s="98">
        <f t="shared" si="6"/>
        <v>0</v>
      </c>
      <c r="R23" s="98">
        <f t="shared" si="6"/>
        <v>0</v>
      </c>
      <c r="S23" s="98">
        <f t="shared" si="6"/>
        <v>0</v>
      </c>
      <c r="T23" s="98">
        <f t="shared" si="6"/>
        <v>0</v>
      </c>
    </row>
    <row r="24" spans="2:22" ht="12.6"/>
    <row r="25" spans="2:22" ht="13.2">
      <c r="C25" s="161" t="s">
        <v>477</v>
      </c>
      <c r="D25" s="18"/>
      <c r="E25" s="18"/>
      <c r="H25" s="168">
        <f t="shared" ref="H25:T25" si="7">IF(H12&lt;=regulatoryYear,H26,INDEX($H$26:$T$26,1,MATCH(regulatoryYear,$H$12:$T$12,0)))</f>
        <v>1</v>
      </c>
      <c r="I25" s="168">
        <f t="shared" si="7"/>
        <v>1</v>
      </c>
      <c r="J25" s="168">
        <f t="shared" si="7"/>
        <v>1</v>
      </c>
      <c r="K25" s="168">
        <f t="shared" si="7"/>
        <v>1</v>
      </c>
      <c r="L25" s="168">
        <f t="shared" si="7"/>
        <v>1</v>
      </c>
      <c r="M25" s="168">
        <f t="shared" si="7"/>
        <v>1</v>
      </c>
      <c r="N25" s="168">
        <f t="shared" si="7"/>
        <v>1</v>
      </c>
      <c r="O25" s="168">
        <f t="shared" si="7"/>
        <v>1</v>
      </c>
      <c r="P25" s="168">
        <f t="shared" si="7"/>
        <v>1</v>
      </c>
      <c r="Q25" s="168">
        <f t="shared" si="7"/>
        <v>1</v>
      </c>
      <c r="R25" s="168">
        <f t="shared" si="7"/>
        <v>1</v>
      </c>
      <c r="S25" s="168">
        <f t="shared" si="7"/>
        <v>1</v>
      </c>
      <c r="T25" s="168">
        <f t="shared" si="7"/>
        <v>1</v>
      </c>
      <c r="V25" s="147"/>
    </row>
    <row r="26" spans="2:22" ht="15">
      <c r="C26" s="161" t="s">
        <v>121</v>
      </c>
      <c r="D26" s="18" t="s">
        <v>122</v>
      </c>
      <c r="E26" s="18"/>
      <c r="H26" s="167">
        <v>1</v>
      </c>
      <c r="I26" s="168">
        <f t="shared" ref="I26:T26" si="8">(1+RPI/100)*H26</f>
        <v>1</v>
      </c>
      <c r="J26" s="168">
        <f t="shared" si="8"/>
        <v>1</v>
      </c>
      <c r="K26" s="168">
        <f t="shared" si="8"/>
        <v>1</v>
      </c>
      <c r="L26" s="168">
        <f t="shared" si="8"/>
        <v>1</v>
      </c>
      <c r="M26" s="168">
        <f t="shared" si="8"/>
        <v>1</v>
      </c>
      <c r="N26" s="168">
        <f t="shared" si="8"/>
        <v>1</v>
      </c>
      <c r="O26" s="168">
        <f t="shared" si="8"/>
        <v>1</v>
      </c>
      <c r="P26" s="168">
        <f t="shared" si="8"/>
        <v>1</v>
      </c>
      <c r="Q26" s="168">
        <f t="shared" si="8"/>
        <v>1</v>
      </c>
      <c r="R26" s="168">
        <f t="shared" si="8"/>
        <v>1</v>
      </c>
      <c r="S26" s="168">
        <f t="shared" si="8"/>
        <v>1</v>
      </c>
      <c r="T26" s="168">
        <f t="shared" si="8"/>
        <v>1</v>
      </c>
      <c r="V26" s="19" t="s">
        <v>123</v>
      </c>
    </row>
    <row r="27" spans="2:22" ht="12.6"/>
    <row r="28" spans="2:22" ht="12.6"/>
    <row r="29" spans="2:22" ht="12.6">
      <c r="B29" s="123" t="s">
        <v>636</v>
      </c>
      <c r="C29" s="122"/>
      <c r="H29" s="97"/>
      <c r="I29" s="97"/>
      <c r="J29" s="97"/>
      <c r="K29" s="97"/>
      <c r="L29" s="97"/>
      <c r="M29" s="97"/>
      <c r="N29" s="97"/>
      <c r="O29" s="97"/>
      <c r="P29" s="97"/>
      <c r="Q29" s="97"/>
      <c r="R29" s="97"/>
      <c r="S29" s="97"/>
      <c r="T29" s="97"/>
    </row>
    <row r="30" spans="2:22" ht="12.6">
      <c r="H30" s="97"/>
      <c r="I30" s="97"/>
      <c r="J30" s="97"/>
      <c r="K30" s="97"/>
      <c r="L30" s="97"/>
      <c r="M30" s="97"/>
      <c r="N30" s="97"/>
      <c r="O30" s="97"/>
      <c r="P30" s="97"/>
      <c r="Q30" s="97"/>
      <c r="R30" s="97"/>
      <c r="S30" s="97"/>
      <c r="T30" s="97"/>
    </row>
    <row r="31" spans="2:22" ht="12.6">
      <c r="C31" s="16" t="s">
        <v>637</v>
      </c>
      <c r="E31" s="18" t="s">
        <v>650</v>
      </c>
      <c r="H31" s="98">
        <f>SUM(H32:H42)</f>
        <v>1.7689999999999999</v>
      </c>
      <c r="I31" s="98">
        <f t="shared" ref="I31:T31" si="9">SUM(I32:I42)</f>
        <v>3.194</v>
      </c>
      <c r="J31" s="98">
        <f t="shared" si="9"/>
        <v>2.7240000000000002</v>
      </c>
      <c r="K31" s="98">
        <f t="shared" si="9"/>
        <v>2.0409999999999999</v>
      </c>
      <c r="L31" s="98">
        <f t="shared" si="9"/>
        <v>2.008</v>
      </c>
      <c r="M31" s="98">
        <f t="shared" si="9"/>
        <v>2.0590000000000002</v>
      </c>
      <c r="N31" s="98">
        <f t="shared" si="9"/>
        <v>2.4430000000000001</v>
      </c>
      <c r="O31" s="98">
        <f t="shared" si="9"/>
        <v>1.9590000000000001</v>
      </c>
      <c r="P31" s="98">
        <f t="shared" si="9"/>
        <v>1.869</v>
      </c>
      <c r="Q31" s="98">
        <f t="shared" si="9"/>
        <v>1.875</v>
      </c>
      <c r="R31" s="98">
        <f t="shared" si="9"/>
        <v>2.0350000000000001</v>
      </c>
      <c r="S31" s="98">
        <f t="shared" si="9"/>
        <v>1.84</v>
      </c>
      <c r="T31" s="98">
        <f t="shared" si="9"/>
        <v>0.76200000000000001</v>
      </c>
    </row>
    <row r="32" spans="2:22" ht="12.6">
      <c r="C32" s="94" t="s">
        <v>508</v>
      </c>
      <c r="D32" s="18"/>
      <c r="E32" s="18" t="s">
        <v>650</v>
      </c>
      <c r="H32" s="251">
        <v>1.7689999999999999</v>
      </c>
      <c r="I32" s="251">
        <v>3.194</v>
      </c>
      <c r="J32" s="251">
        <v>2.7240000000000002</v>
      </c>
      <c r="K32" s="251">
        <v>2.0409999999999999</v>
      </c>
      <c r="L32" s="251">
        <v>2.008</v>
      </c>
      <c r="M32" s="251">
        <v>2.0590000000000002</v>
      </c>
      <c r="N32" s="251">
        <v>2.4430000000000001</v>
      </c>
      <c r="O32" s="251">
        <v>1.9590000000000001</v>
      </c>
      <c r="P32" s="251">
        <v>1.869</v>
      </c>
      <c r="Q32" s="251">
        <v>1.875</v>
      </c>
      <c r="R32" s="251">
        <v>2.0350000000000001</v>
      </c>
      <c r="S32" s="251">
        <v>1.84</v>
      </c>
      <c r="T32" s="251">
        <v>0.76200000000000001</v>
      </c>
    </row>
    <row r="33" spans="2:22" ht="12.6">
      <c r="C33" s="32" t="s">
        <v>566</v>
      </c>
      <c r="E33" s="18" t="s">
        <v>650</v>
      </c>
      <c r="H33" s="99"/>
      <c r="I33" s="99"/>
      <c r="J33" s="99"/>
      <c r="K33" s="99"/>
      <c r="L33" s="99"/>
      <c r="M33" s="99"/>
      <c r="N33" s="99"/>
      <c r="O33" s="99"/>
      <c r="P33" s="99"/>
      <c r="Q33" s="99"/>
      <c r="R33" s="99"/>
      <c r="S33" s="99"/>
      <c r="T33" s="99"/>
    </row>
    <row r="34" spans="2:22" ht="12.6">
      <c r="C34" s="32" t="s">
        <v>566</v>
      </c>
      <c r="E34" s="18" t="s">
        <v>650</v>
      </c>
      <c r="H34" s="99"/>
      <c r="I34" s="99"/>
      <c r="J34" s="99"/>
      <c r="K34" s="99"/>
      <c r="L34" s="99"/>
      <c r="M34" s="99"/>
      <c r="N34" s="99"/>
      <c r="O34" s="99"/>
      <c r="P34" s="99"/>
      <c r="Q34" s="99"/>
      <c r="R34" s="99"/>
      <c r="S34" s="99"/>
      <c r="T34" s="99"/>
    </row>
    <row r="35" spans="2:22" ht="12.6">
      <c r="C35" s="32" t="s">
        <v>566</v>
      </c>
      <c r="E35" s="18" t="s">
        <v>650</v>
      </c>
      <c r="H35" s="99"/>
      <c r="I35" s="99"/>
      <c r="J35" s="99"/>
      <c r="K35" s="99"/>
      <c r="L35" s="99"/>
      <c r="M35" s="99"/>
      <c r="N35" s="99"/>
      <c r="O35" s="99"/>
      <c r="P35" s="99"/>
      <c r="Q35" s="99"/>
      <c r="R35" s="99"/>
      <c r="S35" s="99"/>
      <c r="T35" s="99"/>
    </row>
    <row r="36" spans="2:22" ht="12.6">
      <c r="C36" s="32" t="s">
        <v>566</v>
      </c>
      <c r="E36" s="18" t="s">
        <v>650</v>
      </c>
      <c r="H36" s="99"/>
      <c r="I36" s="99"/>
      <c r="J36" s="99"/>
      <c r="K36" s="99"/>
      <c r="L36" s="99"/>
      <c r="M36" s="99"/>
      <c r="N36" s="99"/>
      <c r="O36" s="99"/>
      <c r="P36" s="99"/>
      <c r="Q36" s="99"/>
      <c r="R36" s="99"/>
      <c r="S36" s="99"/>
      <c r="T36" s="99"/>
    </row>
    <row r="37" spans="2:22" ht="12.6">
      <c r="C37" s="32" t="s">
        <v>566</v>
      </c>
      <c r="E37" s="18" t="s">
        <v>650</v>
      </c>
      <c r="H37" s="99"/>
      <c r="I37" s="99"/>
      <c r="J37" s="99"/>
      <c r="K37" s="99"/>
      <c r="L37" s="99"/>
      <c r="M37" s="99"/>
      <c r="N37" s="99"/>
      <c r="O37" s="99"/>
      <c r="P37" s="99"/>
      <c r="Q37" s="99"/>
      <c r="R37" s="99"/>
      <c r="S37" s="99"/>
      <c r="T37" s="99"/>
    </row>
    <row r="38" spans="2:22" ht="12.6">
      <c r="C38" s="32" t="s">
        <v>566</v>
      </c>
      <c r="E38" s="18" t="s">
        <v>650</v>
      </c>
      <c r="H38" s="99"/>
      <c r="I38" s="99"/>
      <c r="J38" s="99"/>
      <c r="K38" s="99"/>
      <c r="L38" s="99"/>
      <c r="M38" s="99"/>
      <c r="N38" s="99"/>
      <c r="O38" s="99"/>
      <c r="P38" s="99"/>
      <c r="Q38" s="99"/>
      <c r="R38" s="99"/>
      <c r="S38" s="99"/>
      <c r="T38" s="99"/>
    </row>
    <row r="39" spans="2:22" ht="12.6">
      <c r="C39" s="32" t="s">
        <v>566</v>
      </c>
      <c r="E39" s="18" t="s">
        <v>650</v>
      </c>
      <c r="H39" s="99"/>
      <c r="I39" s="99"/>
      <c r="J39" s="99"/>
      <c r="K39" s="99"/>
      <c r="L39" s="99"/>
      <c r="M39" s="99"/>
      <c r="N39" s="99"/>
      <c r="O39" s="99"/>
      <c r="P39" s="99"/>
      <c r="Q39" s="99"/>
      <c r="R39" s="99"/>
      <c r="S39" s="99"/>
      <c r="T39" s="99"/>
    </row>
    <row r="40" spans="2:22" ht="12.6">
      <c r="C40" s="32" t="s">
        <v>566</v>
      </c>
      <c r="E40" s="18" t="s">
        <v>650</v>
      </c>
      <c r="H40" s="99"/>
      <c r="I40" s="99"/>
      <c r="J40" s="99"/>
      <c r="K40" s="99"/>
      <c r="L40" s="99"/>
      <c r="M40" s="99"/>
      <c r="N40" s="99"/>
      <c r="O40" s="99"/>
      <c r="P40" s="99"/>
      <c r="Q40" s="99"/>
      <c r="R40" s="99"/>
      <c r="S40" s="99"/>
      <c r="T40" s="99"/>
    </row>
    <row r="41" spans="2:22" ht="12.6">
      <c r="C41" s="32" t="s">
        <v>566</v>
      </c>
      <c r="E41" s="18" t="s">
        <v>650</v>
      </c>
      <c r="H41" s="99"/>
      <c r="I41" s="99"/>
      <c r="J41" s="99"/>
      <c r="K41" s="99"/>
      <c r="L41" s="99"/>
      <c r="M41" s="99"/>
      <c r="N41" s="99"/>
      <c r="O41" s="99"/>
      <c r="P41" s="99"/>
      <c r="Q41" s="99"/>
      <c r="R41" s="99"/>
      <c r="S41" s="99"/>
      <c r="T41" s="99"/>
    </row>
    <row r="42" spans="2:22" ht="12.6">
      <c r="C42" s="32" t="s">
        <v>566</v>
      </c>
      <c r="E42" s="18" t="s">
        <v>650</v>
      </c>
      <c r="H42" s="99"/>
      <c r="I42" s="99"/>
      <c r="J42" s="99"/>
      <c r="K42" s="99"/>
      <c r="L42" s="99"/>
      <c r="M42" s="99"/>
      <c r="N42" s="99"/>
      <c r="O42" s="99"/>
      <c r="P42" s="99"/>
      <c r="Q42" s="99"/>
      <c r="R42" s="99"/>
      <c r="S42" s="99"/>
      <c r="T42" s="99"/>
    </row>
    <row r="43" spans="2:22" ht="12.6"/>
    <row r="44" spans="2:22" ht="12.6">
      <c r="D44" s="52"/>
      <c r="E44" s="18"/>
      <c r="H44" s="97"/>
      <c r="I44" s="97"/>
      <c r="J44" s="97"/>
      <c r="K44" s="97"/>
      <c r="L44" s="97"/>
      <c r="M44" s="97"/>
      <c r="N44" s="97"/>
      <c r="O44" s="97"/>
      <c r="P44" s="97"/>
      <c r="Q44" s="97"/>
      <c r="R44" s="97"/>
      <c r="S44" s="97"/>
      <c r="T44" s="97"/>
    </row>
    <row r="45" spans="2:22" ht="12.6">
      <c r="B45" s="123" t="s">
        <v>498</v>
      </c>
      <c r="C45" s="122"/>
      <c r="V45" s="16"/>
    </row>
    <row r="46" spans="2:22" ht="12.6">
      <c r="H46" s="97"/>
      <c r="I46" s="97"/>
      <c r="J46" s="97"/>
      <c r="K46" s="97"/>
      <c r="L46" s="97"/>
      <c r="M46" s="97"/>
      <c r="N46" s="97"/>
      <c r="O46" s="97"/>
      <c r="P46" s="97"/>
      <c r="Q46" s="97"/>
      <c r="R46" s="97"/>
      <c r="S46" s="97"/>
      <c r="T46" s="97"/>
    </row>
    <row r="47" spans="2:22" ht="12.6">
      <c r="C47" s="254" t="str">
        <f>C19</f>
        <v>Baseline Margin Project 1 - please specify</v>
      </c>
      <c r="E47" s="18" t="s">
        <v>650</v>
      </c>
      <c r="H47" s="96">
        <f t="shared" ref="H47:T47" si="10">SUM(H48:H52)</f>
        <v>0</v>
      </c>
      <c r="I47" s="96">
        <f t="shared" si="10"/>
        <v>0</v>
      </c>
      <c r="J47" s="96">
        <f t="shared" si="10"/>
        <v>0</v>
      </c>
      <c r="K47" s="96">
        <f t="shared" si="10"/>
        <v>0</v>
      </c>
      <c r="L47" s="96">
        <f t="shared" si="10"/>
        <v>0</v>
      </c>
      <c r="M47" s="96">
        <f t="shared" si="10"/>
        <v>0</v>
      </c>
      <c r="N47" s="96">
        <f t="shared" si="10"/>
        <v>0</v>
      </c>
      <c r="O47" s="96">
        <f t="shared" si="10"/>
        <v>0</v>
      </c>
      <c r="P47" s="96">
        <f t="shared" si="10"/>
        <v>0</v>
      </c>
      <c r="Q47" s="96">
        <f t="shared" si="10"/>
        <v>0</v>
      </c>
      <c r="R47" s="96">
        <f t="shared" si="10"/>
        <v>0</v>
      </c>
      <c r="S47" s="96">
        <f t="shared" si="10"/>
        <v>0</v>
      </c>
      <c r="T47" s="96">
        <f t="shared" si="10"/>
        <v>0</v>
      </c>
    </row>
    <row r="48" spans="2:22" ht="12.6">
      <c r="C48" s="32" t="s">
        <v>566</v>
      </c>
      <c r="E48" s="18" t="s">
        <v>650</v>
      </c>
      <c r="H48" s="124"/>
      <c r="I48" s="124"/>
      <c r="J48" s="124"/>
      <c r="K48" s="124"/>
      <c r="L48" s="124"/>
      <c r="M48" s="124"/>
      <c r="N48" s="124"/>
      <c r="O48" s="124"/>
      <c r="P48" s="124"/>
      <c r="Q48" s="124"/>
      <c r="R48" s="124"/>
      <c r="S48" s="124"/>
      <c r="T48" s="124"/>
    </row>
    <row r="49" spans="3:20" ht="12.6">
      <c r="C49" s="32" t="s">
        <v>566</v>
      </c>
      <c r="E49" s="18" t="s">
        <v>650</v>
      </c>
      <c r="H49" s="124"/>
      <c r="I49" s="124"/>
      <c r="J49" s="124"/>
      <c r="K49" s="124"/>
      <c r="L49" s="124"/>
      <c r="M49" s="124"/>
      <c r="N49" s="124"/>
      <c r="O49" s="124"/>
      <c r="P49" s="124"/>
      <c r="Q49" s="124"/>
      <c r="R49" s="124"/>
      <c r="S49" s="124"/>
      <c r="T49" s="124"/>
    </row>
    <row r="50" spans="3:20" ht="12.6">
      <c r="C50" s="32" t="s">
        <v>566</v>
      </c>
      <c r="E50" s="18" t="s">
        <v>650</v>
      </c>
      <c r="H50" s="124"/>
      <c r="I50" s="124"/>
      <c r="J50" s="124"/>
      <c r="K50" s="124"/>
      <c r="L50" s="124"/>
      <c r="M50" s="124"/>
      <c r="N50" s="124"/>
      <c r="O50" s="124"/>
      <c r="P50" s="124"/>
      <c r="Q50" s="124"/>
      <c r="R50" s="124"/>
      <c r="S50" s="124"/>
      <c r="T50" s="124"/>
    </row>
    <row r="51" spans="3:20" ht="12.6">
      <c r="C51" s="32" t="s">
        <v>566</v>
      </c>
      <c r="E51" s="18" t="s">
        <v>650</v>
      </c>
      <c r="H51" s="124"/>
      <c r="I51" s="124"/>
      <c r="J51" s="124"/>
      <c r="K51" s="124"/>
      <c r="L51" s="124"/>
      <c r="M51" s="124"/>
      <c r="N51" s="124"/>
      <c r="O51" s="124"/>
      <c r="P51" s="124"/>
      <c r="Q51" s="124"/>
      <c r="R51" s="124"/>
      <c r="S51" s="124"/>
      <c r="T51" s="124"/>
    </row>
    <row r="52" spans="3:20" ht="12.6">
      <c r="C52" s="32" t="s">
        <v>566</v>
      </c>
      <c r="E52" s="18" t="s">
        <v>650</v>
      </c>
      <c r="H52" s="124"/>
      <c r="I52" s="124"/>
      <c r="J52" s="124"/>
      <c r="K52" s="124"/>
      <c r="L52" s="124"/>
      <c r="M52" s="124"/>
      <c r="N52" s="124"/>
      <c r="O52" s="124"/>
      <c r="P52" s="124"/>
      <c r="Q52" s="124"/>
      <c r="R52" s="124"/>
      <c r="S52" s="124"/>
      <c r="T52" s="124"/>
    </row>
    <row r="53" spans="3:20" ht="12.6">
      <c r="E53" s="18"/>
    </row>
    <row r="54" spans="3:20" ht="12.6">
      <c r="C54" s="254" t="str">
        <f>C20</f>
        <v>Baseline Margin Project 2 - please specify</v>
      </c>
      <c r="E54" s="18" t="s">
        <v>650</v>
      </c>
      <c r="H54" s="96">
        <f t="shared" ref="H54:T54" si="11">SUM(H55:H59)</f>
        <v>0</v>
      </c>
      <c r="I54" s="96">
        <f t="shared" si="11"/>
        <v>0</v>
      </c>
      <c r="J54" s="96">
        <f t="shared" si="11"/>
        <v>0</v>
      </c>
      <c r="K54" s="96">
        <f t="shared" si="11"/>
        <v>0</v>
      </c>
      <c r="L54" s="96">
        <f t="shared" si="11"/>
        <v>0</v>
      </c>
      <c r="M54" s="96">
        <f t="shared" si="11"/>
        <v>0</v>
      </c>
      <c r="N54" s="96">
        <f t="shared" si="11"/>
        <v>0</v>
      </c>
      <c r="O54" s="96">
        <f t="shared" si="11"/>
        <v>0</v>
      </c>
      <c r="P54" s="96">
        <f t="shared" si="11"/>
        <v>0</v>
      </c>
      <c r="Q54" s="96">
        <f t="shared" si="11"/>
        <v>0</v>
      </c>
      <c r="R54" s="96">
        <f t="shared" si="11"/>
        <v>0</v>
      </c>
      <c r="S54" s="96">
        <f t="shared" si="11"/>
        <v>0</v>
      </c>
      <c r="T54" s="96">
        <f t="shared" si="11"/>
        <v>0</v>
      </c>
    </row>
    <row r="55" spans="3:20" ht="12.6">
      <c r="C55" s="32" t="s">
        <v>566</v>
      </c>
      <c r="E55" s="18" t="s">
        <v>650</v>
      </c>
      <c r="H55" s="124"/>
      <c r="I55" s="124"/>
      <c r="J55" s="124"/>
      <c r="K55" s="124"/>
      <c r="L55" s="124"/>
      <c r="M55" s="124"/>
      <c r="N55" s="124"/>
      <c r="O55" s="124"/>
      <c r="P55" s="124"/>
      <c r="Q55" s="124"/>
      <c r="R55" s="124"/>
      <c r="S55" s="124"/>
      <c r="T55" s="124"/>
    </row>
    <row r="56" spans="3:20" ht="12.6">
      <c r="C56" s="32" t="s">
        <v>566</v>
      </c>
      <c r="E56" s="18" t="s">
        <v>650</v>
      </c>
      <c r="H56" s="124"/>
      <c r="I56" s="124"/>
      <c r="J56" s="124"/>
      <c r="K56" s="124"/>
      <c r="L56" s="124"/>
      <c r="M56" s="124"/>
      <c r="N56" s="124"/>
      <c r="O56" s="124"/>
      <c r="P56" s="124"/>
      <c r="Q56" s="124"/>
      <c r="R56" s="124"/>
      <c r="S56" s="124"/>
      <c r="T56" s="124"/>
    </row>
    <row r="57" spans="3:20" ht="12.6">
      <c r="C57" s="32" t="s">
        <v>566</v>
      </c>
      <c r="E57" s="18" t="s">
        <v>650</v>
      </c>
      <c r="H57" s="124"/>
      <c r="I57" s="124"/>
      <c r="J57" s="124"/>
      <c r="K57" s="124"/>
      <c r="L57" s="124"/>
      <c r="M57" s="124"/>
      <c r="N57" s="124"/>
      <c r="O57" s="124"/>
      <c r="P57" s="124"/>
      <c r="Q57" s="124"/>
      <c r="R57" s="124"/>
      <c r="S57" s="124"/>
      <c r="T57" s="124"/>
    </row>
    <row r="58" spans="3:20" ht="12.6">
      <c r="C58" s="32" t="s">
        <v>566</v>
      </c>
      <c r="E58" s="18" t="s">
        <v>650</v>
      </c>
      <c r="H58" s="124"/>
      <c r="I58" s="124"/>
      <c r="J58" s="124"/>
      <c r="K58" s="124"/>
      <c r="L58" s="124"/>
      <c r="M58" s="124"/>
      <c r="N58" s="124"/>
      <c r="O58" s="124"/>
      <c r="P58" s="124"/>
      <c r="Q58" s="124"/>
      <c r="R58" s="124"/>
      <c r="S58" s="124"/>
      <c r="T58" s="124"/>
    </row>
    <row r="59" spans="3:20" ht="12.6">
      <c r="C59" s="32" t="s">
        <v>566</v>
      </c>
      <c r="E59" s="18" t="s">
        <v>650</v>
      </c>
      <c r="H59" s="124"/>
      <c r="I59" s="124"/>
      <c r="J59" s="124"/>
      <c r="K59" s="124"/>
      <c r="L59" s="124"/>
      <c r="M59" s="124"/>
      <c r="N59" s="124"/>
      <c r="O59" s="124"/>
      <c r="P59" s="124"/>
      <c r="Q59" s="124"/>
      <c r="R59" s="124"/>
      <c r="S59" s="124"/>
      <c r="T59" s="124"/>
    </row>
    <row r="60" spans="3:20" ht="12.6">
      <c r="E60" s="18"/>
    </row>
    <row r="61" spans="3:20" ht="12.6">
      <c r="C61" s="254" t="str">
        <f>C21</f>
        <v>Baseline Margin Project 3 - please specify</v>
      </c>
      <c r="E61" s="18" t="s">
        <v>650</v>
      </c>
      <c r="H61" s="96">
        <f t="shared" ref="H61:T61" si="12">SUM(H62:H66)</f>
        <v>0</v>
      </c>
      <c r="I61" s="96">
        <f t="shared" si="12"/>
        <v>0</v>
      </c>
      <c r="J61" s="96">
        <f t="shared" si="12"/>
        <v>0</v>
      </c>
      <c r="K61" s="96">
        <f t="shared" si="12"/>
        <v>0</v>
      </c>
      <c r="L61" s="96">
        <f t="shared" si="12"/>
        <v>0</v>
      </c>
      <c r="M61" s="96">
        <f t="shared" si="12"/>
        <v>0</v>
      </c>
      <c r="N61" s="96">
        <f t="shared" si="12"/>
        <v>0</v>
      </c>
      <c r="O61" s="96">
        <f t="shared" si="12"/>
        <v>0</v>
      </c>
      <c r="P61" s="96">
        <f t="shared" si="12"/>
        <v>0</v>
      </c>
      <c r="Q61" s="96">
        <f t="shared" si="12"/>
        <v>0</v>
      </c>
      <c r="R61" s="96">
        <f t="shared" si="12"/>
        <v>0</v>
      </c>
      <c r="S61" s="96">
        <f t="shared" si="12"/>
        <v>0</v>
      </c>
      <c r="T61" s="96">
        <f t="shared" si="12"/>
        <v>0</v>
      </c>
    </row>
    <row r="62" spans="3:20" ht="12.6">
      <c r="C62" s="32" t="s">
        <v>566</v>
      </c>
      <c r="E62" s="18" t="s">
        <v>650</v>
      </c>
      <c r="H62" s="124"/>
      <c r="I62" s="124"/>
      <c r="J62" s="124"/>
      <c r="K62" s="124"/>
      <c r="L62" s="124"/>
      <c r="M62" s="124"/>
      <c r="N62" s="124"/>
      <c r="O62" s="124"/>
      <c r="P62" s="124"/>
      <c r="Q62" s="124"/>
      <c r="R62" s="124"/>
      <c r="S62" s="124"/>
      <c r="T62" s="124"/>
    </row>
    <row r="63" spans="3:20" ht="12.6">
      <c r="C63" s="32" t="s">
        <v>566</v>
      </c>
      <c r="E63" s="18" t="s">
        <v>650</v>
      </c>
      <c r="H63" s="124"/>
      <c r="I63" s="124"/>
      <c r="J63" s="124"/>
      <c r="K63" s="124"/>
      <c r="L63" s="124"/>
      <c r="M63" s="124"/>
      <c r="N63" s="124"/>
      <c r="O63" s="124"/>
      <c r="P63" s="124"/>
      <c r="Q63" s="124"/>
      <c r="R63" s="124"/>
      <c r="S63" s="124"/>
      <c r="T63" s="124"/>
    </row>
    <row r="64" spans="3:20" ht="12.6">
      <c r="C64" s="32" t="s">
        <v>566</v>
      </c>
      <c r="E64" s="18" t="s">
        <v>650</v>
      </c>
      <c r="H64" s="124"/>
      <c r="I64" s="124"/>
      <c r="J64" s="124"/>
      <c r="K64" s="124"/>
      <c r="L64" s="124"/>
      <c r="M64" s="124"/>
      <c r="N64" s="124"/>
      <c r="O64" s="124"/>
      <c r="P64" s="124"/>
      <c r="Q64" s="124"/>
      <c r="R64" s="124"/>
      <c r="S64" s="124"/>
      <c r="T64" s="124"/>
    </row>
    <row r="65" spans="3:20" ht="12.6">
      <c r="C65" s="32" t="s">
        <v>566</v>
      </c>
      <c r="E65" s="18" t="s">
        <v>650</v>
      </c>
      <c r="H65" s="124"/>
      <c r="I65" s="124"/>
      <c r="J65" s="124"/>
      <c r="K65" s="124"/>
      <c r="L65" s="124"/>
      <c r="M65" s="124"/>
      <c r="N65" s="124"/>
      <c r="O65" s="124"/>
      <c r="P65" s="124"/>
      <c r="Q65" s="124"/>
      <c r="R65" s="124"/>
      <c r="S65" s="124"/>
      <c r="T65" s="124"/>
    </row>
    <row r="66" spans="3:20" ht="12.6">
      <c r="C66" s="32" t="s">
        <v>566</v>
      </c>
      <c r="E66" s="18" t="s">
        <v>650</v>
      </c>
      <c r="H66" s="124"/>
      <c r="I66" s="124"/>
      <c r="J66" s="124"/>
      <c r="K66" s="124"/>
      <c r="L66" s="124"/>
      <c r="M66" s="124"/>
      <c r="N66" s="124"/>
      <c r="O66" s="124"/>
      <c r="P66" s="124"/>
      <c r="Q66" s="124"/>
      <c r="R66" s="124"/>
      <c r="S66" s="124"/>
      <c r="T66" s="124"/>
    </row>
    <row r="67" spans="3:20" ht="12.6">
      <c r="E67" s="18"/>
    </row>
    <row r="68" spans="3:20" ht="12.6">
      <c r="C68" s="254" t="str">
        <f>C22</f>
        <v>Baseline Margin Project 4 - please specify</v>
      </c>
      <c r="E68" s="18" t="s">
        <v>650</v>
      </c>
      <c r="H68" s="96">
        <f t="shared" ref="H68:T68" si="13">SUM(H69:H73)</f>
        <v>0</v>
      </c>
      <c r="I68" s="96">
        <f t="shared" si="13"/>
        <v>0</v>
      </c>
      <c r="J68" s="96">
        <f t="shared" si="13"/>
        <v>0</v>
      </c>
      <c r="K68" s="96">
        <f t="shared" si="13"/>
        <v>0</v>
      </c>
      <c r="L68" s="96">
        <f t="shared" si="13"/>
        <v>0</v>
      </c>
      <c r="M68" s="96">
        <f t="shared" si="13"/>
        <v>0</v>
      </c>
      <c r="N68" s="96">
        <f t="shared" si="13"/>
        <v>0</v>
      </c>
      <c r="O68" s="96">
        <f t="shared" si="13"/>
        <v>0</v>
      </c>
      <c r="P68" s="96">
        <f t="shared" si="13"/>
        <v>0</v>
      </c>
      <c r="Q68" s="96">
        <f t="shared" si="13"/>
        <v>0</v>
      </c>
      <c r="R68" s="96">
        <f t="shared" si="13"/>
        <v>0</v>
      </c>
      <c r="S68" s="96">
        <f t="shared" si="13"/>
        <v>0</v>
      </c>
      <c r="T68" s="96">
        <f t="shared" si="13"/>
        <v>0</v>
      </c>
    </row>
    <row r="69" spans="3:20" ht="12.6">
      <c r="C69" s="32" t="s">
        <v>566</v>
      </c>
      <c r="E69" s="18" t="s">
        <v>650</v>
      </c>
      <c r="H69" s="124"/>
      <c r="I69" s="124"/>
      <c r="J69" s="124"/>
      <c r="K69" s="124"/>
      <c r="L69" s="124"/>
      <c r="M69" s="124"/>
      <c r="N69" s="124"/>
      <c r="O69" s="124"/>
      <c r="P69" s="124"/>
      <c r="Q69" s="124"/>
      <c r="R69" s="124"/>
      <c r="S69" s="124"/>
      <c r="T69" s="124"/>
    </row>
    <row r="70" spans="3:20" ht="12.6">
      <c r="C70" s="32" t="s">
        <v>566</v>
      </c>
      <c r="E70" s="18" t="s">
        <v>650</v>
      </c>
      <c r="H70" s="124"/>
      <c r="I70" s="124"/>
      <c r="J70" s="124"/>
      <c r="K70" s="124"/>
      <c r="L70" s="124"/>
      <c r="M70" s="124"/>
      <c r="N70" s="124"/>
      <c r="O70" s="124"/>
      <c r="P70" s="124"/>
      <c r="Q70" s="124"/>
      <c r="R70" s="124"/>
      <c r="S70" s="124"/>
      <c r="T70" s="124"/>
    </row>
    <row r="71" spans="3:20" ht="12.6">
      <c r="C71" s="32" t="s">
        <v>566</v>
      </c>
      <c r="E71" s="18" t="s">
        <v>650</v>
      </c>
      <c r="H71" s="124"/>
      <c r="I71" s="124"/>
      <c r="J71" s="124"/>
      <c r="K71" s="124"/>
      <c r="L71" s="124"/>
      <c r="M71" s="124"/>
      <c r="N71" s="124"/>
      <c r="O71" s="124"/>
      <c r="P71" s="124"/>
      <c r="Q71" s="124"/>
      <c r="R71" s="124"/>
      <c r="S71" s="124"/>
      <c r="T71" s="124"/>
    </row>
    <row r="72" spans="3:20" ht="12.6">
      <c r="C72" s="32" t="s">
        <v>566</v>
      </c>
      <c r="E72" s="18" t="s">
        <v>650</v>
      </c>
      <c r="H72" s="124"/>
      <c r="I72" s="124"/>
      <c r="J72" s="124"/>
      <c r="K72" s="124"/>
      <c r="L72" s="124"/>
      <c r="M72" s="124"/>
      <c r="N72" s="124"/>
      <c r="O72" s="124"/>
      <c r="P72" s="124"/>
      <c r="Q72" s="124"/>
      <c r="R72" s="124"/>
      <c r="S72" s="124"/>
      <c r="T72" s="124"/>
    </row>
    <row r="73" spans="3:20" ht="12.6">
      <c r="C73" s="32" t="s">
        <v>566</v>
      </c>
      <c r="E73" s="18" t="s">
        <v>650</v>
      </c>
      <c r="H73" s="124"/>
      <c r="I73" s="124"/>
      <c r="J73" s="124"/>
      <c r="K73" s="124"/>
      <c r="L73" s="124"/>
      <c r="M73" s="124"/>
      <c r="N73" s="124"/>
      <c r="O73" s="124"/>
      <c r="P73" s="124"/>
      <c r="Q73" s="124"/>
      <c r="R73" s="124"/>
      <c r="S73" s="124"/>
      <c r="T73" s="124"/>
    </row>
    <row r="74" spans="3:20" ht="12.6">
      <c r="E74" s="18"/>
    </row>
    <row r="75" spans="3:20" ht="12.6">
      <c r="C75" s="254" t="str">
        <f>C23</f>
        <v>Baseline Margin Project 5 - please specify</v>
      </c>
      <c r="E75" s="18" t="s">
        <v>650</v>
      </c>
      <c r="H75" s="96">
        <f t="shared" ref="H75:T75" si="14">SUM(H76:H80)</f>
        <v>0</v>
      </c>
      <c r="I75" s="96">
        <f t="shared" si="14"/>
        <v>0</v>
      </c>
      <c r="J75" s="96">
        <f t="shared" si="14"/>
        <v>0</v>
      </c>
      <c r="K75" s="96">
        <f t="shared" si="14"/>
        <v>0</v>
      </c>
      <c r="L75" s="96">
        <f t="shared" si="14"/>
        <v>0</v>
      </c>
      <c r="M75" s="96">
        <f t="shared" si="14"/>
        <v>0</v>
      </c>
      <c r="N75" s="96">
        <f t="shared" si="14"/>
        <v>0</v>
      </c>
      <c r="O75" s="96">
        <f t="shared" si="14"/>
        <v>0</v>
      </c>
      <c r="P75" s="96">
        <f t="shared" si="14"/>
        <v>0</v>
      </c>
      <c r="Q75" s="96">
        <f t="shared" si="14"/>
        <v>0</v>
      </c>
      <c r="R75" s="96">
        <f t="shared" si="14"/>
        <v>0</v>
      </c>
      <c r="S75" s="96">
        <f t="shared" si="14"/>
        <v>0</v>
      </c>
      <c r="T75" s="96">
        <f t="shared" si="14"/>
        <v>0</v>
      </c>
    </row>
    <row r="76" spans="3:20" ht="12.6">
      <c r="C76" s="32" t="s">
        <v>566</v>
      </c>
      <c r="E76" s="18" t="s">
        <v>650</v>
      </c>
      <c r="H76" s="124"/>
      <c r="I76" s="124"/>
      <c r="J76" s="124"/>
      <c r="K76" s="124"/>
      <c r="L76" s="124"/>
      <c r="M76" s="124"/>
      <c r="N76" s="124"/>
      <c r="O76" s="124"/>
      <c r="P76" s="124"/>
      <c r="Q76" s="124"/>
      <c r="R76" s="124"/>
      <c r="S76" s="124"/>
      <c r="T76" s="124"/>
    </row>
    <row r="77" spans="3:20" ht="12.6">
      <c r="C77" s="32" t="s">
        <v>566</v>
      </c>
      <c r="E77" s="18" t="s">
        <v>650</v>
      </c>
      <c r="H77" s="124"/>
      <c r="I77" s="124"/>
      <c r="J77" s="124"/>
      <c r="K77" s="124"/>
      <c r="L77" s="124"/>
      <c r="M77" s="124"/>
      <c r="N77" s="124"/>
      <c r="O77" s="124"/>
      <c r="P77" s="124"/>
      <c r="Q77" s="124"/>
      <c r="R77" s="124"/>
      <c r="S77" s="124"/>
      <c r="T77" s="124"/>
    </row>
    <row r="78" spans="3:20" ht="12.6">
      <c r="C78" s="32" t="s">
        <v>566</v>
      </c>
      <c r="E78" s="18" t="s">
        <v>650</v>
      </c>
      <c r="H78" s="124"/>
      <c r="I78" s="124"/>
      <c r="J78" s="124"/>
      <c r="K78" s="124"/>
      <c r="L78" s="124"/>
      <c r="M78" s="124"/>
      <c r="N78" s="124"/>
      <c r="O78" s="124"/>
      <c r="P78" s="124"/>
      <c r="Q78" s="124"/>
      <c r="R78" s="124"/>
      <c r="S78" s="124"/>
      <c r="T78" s="124"/>
    </row>
    <row r="79" spans="3:20" ht="12.6">
      <c r="C79" s="32" t="s">
        <v>566</v>
      </c>
      <c r="E79" s="18" t="s">
        <v>650</v>
      </c>
      <c r="H79" s="124"/>
      <c r="I79" s="124"/>
      <c r="J79" s="124"/>
      <c r="K79" s="124"/>
      <c r="L79" s="124"/>
      <c r="M79" s="124"/>
      <c r="N79" s="124"/>
      <c r="O79" s="124"/>
      <c r="P79" s="124"/>
      <c r="Q79" s="124"/>
      <c r="R79" s="124"/>
      <c r="S79" s="124"/>
      <c r="T79" s="124"/>
    </row>
    <row r="80" spans="3:20" ht="12.6">
      <c r="C80" s="32" t="s">
        <v>566</v>
      </c>
      <c r="E80" s="18" t="s">
        <v>650</v>
      </c>
      <c r="H80" s="124"/>
      <c r="I80" s="124"/>
      <c r="J80" s="124"/>
      <c r="K80" s="124"/>
      <c r="L80" s="124"/>
      <c r="M80" s="124"/>
      <c r="N80" s="124"/>
      <c r="O80" s="124"/>
      <c r="P80" s="124"/>
      <c r="Q80" s="124"/>
      <c r="R80" s="124"/>
      <c r="S80" s="124"/>
      <c r="T80" s="124"/>
    </row>
    <row r="81" spans="1:20" ht="12.6">
      <c r="E81" s="18"/>
    </row>
    <row r="82" spans="1:20" ht="12.6">
      <c r="E82" s="18"/>
    </row>
    <row r="83" spans="1:20" ht="12.6">
      <c r="B83" s="16" t="s">
        <v>509</v>
      </c>
      <c r="E83" s="18"/>
    </row>
    <row r="84" spans="1:20" ht="12.6">
      <c r="E84" s="18"/>
    </row>
    <row r="85" spans="1:20" ht="15">
      <c r="A85" s="16"/>
      <c r="B85" s="16"/>
      <c r="C85" s="16" t="s">
        <v>100</v>
      </c>
      <c r="D85" s="18" t="s">
        <v>565</v>
      </c>
      <c r="E85" s="18" t="s">
        <v>649</v>
      </c>
      <c r="H85" s="96">
        <f>SUM(H86:H96)</f>
        <v>0</v>
      </c>
      <c r="I85" s="96">
        <f t="shared" ref="I85:T85" si="15">SUM(I86:I96)</f>
        <v>0</v>
      </c>
      <c r="J85" s="96">
        <f t="shared" si="15"/>
        <v>0</v>
      </c>
      <c r="K85" s="96">
        <f t="shared" si="15"/>
        <v>0</v>
      </c>
      <c r="L85" s="96">
        <f t="shared" si="15"/>
        <v>0</v>
      </c>
      <c r="M85" s="96">
        <f t="shared" si="15"/>
        <v>0</v>
      </c>
      <c r="N85" s="96">
        <f t="shared" si="15"/>
        <v>0</v>
      </c>
      <c r="O85" s="96">
        <f t="shared" si="15"/>
        <v>0</v>
      </c>
      <c r="P85" s="96">
        <f t="shared" si="15"/>
        <v>0</v>
      </c>
      <c r="Q85" s="96">
        <f t="shared" si="15"/>
        <v>0</v>
      </c>
      <c r="R85" s="96">
        <f t="shared" si="15"/>
        <v>0</v>
      </c>
      <c r="S85" s="96">
        <f t="shared" si="15"/>
        <v>0</v>
      </c>
      <c r="T85" s="96">
        <f t="shared" si="15"/>
        <v>0</v>
      </c>
    </row>
    <row r="86" spans="1:20" ht="12.6">
      <c r="C86" s="32" t="s">
        <v>566</v>
      </c>
      <c r="E86" s="18" t="s">
        <v>649</v>
      </c>
      <c r="H86" s="99"/>
      <c r="I86" s="99"/>
      <c r="J86" s="99"/>
      <c r="K86" s="99"/>
      <c r="L86" s="99"/>
      <c r="M86" s="99"/>
      <c r="N86" s="99"/>
      <c r="O86" s="99"/>
      <c r="P86" s="99"/>
      <c r="Q86" s="99"/>
      <c r="R86" s="99"/>
      <c r="S86" s="99"/>
      <c r="T86" s="99"/>
    </row>
    <row r="87" spans="1:20" ht="12.6">
      <c r="C87" s="32" t="s">
        <v>566</v>
      </c>
      <c r="E87" s="18" t="s">
        <v>649</v>
      </c>
      <c r="H87" s="99"/>
      <c r="I87" s="99"/>
      <c r="J87" s="99"/>
      <c r="K87" s="99"/>
      <c r="L87" s="99"/>
      <c r="M87" s="99"/>
      <c r="N87" s="99"/>
      <c r="O87" s="99"/>
      <c r="P87" s="99"/>
      <c r="Q87" s="99"/>
      <c r="R87" s="99"/>
      <c r="S87" s="99"/>
      <c r="T87" s="99"/>
    </row>
    <row r="88" spans="1:20" ht="12.6">
      <c r="C88" s="32" t="s">
        <v>566</v>
      </c>
      <c r="E88" s="18" t="s">
        <v>649</v>
      </c>
      <c r="H88" s="99"/>
      <c r="I88" s="99"/>
      <c r="J88" s="99"/>
      <c r="K88" s="99"/>
      <c r="L88" s="99"/>
      <c r="M88" s="99"/>
      <c r="N88" s="99"/>
      <c r="O88" s="99"/>
      <c r="P88" s="99"/>
      <c r="Q88" s="99"/>
      <c r="R88" s="99"/>
      <c r="S88" s="99"/>
      <c r="T88" s="99"/>
    </row>
    <row r="89" spans="1:20" ht="12.6">
      <c r="C89" s="32" t="s">
        <v>566</v>
      </c>
      <c r="E89" s="18" t="s">
        <v>649</v>
      </c>
      <c r="H89" s="124"/>
      <c r="I89" s="124"/>
      <c r="J89" s="124"/>
      <c r="K89" s="124"/>
      <c r="L89" s="124"/>
      <c r="M89" s="124"/>
      <c r="N89" s="124"/>
      <c r="O89" s="124"/>
      <c r="P89" s="124"/>
      <c r="Q89" s="124"/>
      <c r="R89" s="124"/>
      <c r="S89" s="124"/>
      <c r="T89" s="124"/>
    </row>
    <row r="90" spans="1:20" ht="12.6">
      <c r="C90" s="32" t="s">
        <v>566</v>
      </c>
      <c r="E90" s="18" t="s">
        <v>649</v>
      </c>
      <c r="H90" s="124"/>
      <c r="I90" s="124"/>
      <c r="J90" s="124"/>
      <c r="K90" s="124"/>
      <c r="L90" s="124"/>
      <c r="M90" s="124"/>
      <c r="N90" s="124"/>
      <c r="O90" s="124"/>
      <c r="P90" s="124"/>
      <c r="Q90" s="124"/>
      <c r="R90" s="124"/>
      <c r="S90" s="124"/>
      <c r="T90" s="124"/>
    </row>
    <row r="91" spans="1:20" ht="12.6">
      <c r="C91" s="32" t="s">
        <v>566</v>
      </c>
      <c r="E91" s="18" t="s">
        <v>649</v>
      </c>
      <c r="H91" s="124"/>
      <c r="I91" s="124"/>
      <c r="J91" s="124"/>
      <c r="K91" s="124"/>
      <c r="L91" s="124"/>
      <c r="M91" s="124"/>
      <c r="N91" s="124"/>
      <c r="O91" s="124"/>
      <c r="P91" s="124"/>
      <c r="Q91" s="124"/>
      <c r="R91" s="124"/>
      <c r="S91" s="124"/>
      <c r="T91" s="124"/>
    </row>
    <row r="92" spans="1:20" ht="12.6">
      <c r="C92" s="32" t="s">
        <v>566</v>
      </c>
      <c r="E92" s="18" t="s">
        <v>649</v>
      </c>
      <c r="H92" s="124"/>
      <c r="I92" s="124"/>
      <c r="J92" s="124"/>
      <c r="K92" s="124"/>
      <c r="L92" s="124"/>
      <c r="M92" s="124"/>
      <c r="N92" s="124"/>
      <c r="O92" s="124"/>
      <c r="P92" s="124"/>
      <c r="Q92" s="124"/>
      <c r="R92" s="124"/>
      <c r="S92" s="124"/>
      <c r="T92" s="124"/>
    </row>
    <row r="93" spans="1:20" ht="12.6">
      <c r="C93" s="32" t="s">
        <v>566</v>
      </c>
      <c r="E93" s="18" t="s">
        <v>649</v>
      </c>
      <c r="H93" s="124"/>
      <c r="I93" s="124"/>
      <c r="J93" s="124"/>
      <c r="K93" s="124"/>
      <c r="L93" s="124"/>
      <c r="M93" s="124"/>
      <c r="N93" s="124"/>
      <c r="O93" s="124"/>
      <c r="P93" s="124"/>
      <c r="Q93" s="124"/>
      <c r="R93" s="124"/>
      <c r="S93" s="124"/>
      <c r="T93" s="124"/>
    </row>
    <row r="94" spans="1:20" ht="12.6">
      <c r="C94" s="32" t="s">
        <v>566</v>
      </c>
      <c r="E94" s="18" t="s">
        <v>649</v>
      </c>
      <c r="H94" s="124"/>
      <c r="I94" s="124"/>
      <c r="J94" s="124"/>
      <c r="K94" s="124"/>
      <c r="L94" s="124"/>
      <c r="M94" s="124"/>
      <c r="N94" s="124"/>
      <c r="O94" s="124"/>
      <c r="P94" s="124"/>
      <c r="Q94" s="124"/>
      <c r="R94" s="124"/>
      <c r="S94" s="124"/>
      <c r="T94" s="124"/>
    </row>
    <row r="95" spans="1:20" ht="12.6">
      <c r="C95" s="32" t="s">
        <v>566</v>
      </c>
      <c r="E95" s="18" t="s">
        <v>649</v>
      </c>
      <c r="H95" s="124"/>
      <c r="I95" s="124"/>
      <c r="J95" s="124"/>
      <c r="K95" s="124"/>
      <c r="L95" s="124"/>
      <c r="M95" s="124"/>
      <c r="N95" s="124"/>
      <c r="O95" s="124"/>
      <c r="P95" s="124"/>
      <c r="Q95" s="124"/>
      <c r="R95" s="124"/>
      <c r="S95" s="124"/>
      <c r="T95" s="124"/>
    </row>
    <row r="96" spans="1:20" ht="12.6">
      <c r="C96" s="32" t="s">
        <v>566</v>
      </c>
      <c r="E96" s="18" t="s">
        <v>649</v>
      </c>
      <c r="H96" s="124"/>
      <c r="I96" s="124"/>
      <c r="J96" s="124"/>
      <c r="K96" s="124"/>
      <c r="L96" s="124"/>
      <c r="M96" s="124"/>
      <c r="N96" s="124"/>
      <c r="O96" s="124"/>
      <c r="P96" s="124"/>
      <c r="Q96" s="124"/>
      <c r="R96" s="124"/>
      <c r="S96" s="124"/>
      <c r="T96" s="124"/>
    </row>
    <row r="97" ht="12.6"/>
    <row r="98" ht="12.6" hidden="1"/>
    <row r="99" ht="12.6" hidden="1"/>
    <row r="100" ht="12.6" hidden="1"/>
    <row r="101" ht="12.6" hidden="1"/>
    <row r="102" ht="12.6" hidden="1"/>
    <row r="103" ht="12.6" hidden="1"/>
    <row r="104" ht="12.6" hidden="1"/>
    <row r="105" ht="12.6" hidden="1"/>
    <row r="106" ht="12.6" hidden="1"/>
    <row r="107" ht="12.6" hidden="1"/>
    <row r="108" ht="12.6" hidden="1"/>
    <row r="109" ht="12.6" hidden="1"/>
    <row r="110" ht="12.6" hidden="1"/>
    <row r="111" ht="12.6" hidden="1"/>
    <row r="112" ht="12.6" hidden="1"/>
    <row r="113" ht="12.6" hidden="1"/>
    <row r="114" ht="12.6" hidden="1"/>
    <row r="115" ht="12.6" hidden="1"/>
    <row r="116" ht="12.6" hidden="1"/>
    <row r="117" ht="12.6" hidden="1"/>
    <row r="118" ht="12.6" hidden="1"/>
    <row r="119" ht="12.6" hidden="1"/>
    <row r="120" ht="12.6" hidden="1"/>
    <row r="121" ht="12.6" hidden="1"/>
    <row r="122" ht="12.6" hidden="1"/>
    <row r="123" ht="12.6" hidden="1"/>
    <row r="124" ht="12.6" hidden="1"/>
    <row r="125" ht="12.6" hidden="1"/>
    <row r="126" ht="12.6" hidden="1"/>
    <row r="127" ht="12.6" hidden="1"/>
    <row r="128" ht="12.6" hidden="1"/>
    <row r="129" ht="12.6" hidden="1"/>
    <row r="130" ht="12.6" hidden="1"/>
    <row r="131" ht="12.6" hidden="1"/>
    <row r="132" ht="12.6" hidden="1"/>
    <row r="133" ht="12.6" hidden="1"/>
    <row r="134" ht="12.6" hidden="1"/>
    <row r="135" ht="12.6" hidden="1"/>
    <row r="136" ht="12.6" hidden="1"/>
    <row r="137" ht="12.6" hidden="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sheetData>
  <dataValidations disablePrompts="1" count="1">
    <dataValidation type="list" allowBlank="1" showInputMessage="1" showErrorMessage="1" sqref="D32" xr:uid="{00000000-0002-0000-0B00-000000000000}">
      <formula1>GLcodeCRS</formula1>
    </dataValidation>
  </dataValidations>
  <pageMargins left="0.7" right="0.7" top="0.75" bottom="0.75" header="0.3" footer="0.3"/>
  <pageSetup paperSize="8" scale="1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E576"/>
  <sheetViews>
    <sheetView showGridLines="0" topLeftCell="A175" zoomScale="64" zoomScaleNormal="85" workbookViewId="0">
      <selection activeCell="H36" sqref="H36"/>
    </sheetView>
  </sheetViews>
  <sheetFormatPr defaultColWidth="0" defaultRowHeight="0" customHeight="1" zeroHeight="1"/>
  <cols>
    <col min="1" max="1" width="2.36328125" style="161" customWidth="1"/>
    <col min="2" max="2" width="3.08984375" style="161" customWidth="1"/>
    <col min="3" max="3" width="40" style="161" customWidth="1"/>
    <col min="4" max="4" width="21.36328125" style="161" customWidth="1"/>
    <col min="5" max="5" width="18.36328125" style="161" customWidth="1"/>
    <col min="6" max="6" width="1.7265625" style="161" customWidth="1"/>
    <col min="7" max="7" width="1.453125" style="161" customWidth="1"/>
    <col min="8" max="20" width="10.6328125" style="161" customWidth="1"/>
    <col min="21" max="21" width="3.81640625" style="161" customWidth="1"/>
    <col min="22" max="22" width="75.453125" style="161" customWidth="1"/>
    <col min="23" max="23" width="10.6328125" style="161" customWidth="1"/>
    <col min="24" max="31" width="10.6328125" style="161" hidden="1" customWidth="1"/>
    <col min="32" max="255" width="9" style="161" hidden="1" customWidth="1"/>
    <col min="256" max="16384" width="9" style="161" hidden="1"/>
  </cols>
  <sheetData>
    <row r="1" spans="2:22" s="258" customFormat="1" ht="57" customHeight="1"/>
    <row r="2" spans="2:22" s="258" customFormat="1" ht="12.6"/>
    <row r="3" spans="2:22" s="258" customFormat="1" ht="19.8">
      <c r="D3" s="263" t="s">
        <v>0</v>
      </c>
    </row>
    <row r="4" spans="2:22" s="258" customFormat="1" ht="12.6"/>
    <row r="5" spans="2:22" s="258" customFormat="1" ht="17.399999999999999">
      <c r="D5" s="266" t="s">
        <v>589</v>
      </c>
      <c r="E5" s="266"/>
      <c r="F5" s="266"/>
      <c r="G5" s="266"/>
      <c r="H5" s="266"/>
      <c r="I5" s="266"/>
      <c r="J5" s="266"/>
    </row>
    <row r="6" spans="2:22" s="258" customFormat="1" ht="18" customHeight="1"/>
    <row r="7" spans="2:22" s="15" customFormat="1" ht="12.6"/>
    <row r="8" spans="2:22" s="15" customFormat="1" ht="12.6">
      <c r="B8" s="51" t="s">
        <v>648</v>
      </c>
    </row>
    <row r="9" spans="2:22" ht="12.6">
      <c r="B9" s="16"/>
    </row>
    <row r="10" spans="2:22" ht="12.6">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2" ht="12.6"/>
    <row r="12" spans="2:22"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2" ht="12.6"/>
    <row r="14" spans="2:22" ht="12.6">
      <c r="B14" s="16" t="s">
        <v>569</v>
      </c>
    </row>
    <row r="15" spans="2:22" ht="12.6"/>
    <row r="16" spans="2:22" ht="13.2">
      <c r="C16" s="161" t="s">
        <v>477</v>
      </c>
      <c r="D16" s="18"/>
      <c r="E16" s="18"/>
      <c r="H16" s="168">
        <f t="shared" ref="H16:T16" si="0">IF(H12&lt;=regulatoryYear,H17,INDEX($H$17:$T$17,1,MATCH(regulatoryYear,$H$12:$T$12,0)))</f>
        <v>1</v>
      </c>
      <c r="I16" s="168">
        <f t="shared" si="0"/>
        <v>1</v>
      </c>
      <c r="J16" s="168">
        <f t="shared" si="0"/>
        <v>1</v>
      </c>
      <c r="K16" s="168">
        <f t="shared" si="0"/>
        <v>1</v>
      </c>
      <c r="L16" s="168">
        <f t="shared" si="0"/>
        <v>1</v>
      </c>
      <c r="M16" s="168">
        <f t="shared" si="0"/>
        <v>1</v>
      </c>
      <c r="N16" s="168">
        <f t="shared" si="0"/>
        <v>1</v>
      </c>
      <c r="O16" s="168">
        <f t="shared" si="0"/>
        <v>1</v>
      </c>
      <c r="P16" s="168">
        <f t="shared" si="0"/>
        <v>1</v>
      </c>
      <c r="Q16" s="168">
        <f t="shared" si="0"/>
        <v>1</v>
      </c>
      <c r="R16" s="168">
        <f t="shared" si="0"/>
        <v>1</v>
      </c>
      <c r="S16" s="168">
        <f t="shared" si="0"/>
        <v>1</v>
      </c>
      <c r="T16" s="168">
        <f t="shared" si="0"/>
        <v>1</v>
      </c>
      <c r="V16" s="147"/>
    </row>
    <row r="17" spans="2:22" ht="15">
      <c r="C17" s="161" t="s">
        <v>121</v>
      </c>
      <c r="D17" s="18" t="s">
        <v>122</v>
      </c>
      <c r="E17" s="18"/>
      <c r="H17" s="167">
        <v>1</v>
      </c>
      <c r="I17" s="168">
        <f t="shared" ref="I17:T17" si="1">(1+RPI/100)*H17</f>
        <v>1</v>
      </c>
      <c r="J17" s="168">
        <f t="shared" si="1"/>
        <v>1</v>
      </c>
      <c r="K17" s="168">
        <f t="shared" si="1"/>
        <v>1</v>
      </c>
      <c r="L17" s="168">
        <f t="shared" si="1"/>
        <v>1</v>
      </c>
      <c r="M17" s="168">
        <f t="shared" si="1"/>
        <v>1</v>
      </c>
      <c r="N17" s="168">
        <f t="shared" si="1"/>
        <v>1</v>
      </c>
      <c r="O17" s="168">
        <f t="shared" si="1"/>
        <v>1</v>
      </c>
      <c r="P17" s="168">
        <f t="shared" si="1"/>
        <v>1</v>
      </c>
      <c r="Q17" s="168">
        <f t="shared" si="1"/>
        <v>1</v>
      </c>
      <c r="R17" s="168">
        <f t="shared" si="1"/>
        <v>1</v>
      </c>
      <c r="S17" s="168">
        <f t="shared" si="1"/>
        <v>1</v>
      </c>
      <c r="T17" s="168">
        <f t="shared" si="1"/>
        <v>1</v>
      </c>
      <c r="V17" s="19" t="s">
        <v>123</v>
      </c>
    </row>
    <row r="18" spans="2:22" ht="12.6"/>
    <row r="19" spans="2:22" ht="12.6"/>
    <row r="20" spans="2:22" ht="12.6">
      <c r="B20" s="123" t="s">
        <v>568</v>
      </c>
      <c r="C20" s="122"/>
      <c r="H20" s="97"/>
      <c r="I20" s="97"/>
      <c r="J20" s="97"/>
      <c r="K20" s="97"/>
      <c r="L20" s="97"/>
      <c r="M20" s="97"/>
      <c r="N20" s="97"/>
      <c r="O20" s="97"/>
      <c r="P20" s="97"/>
      <c r="Q20" s="97"/>
      <c r="R20" s="97"/>
      <c r="S20" s="97"/>
      <c r="T20" s="97"/>
    </row>
    <row r="21" spans="2:22" ht="12.6">
      <c r="C21" s="18" t="s">
        <v>567</v>
      </c>
      <c r="H21" s="97"/>
      <c r="I21" s="97"/>
      <c r="J21" s="97"/>
      <c r="K21" s="97"/>
      <c r="L21" s="97"/>
      <c r="M21" s="97"/>
      <c r="N21" s="97"/>
      <c r="O21" s="97"/>
      <c r="P21" s="97"/>
      <c r="Q21" s="97"/>
      <c r="R21" s="97"/>
      <c r="S21" s="97"/>
      <c r="T21" s="97"/>
    </row>
    <row r="22" spans="2:22" ht="12.6">
      <c r="C22" s="18">
        <f>H12</f>
        <v>2014</v>
      </c>
      <c r="E22" s="18" t="s">
        <v>650</v>
      </c>
      <c r="H22" s="253">
        <f>H36/$H$16</f>
        <v>0</v>
      </c>
      <c r="I22" s="253">
        <f t="shared" ref="I22:T22" si="2">I36/$H$16</f>
        <v>0</v>
      </c>
      <c r="J22" s="253">
        <f t="shared" si="2"/>
        <v>0</v>
      </c>
      <c r="K22" s="253">
        <f t="shared" si="2"/>
        <v>0</v>
      </c>
      <c r="L22" s="253">
        <f t="shared" si="2"/>
        <v>0</v>
      </c>
      <c r="M22" s="253">
        <f t="shared" si="2"/>
        <v>0</v>
      </c>
      <c r="N22" s="253">
        <f t="shared" si="2"/>
        <v>0</v>
      </c>
      <c r="O22" s="253">
        <f t="shared" si="2"/>
        <v>0</v>
      </c>
      <c r="P22" s="253">
        <f t="shared" si="2"/>
        <v>0</v>
      </c>
      <c r="Q22" s="253">
        <f t="shared" si="2"/>
        <v>0</v>
      </c>
      <c r="R22" s="253">
        <f t="shared" si="2"/>
        <v>0</v>
      </c>
      <c r="S22" s="253">
        <f t="shared" si="2"/>
        <v>0</v>
      </c>
      <c r="T22" s="253">
        <f t="shared" si="2"/>
        <v>0</v>
      </c>
    </row>
    <row r="23" spans="2:22" ht="12.6">
      <c r="C23" s="18">
        <f>I12</f>
        <v>2015</v>
      </c>
      <c r="E23" s="18" t="s">
        <v>650</v>
      </c>
      <c r="H23" s="253">
        <f>H37/$I$16</f>
        <v>0</v>
      </c>
      <c r="I23" s="253">
        <f t="shared" ref="I23:T23" si="3">I37/$I$16</f>
        <v>0</v>
      </c>
      <c r="J23" s="253">
        <f t="shared" si="3"/>
        <v>0</v>
      </c>
      <c r="K23" s="253">
        <f t="shared" si="3"/>
        <v>0</v>
      </c>
      <c r="L23" s="253">
        <f t="shared" si="3"/>
        <v>0</v>
      </c>
      <c r="M23" s="253">
        <f t="shared" si="3"/>
        <v>0</v>
      </c>
      <c r="N23" s="253">
        <f t="shared" si="3"/>
        <v>0</v>
      </c>
      <c r="O23" s="253">
        <f t="shared" si="3"/>
        <v>0</v>
      </c>
      <c r="P23" s="253">
        <f t="shared" si="3"/>
        <v>0</v>
      </c>
      <c r="Q23" s="253">
        <f t="shared" si="3"/>
        <v>0</v>
      </c>
      <c r="R23" s="253">
        <f t="shared" si="3"/>
        <v>0</v>
      </c>
      <c r="S23" s="253">
        <f t="shared" si="3"/>
        <v>0</v>
      </c>
      <c r="T23" s="253">
        <f t="shared" si="3"/>
        <v>0</v>
      </c>
    </row>
    <row r="24" spans="2:22" ht="12.6">
      <c r="C24" s="18">
        <f>J12</f>
        <v>2016</v>
      </c>
      <c r="E24" s="18" t="s">
        <v>650</v>
      </c>
      <c r="H24" s="253">
        <f>H38/$J$16</f>
        <v>0</v>
      </c>
      <c r="I24" s="253">
        <f t="shared" ref="I24:T24" si="4">I38/$J$16</f>
        <v>0</v>
      </c>
      <c r="J24" s="253">
        <f t="shared" si="4"/>
        <v>0</v>
      </c>
      <c r="K24" s="253">
        <f t="shared" si="4"/>
        <v>0</v>
      </c>
      <c r="L24" s="253">
        <f t="shared" si="4"/>
        <v>0</v>
      </c>
      <c r="M24" s="253">
        <f t="shared" si="4"/>
        <v>0</v>
      </c>
      <c r="N24" s="253">
        <f t="shared" si="4"/>
        <v>0</v>
      </c>
      <c r="O24" s="253">
        <f t="shared" si="4"/>
        <v>0</v>
      </c>
      <c r="P24" s="253">
        <f t="shared" si="4"/>
        <v>0</v>
      </c>
      <c r="Q24" s="253">
        <f t="shared" si="4"/>
        <v>0</v>
      </c>
      <c r="R24" s="253">
        <f t="shared" si="4"/>
        <v>0</v>
      </c>
      <c r="S24" s="253">
        <f t="shared" si="4"/>
        <v>0</v>
      </c>
      <c r="T24" s="253">
        <f t="shared" si="4"/>
        <v>0</v>
      </c>
    </row>
    <row r="25" spans="2:22" ht="12.6">
      <c r="C25" s="18">
        <f>K12</f>
        <v>2017</v>
      </c>
      <c r="E25" s="18" t="s">
        <v>650</v>
      </c>
      <c r="H25" s="253">
        <f>H39/$K$16</f>
        <v>0</v>
      </c>
      <c r="I25" s="253">
        <f t="shared" ref="I25:T25" si="5">I39/$K$16</f>
        <v>0</v>
      </c>
      <c r="J25" s="253">
        <f t="shared" si="5"/>
        <v>0</v>
      </c>
      <c r="K25" s="253">
        <f t="shared" si="5"/>
        <v>0</v>
      </c>
      <c r="L25" s="253">
        <f t="shared" si="5"/>
        <v>0</v>
      </c>
      <c r="M25" s="253">
        <f t="shared" si="5"/>
        <v>0</v>
      </c>
      <c r="N25" s="253">
        <f t="shared" si="5"/>
        <v>0</v>
      </c>
      <c r="O25" s="253">
        <f t="shared" si="5"/>
        <v>0</v>
      </c>
      <c r="P25" s="253">
        <f t="shared" si="5"/>
        <v>0</v>
      </c>
      <c r="Q25" s="253">
        <f t="shared" si="5"/>
        <v>0</v>
      </c>
      <c r="R25" s="253">
        <f t="shared" si="5"/>
        <v>0</v>
      </c>
      <c r="S25" s="253">
        <f t="shared" si="5"/>
        <v>0</v>
      </c>
      <c r="T25" s="253">
        <f t="shared" si="5"/>
        <v>0</v>
      </c>
    </row>
    <row r="26" spans="2:22" ht="12.6">
      <c r="C26" s="18">
        <f>L12</f>
        <v>2018</v>
      </c>
      <c r="E26" s="18" t="s">
        <v>650</v>
      </c>
      <c r="H26" s="253">
        <f>H40/$L$16</f>
        <v>0</v>
      </c>
      <c r="I26" s="253">
        <f t="shared" ref="I26:T26" si="6">I40/$L$16</f>
        <v>0</v>
      </c>
      <c r="J26" s="253">
        <f t="shared" si="6"/>
        <v>0</v>
      </c>
      <c r="K26" s="253">
        <f t="shared" si="6"/>
        <v>0</v>
      </c>
      <c r="L26" s="253">
        <f t="shared" si="6"/>
        <v>0</v>
      </c>
      <c r="M26" s="253">
        <f t="shared" si="6"/>
        <v>0</v>
      </c>
      <c r="N26" s="253">
        <f t="shared" si="6"/>
        <v>0</v>
      </c>
      <c r="O26" s="253">
        <f t="shared" si="6"/>
        <v>0</v>
      </c>
      <c r="P26" s="253">
        <f t="shared" si="6"/>
        <v>0</v>
      </c>
      <c r="Q26" s="253">
        <f t="shared" si="6"/>
        <v>0</v>
      </c>
      <c r="R26" s="253">
        <f t="shared" si="6"/>
        <v>0</v>
      </c>
      <c r="S26" s="253">
        <f t="shared" si="6"/>
        <v>0</v>
      </c>
      <c r="T26" s="253">
        <f t="shared" si="6"/>
        <v>0</v>
      </c>
    </row>
    <row r="27" spans="2:22" ht="12.6">
      <c r="C27" s="18">
        <f>M12</f>
        <v>2019</v>
      </c>
      <c r="E27" s="18" t="s">
        <v>650</v>
      </c>
      <c r="H27" s="253">
        <f>H41/$M$16</f>
        <v>0</v>
      </c>
      <c r="I27" s="253">
        <f t="shared" ref="I27:T27" si="7">I41/$M$16</f>
        <v>0</v>
      </c>
      <c r="J27" s="253">
        <f t="shared" si="7"/>
        <v>0</v>
      </c>
      <c r="K27" s="253">
        <f t="shared" si="7"/>
        <v>0</v>
      </c>
      <c r="L27" s="253">
        <f t="shared" si="7"/>
        <v>0</v>
      </c>
      <c r="M27" s="253">
        <f t="shared" si="7"/>
        <v>0</v>
      </c>
      <c r="N27" s="253">
        <f t="shared" si="7"/>
        <v>0</v>
      </c>
      <c r="O27" s="253">
        <f t="shared" si="7"/>
        <v>0</v>
      </c>
      <c r="P27" s="253">
        <f t="shared" si="7"/>
        <v>0</v>
      </c>
      <c r="Q27" s="253">
        <f t="shared" si="7"/>
        <v>0</v>
      </c>
      <c r="R27" s="253">
        <f t="shared" si="7"/>
        <v>0</v>
      </c>
      <c r="S27" s="253">
        <f t="shared" si="7"/>
        <v>0</v>
      </c>
      <c r="T27" s="253">
        <f t="shared" si="7"/>
        <v>0</v>
      </c>
    </row>
    <row r="28" spans="2:22" ht="12.6">
      <c r="C28" s="18">
        <f>N12</f>
        <v>2020</v>
      </c>
      <c r="E28" s="18" t="s">
        <v>650</v>
      </c>
      <c r="H28" s="253">
        <f>H42/$N$16</f>
        <v>0</v>
      </c>
      <c r="I28" s="253">
        <f t="shared" ref="I28:T28" si="8">I42/$N$16</f>
        <v>0</v>
      </c>
      <c r="J28" s="253">
        <f t="shared" si="8"/>
        <v>0</v>
      </c>
      <c r="K28" s="253">
        <f t="shared" si="8"/>
        <v>0</v>
      </c>
      <c r="L28" s="253">
        <f t="shared" si="8"/>
        <v>0</v>
      </c>
      <c r="M28" s="253">
        <f t="shared" si="8"/>
        <v>0</v>
      </c>
      <c r="N28" s="253">
        <f t="shared" si="8"/>
        <v>0</v>
      </c>
      <c r="O28" s="253">
        <f t="shared" si="8"/>
        <v>0</v>
      </c>
      <c r="P28" s="253">
        <f t="shared" si="8"/>
        <v>0</v>
      </c>
      <c r="Q28" s="253">
        <f t="shared" si="8"/>
        <v>0</v>
      </c>
      <c r="R28" s="253">
        <f t="shared" si="8"/>
        <v>0</v>
      </c>
      <c r="S28" s="253">
        <f t="shared" si="8"/>
        <v>0</v>
      </c>
      <c r="T28" s="253">
        <f t="shared" si="8"/>
        <v>0</v>
      </c>
    </row>
    <row r="29" spans="2:22" ht="12.6">
      <c r="C29" s="18">
        <f>O12</f>
        <v>2021</v>
      </c>
      <c r="E29" s="18" t="s">
        <v>650</v>
      </c>
      <c r="H29" s="253">
        <f>H43/$O$16</f>
        <v>0</v>
      </c>
      <c r="I29" s="253">
        <f t="shared" ref="I29:T29" si="9">I43/$O$16</f>
        <v>0</v>
      </c>
      <c r="J29" s="253">
        <f t="shared" si="9"/>
        <v>0</v>
      </c>
      <c r="K29" s="253">
        <f t="shared" si="9"/>
        <v>0</v>
      </c>
      <c r="L29" s="253">
        <f t="shared" si="9"/>
        <v>0</v>
      </c>
      <c r="M29" s="253">
        <f t="shared" si="9"/>
        <v>0</v>
      </c>
      <c r="N29" s="253">
        <f t="shared" si="9"/>
        <v>0</v>
      </c>
      <c r="O29" s="253">
        <f t="shared" si="9"/>
        <v>0</v>
      </c>
      <c r="P29" s="253">
        <f t="shared" si="9"/>
        <v>0</v>
      </c>
      <c r="Q29" s="253">
        <f t="shared" si="9"/>
        <v>0</v>
      </c>
      <c r="R29" s="253">
        <f t="shared" si="9"/>
        <v>0</v>
      </c>
      <c r="S29" s="253">
        <f t="shared" si="9"/>
        <v>0</v>
      </c>
      <c r="T29" s="253">
        <f t="shared" si="9"/>
        <v>0</v>
      </c>
    </row>
    <row r="30" spans="2:22" ht="12.6">
      <c r="C30" s="18">
        <f>P12</f>
        <v>2022</v>
      </c>
      <c r="E30" s="18" t="s">
        <v>650</v>
      </c>
      <c r="H30" s="253">
        <f>H44/$P$16</f>
        <v>0</v>
      </c>
      <c r="I30" s="253">
        <f t="shared" ref="I30:T30" si="10">I44/$P$16</f>
        <v>0</v>
      </c>
      <c r="J30" s="253">
        <f t="shared" si="10"/>
        <v>0</v>
      </c>
      <c r="K30" s="253">
        <f t="shared" si="10"/>
        <v>0</v>
      </c>
      <c r="L30" s="253">
        <f t="shared" si="10"/>
        <v>0</v>
      </c>
      <c r="M30" s="253">
        <f t="shared" si="10"/>
        <v>0</v>
      </c>
      <c r="N30" s="253">
        <f t="shared" si="10"/>
        <v>0</v>
      </c>
      <c r="O30" s="253">
        <f t="shared" si="10"/>
        <v>0</v>
      </c>
      <c r="P30" s="253">
        <f t="shared" si="10"/>
        <v>0</v>
      </c>
      <c r="Q30" s="253">
        <f t="shared" si="10"/>
        <v>0</v>
      </c>
      <c r="R30" s="253">
        <f t="shared" si="10"/>
        <v>0</v>
      </c>
      <c r="S30" s="253">
        <f t="shared" si="10"/>
        <v>0</v>
      </c>
      <c r="T30" s="253">
        <f t="shared" si="10"/>
        <v>0</v>
      </c>
    </row>
    <row r="31" spans="2:22" ht="12.6">
      <c r="C31" s="18">
        <f>Q12</f>
        <v>2023</v>
      </c>
      <c r="E31" s="18" t="s">
        <v>650</v>
      </c>
      <c r="H31" s="253">
        <f>H45/$Q$16</f>
        <v>0</v>
      </c>
      <c r="I31" s="253">
        <f t="shared" ref="I31:T31" si="11">I45/$Q$16</f>
        <v>0</v>
      </c>
      <c r="J31" s="253">
        <f t="shared" si="11"/>
        <v>0</v>
      </c>
      <c r="K31" s="253">
        <f t="shared" si="11"/>
        <v>0</v>
      </c>
      <c r="L31" s="253">
        <f t="shared" si="11"/>
        <v>0</v>
      </c>
      <c r="M31" s="253">
        <f t="shared" si="11"/>
        <v>0</v>
      </c>
      <c r="N31" s="253">
        <f t="shared" si="11"/>
        <v>0</v>
      </c>
      <c r="O31" s="253">
        <f t="shared" si="11"/>
        <v>0</v>
      </c>
      <c r="P31" s="253">
        <f t="shared" si="11"/>
        <v>0</v>
      </c>
      <c r="Q31" s="253">
        <f t="shared" si="11"/>
        <v>0</v>
      </c>
      <c r="R31" s="253">
        <f t="shared" si="11"/>
        <v>0</v>
      </c>
      <c r="S31" s="253">
        <f t="shared" si="11"/>
        <v>0</v>
      </c>
      <c r="T31" s="253">
        <f t="shared" si="11"/>
        <v>0</v>
      </c>
    </row>
    <row r="32" spans="2:22" ht="12.6">
      <c r="C32" s="18">
        <f>R12</f>
        <v>2024</v>
      </c>
      <c r="E32" s="18" t="s">
        <v>650</v>
      </c>
      <c r="H32" s="253">
        <f>H46/$R$16</f>
        <v>0</v>
      </c>
      <c r="I32" s="253">
        <f t="shared" ref="I32:T32" si="12">I46/$R$16</f>
        <v>0</v>
      </c>
      <c r="J32" s="253">
        <f t="shared" si="12"/>
        <v>0</v>
      </c>
      <c r="K32" s="253">
        <f t="shared" si="12"/>
        <v>0</v>
      </c>
      <c r="L32" s="253">
        <f t="shared" si="12"/>
        <v>0</v>
      </c>
      <c r="M32" s="253">
        <f t="shared" si="12"/>
        <v>0</v>
      </c>
      <c r="N32" s="253">
        <f t="shared" si="12"/>
        <v>0</v>
      </c>
      <c r="O32" s="253">
        <f t="shared" si="12"/>
        <v>0</v>
      </c>
      <c r="P32" s="253">
        <f t="shared" si="12"/>
        <v>0</v>
      </c>
      <c r="Q32" s="253">
        <f t="shared" si="12"/>
        <v>0</v>
      </c>
      <c r="R32" s="253">
        <f t="shared" si="12"/>
        <v>0</v>
      </c>
      <c r="S32" s="253">
        <f t="shared" si="12"/>
        <v>0</v>
      </c>
      <c r="T32" s="253">
        <f t="shared" si="12"/>
        <v>0</v>
      </c>
    </row>
    <row r="33" spans="3:20" ht="12.6">
      <c r="C33" s="18">
        <f>S12</f>
        <v>2025</v>
      </c>
      <c r="E33" s="18" t="s">
        <v>650</v>
      </c>
      <c r="H33" s="253">
        <f>H47/$S$16</f>
        <v>0</v>
      </c>
      <c r="I33" s="253">
        <f t="shared" ref="I33:T33" si="13">I47/$S$16</f>
        <v>0</v>
      </c>
      <c r="J33" s="253">
        <f t="shared" si="13"/>
        <v>0</v>
      </c>
      <c r="K33" s="253">
        <f t="shared" si="13"/>
        <v>0</v>
      </c>
      <c r="L33" s="253">
        <f t="shared" si="13"/>
        <v>0</v>
      </c>
      <c r="M33" s="253">
        <f t="shared" si="13"/>
        <v>0</v>
      </c>
      <c r="N33" s="253">
        <f t="shared" si="13"/>
        <v>0</v>
      </c>
      <c r="O33" s="253">
        <f t="shared" si="13"/>
        <v>0</v>
      </c>
      <c r="P33" s="253">
        <f t="shared" si="13"/>
        <v>0</v>
      </c>
      <c r="Q33" s="253">
        <f t="shared" si="13"/>
        <v>0</v>
      </c>
      <c r="R33" s="253">
        <f t="shared" si="13"/>
        <v>0</v>
      </c>
      <c r="S33" s="253">
        <f t="shared" si="13"/>
        <v>0</v>
      </c>
      <c r="T33" s="253">
        <f t="shared" si="13"/>
        <v>0</v>
      </c>
    </row>
    <row r="34" spans="3:20" ht="12.6">
      <c r="C34" s="18">
        <f>T12</f>
        <v>2026</v>
      </c>
      <c r="E34" s="18" t="s">
        <v>650</v>
      </c>
      <c r="H34" s="253">
        <f>H48/$T$16</f>
        <v>0</v>
      </c>
      <c r="I34" s="253">
        <f t="shared" ref="I34:T34" si="14">I48/$T$16</f>
        <v>0</v>
      </c>
      <c r="J34" s="253">
        <f t="shared" si="14"/>
        <v>0</v>
      </c>
      <c r="K34" s="253">
        <f t="shared" si="14"/>
        <v>0</v>
      </c>
      <c r="L34" s="253">
        <f t="shared" si="14"/>
        <v>0</v>
      </c>
      <c r="M34" s="253">
        <f t="shared" si="14"/>
        <v>0</v>
      </c>
      <c r="N34" s="253">
        <f t="shared" si="14"/>
        <v>0</v>
      </c>
      <c r="O34" s="253">
        <f t="shared" si="14"/>
        <v>0</v>
      </c>
      <c r="P34" s="253">
        <f t="shared" si="14"/>
        <v>0</v>
      </c>
      <c r="Q34" s="253">
        <f t="shared" si="14"/>
        <v>0</v>
      </c>
      <c r="R34" s="253">
        <f t="shared" si="14"/>
        <v>0</v>
      </c>
      <c r="S34" s="253">
        <f t="shared" si="14"/>
        <v>0</v>
      </c>
      <c r="T34" s="253">
        <f t="shared" si="14"/>
        <v>0</v>
      </c>
    </row>
    <row r="35" spans="3:20" ht="12.6">
      <c r="C35" s="18"/>
    </row>
    <row r="36" spans="3:20" ht="12.6">
      <c r="C36" s="18">
        <f t="shared" ref="C36:C48" si="15">C22</f>
        <v>2014</v>
      </c>
      <c r="E36" s="18" t="s">
        <v>649</v>
      </c>
      <c r="H36" s="99"/>
      <c r="I36" s="99"/>
      <c r="J36" s="99"/>
      <c r="K36" s="99"/>
      <c r="L36" s="99"/>
      <c r="M36" s="99"/>
      <c r="N36" s="99"/>
      <c r="O36" s="99"/>
      <c r="P36" s="99"/>
      <c r="Q36" s="99"/>
      <c r="R36" s="99"/>
      <c r="S36" s="99"/>
      <c r="T36" s="99"/>
    </row>
    <row r="37" spans="3:20" ht="12.6">
      <c r="C37" s="18">
        <f t="shared" si="15"/>
        <v>2015</v>
      </c>
      <c r="E37" s="18" t="s">
        <v>649</v>
      </c>
      <c r="H37" s="99"/>
      <c r="I37" s="99"/>
      <c r="J37" s="99"/>
      <c r="K37" s="99"/>
      <c r="L37" s="99"/>
      <c r="M37" s="99"/>
      <c r="N37" s="99"/>
      <c r="O37" s="99"/>
      <c r="P37" s="99"/>
      <c r="Q37" s="99"/>
      <c r="R37" s="99"/>
      <c r="S37" s="99"/>
      <c r="T37" s="99"/>
    </row>
    <row r="38" spans="3:20" ht="12.6">
      <c r="C38" s="18">
        <f t="shared" si="15"/>
        <v>2016</v>
      </c>
      <c r="E38" s="18" t="s">
        <v>649</v>
      </c>
      <c r="H38" s="99"/>
      <c r="I38" s="99"/>
      <c r="J38" s="99"/>
      <c r="K38" s="99"/>
      <c r="L38" s="99"/>
      <c r="M38" s="99"/>
      <c r="N38" s="99"/>
      <c r="O38" s="99"/>
      <c r="P38" s="99"/>
      <c r="Q38" s="99"/>
      <c r="R38" s="99"/>
      <c r="S38" s="99"/>
      <c r="T38" s="99"/>
    </row>
    <row r="39" spans="3:20" ht="12.6">
      <c r="C39" s="18">
        <f t="shared" si="15"/>
        <v>2017</v>
      </c>
      <c r="E39" s="18" t="s">
        <v>649</v>
      </c>
      <c r="H39" s="99"/>
      <c r="I39" s="99"/>
      <c r="J39" s="99"/>
      <c r="K39" s="99"/>
      <c r="L39" s="99"/>
      <c r="M39" s="99"/>
      <c r="N39" s="99"/>
      <c r="O39" s="99"/>
      <c r="P39" s="99"/>
      <c r="Q39" s="99"/>
      <c r="R39" s="99"/>
      <c r="S39" s="99"/>
      <c r="T39" s="99"/>
    </row>
    <row r="40" spans="3:20" ht="12.6">
      <c r="C40" s="18">
        <f t="shared" si="15"/>
        <v>2018</v>
      </c>
      <c r="E40" s="18" t="s">
        <v>649</v>
      </c>
      <c r="H40" s="99"/>
      <c r="I40" s="99"/>
      <c r="J40" s="99"/>
      <c r="K40" s="99"/>
      <c r="L40" s="99"/>
      <c r="M40" s="99"/>
      <c r="N40" s="99"/>
      <c r="O40" s="99"/>
      <c r="P40" s="99"/>
      <c r="Q40" s="99"/>
      <c r="R40" s="99"/>
      <c r="S40" s="99"/>
      <c r="T40" s="99"/>
    </row>
    <row r="41" spans="3:20" ht="12.6">
      <c r="C41" s="18">
        <f t="shared" si="15"/>
        <v>2019</v>
      </c>
      <c r="E41" s="18" t="s">
        <v>649</v>
      </c>
      <c r="H41" s="99"/>
      <c r="I41" s="99"/>
      <c r="J41" s="99"/>
      <c r="K41" s="99"/>
      <c r="L41" s="99"/>
      <c r="M41" s="99"/>
      <c r="N41" s="99"/>
      <c r="O41" s="99"/>
      <c r="P41" s="99"/>
      <c r="Q41" s="99"/>
      <c r="R41" s="99"/>
      <c r="S41" s="99"/>
      <c r="T41" s="99"/>
    </row>
    <row r="42" spans="3:20" ht="12.6">
      <c r="C42" s="18">
        <f t="shared" si="15"/>
        <v>2020</v>
      </c>
      <c r="E42" s="18" t="s">
        <v>649</v>
      </c>
      <c r="H42" s="99"/>
      <c r="I42" s="99"/>
      <c r="J42" s="99"/>
      <c r="K42" s="99"/>
      <c r="L42" s="99"/>
      <c r="M42" s="99"/>
      <c r="N42" s="99"/>
      <c r="O42" s="99"/>
      <c r="P42" s="99"/>
      <c r="Q42" s="99"/>
      <c r="R42" s="99"/>
      <c r="S42" s="99"/>
      <c r="T42" s="99"/>
    </row>
    <row r="43" spans="3:20" ht="12.6">
      <c r="C43" s="18">
        <f t="shared" si="15"/>
        <v>2021</v>
      </c>
      <c r="E43" s="18" t="s">
        <v>649</v>
      </c>
      <c r="H43" s="99"/>
      <c r="I43" s="99"/>
      <c r="J43" s="99"/>
      <c r="K43" s="99"/>
      <c r="L43" s="99"/>
      <c r="M43" s="99"/>
      <c r="N43" s="99"/>
      <c r="O43" s="99"/>
      <c r="P43" s="99"/>
      <c r="Q43" s="99"/>
      <c r="R43" s="99"/>
      <c r="S43" s="99"/>
      <c r="T43" s="99"/>
    </row>
    <row r="44" spans="3:20" ht="12.6">
      <c r="C44" s="18">
        <f t="shared" si="15"/>
        <v>2022</v>
      </c>
      <c r="E44" s="18" t="s">
        <v>649</v>
      </c>
      <c r="H44" s="99"/>
      <c r="I44" s="99"/>
      <c r="J44" s="99"/>
      <c r="K44" s="99"/>
      <c r="L44" s="99"/>
      <c r="M44" s="99"/>
      <c r="N44" s="99"/>
      <c r="O44" s="99"/>
      <c r="P44" s="99"/>
      <c r="Q44" s="99"/>
      <c r="R44" s="99"/>
      <c r="S44" s="99"/>
      <c r="T44" s="99"/>
    </row>
    <row r="45" spans="3:20" ht="12.6">
      <c r="C45" s="18">
        <f t="shared" si="15"/>
        <v>2023</v>
      </c>
      <c r="E45" s="18" t="s">
        <v>649</v>
      </c>
      <c r="H45" s="99"/>
      <c r="I45" s="99"/>
      <c r="J45" s="99"/>
      <c r="K45" s="99"/>
      <c r="L45" s="99"/>
      <c r="M45" s="99"/>
      <c r="N45" s="99"/>
      <c r="O45" s="99"/>
      <c r="P45" s="99"/>
      <c r="Q45" s="99"/>
      <c r="R45" s="99"/>
      <c r="S45" s="99"/>
      <c r="T45" s="99"/>
    </row>
    <row r="46" spans="3:20" ht="12.6">
      <c r="C46" s="18">
        <f t="shared" si="15"/>
        <v>2024</v>
      </c>
      <c r="E46" s="18" t="s">
        <v>649</v>
      </c>
      <c r="H46" s="99"/>
      <c r="I46" s="99"/>
      <c r="J46" s="99"/>
      <c r="K46" s="99"/>
      <c r="L46" s="99"/>
      <c r="M46" s="99"/>
      <c r="N46" s="99"/>
      <c r="O46" s="99"/>
      <c r="P46" s="99"/>
      <c r="Q46" s="99"/>
      <c r="R46" s="99"/>
      <c r="S46" s="99"/>
      <c r="T46" s="99"/>
    </row>
    <row r="47" spans="3:20" ht="12.6">
      <c r="C47" s="18">
        <f t="shared" si="15"/>
        <v>2025</v>
      </c>
      <c r="E47" s="18" t="s">
        <v>649</v>
      </c>
      <c r="H47" s="99"/>
      <c r="I47" s="99"/>
      <c r="J47" s="99"/>
      <c r="K47" s="99"/>
      <c r="L47" s="99"/>
      <c r="M47" s="99"/>
      <c r="N47" s="99"/>
      <c r="O47" s="99"/>
      <c r="P47" s="99"/>
      <c r="Q47" s="99"/>
      <c r="R47" s="99"/>
      <c r="S47" s="99"/>
      <c r="T47" s="99"/>
    </row>
    <row r="48" spans="3:20" ht="12.6">
      <c r="C48" s="18">
        <f t="shared" si="15"/>
        <v>2026</v>
      </c>
      <c r="E48" s="18" t="s">
        <v>649</v>
      </c>
      <c r="H48" s="99"/>
      <c r="I48" s="99"/>
      <c r="J48" s="99"/>
      <c r="K48" s="99"/>
      <c r="L48" s="99"/>
      <c r="M48" s="99"/>
      <c r="N48" s="99"/>
      <c r="O48" s="99"/>
      <c r="P48" s="99"/>
      <c r="Q48" s="99"/>
      <c r="R48" s="99"/>
      <c r="S48" s="99"/>
      <c r="T48" s="99"/>
    </row>
    <row r="49" spans="2:22" ht="12.6"/>
    <row r="50" spans="2:22" ht="12.6">
      <c r="D50" s="52"/>
      <c r="E50" s="18"/>
      <c r="H50" s="97"/>
      <c r="I50" s="97"/>
      <c r="J50" s="97"/>
      <c r="K50" s="97"/>
      <c r="L50" s="97"/>
      <c r="M50" s="97"/>
      <c r="N50" s="97"/>
      <c r="O50" s="97"/>
      <c r="P50" s="97"/>
      <c r="Q50" s="97"/>
      <c r="R50" s="97"/>
      <c r="S50" s="97"/>
      <c r="T50" s="97"/>
    </row>
    <row r="51" spans="2:22" ht="12.6">
      <c r="B51" s="123" t="s">
        <v>570</v>
      </c>
      <c r="C51" s="122"/>
      <c r="V51" s="16"/>
    </row>
    <row r="52" spans="2:22" ht="12.6">
      <c r="H52" s="97"/>
      <c r="I52" s="97"/>
      <c r="J52" s="97"/>
      <c r="K52" s="97"/>
      <c r="L52" s="97"/>
      <c r="M52" s="97"/>
      <c r="N52" s="97"/>
      <c r="O52" s="97"/>
      <c r="P52" s="97"/>
      <c r="Q52" s="97"/>
      <c r="R52" s="97"/>
      <c r="S52" s="97"/>
      <c r="T52" s="97"/>
    </row>
    <row r="53" spans="2:22" ht="12.6">
      <c r="C53" s="16" t="s">
        <v>499</v>
      </c>
      <c r="H53" s="97"/>
      <c r="I53" s="97"/>
      <c r="J53" s="97"/>
      <c r="K53" s="97"/>
      <c r="L53" s="97"/>
      <c r="M53" s="97"/>
      <c r="N53" s="97"/>
      <c r="O53" s="97"/>
      <c r="P53" s="97"/>
      <c r="Q53" s="97"/>
      <c r="R53" s="97"/>
      <c r="S53" s="97"/>
      <c r="T53" s="97"/>
    </row>
    <row r="54" spans="2:22" ht="12.6">
      <c r="C54" s="18" t="s">
        <v>567</v>
      </c>
      <c r="H54" s="97"/>
      <c r="I54" s="97"/>
      <c r="J54" s="97"/>
      <c r="K54" s="97"/>
      <c r="L54" s="97"/>
      <c r="M54" s="97"/>
      <c r="N54" s="97"/>
      <c r="O54" s="97"/>
      <c r="P54" s="97"/>
      <c r="Q54" s="97"/>
      <c r="R54" s="97"/>
      <c r="S54" s="97"/>
      <c r="T54" s="97"/>
    </row>
    <row r="55" spans="2:22" ht="12.6">
      <c r="C55" s="18">
        <f>C22</f>
        <v>2014</v>
      </c>
      <c r="E55" s="18" t="s">
        <v>650</v>
      </c>
      <c r="H55" s="253">
        <f>H69/$H$16</f>
        <v>0</v>
      </c>
      <c r="I55" s="253">
        <f t="shared" ref="I55:T55" si="16">I69/$H$16</f>
        <v>0</v>
      </c>
      <c r="J55" s="253">
        <f t="shared" si="16"/>
        <v>0</v>
      </c>
      <c r="K55" s="253">
        <f t="shared" si="16"/>
        <v>0</v>
      </c>
      <c r="L55" s="253">
        <f t="shared" si="16"/>
        <v>0</v>
      </c>
      <c r="M55" s="253">
        <f t="shared" si="16"/>
        <v>0</v>
      </c>
      <c r="N55" s="253">
        <f t="shared" si="16"/>
        <v>0</v>
      </c>
      <c r="O55" s="253">
        <f t="shared" si="16"/>
        <v>0</v>
      </c>
      <c r="P55" s="253">
        <f t="shared" si="16"/>
        <v>0</v>
      </c>
      <c r="Q55" s="253">
        <f t="shared" si="16"/>
        <v>0</v>
      </c>
      <c r="R55" s="253">
        <f t="shared" si="16"/>
        <v>0</v>
      </c>
      <c r="S55" s="253">
        <f t="shared" si="16"/>
        <v>0</v>
      </c>
      <c r="T55" s="253">
        <f t="shared" si="16"/>
        <v>0</v>
      </c>
    </row>
    <row r="56" spans="2:22" ht="12.6">
      <c r="C56" s="18">
        <f t="shared" ref="C56:C67" si="17">C23</f>
        <v>2015</v>
      </c>
      <c r="E56" s="18" t="s">
        <v>650</v>
      </c>
      <c r="H56" s="253">
        <f>H70/$I$16</f>
        <v>0</v>
      </c>
      <c r="I56" s="253">
        <f t="shared" ref="I56:T56" si="18">I70/$I$16</f>
        <v>0</v>
      </c>
      <c r="J56" s="253">
        <f t="shared" si="18"/>
        <v>0</v>
      </c>
      <c r="K56" s="253">
        <f t="shared" si="18"/>
        <v>0</v>
      </c>
      <c r="L56" s="253">
        <f t="shared" si="18"/>
        <v>0</v>
      </c>
      <c r="M56" s="253">
        <f t="shared" si="18"/>
        <v>0</v>
      </c>
      <c r="N56" s="253">
        <f t="shared" si="18"/>
        <v>0</v>
      </c>
      <c r="O56" s="253">
        <f t="shared" si="18"/>
        <v>0</v>
      </c>
      <c r="P56" s="253">
        <f t="shared" si="18"/>
        <v>0</v>
      </c>
      <c r="Q56" s="253">
        <f t="shared" si="18"/>
        <v>0</v>
      </c>
      <c r="R56" s="253">
        <f t="shared" si="18"/>
        <v>0</v>
      </c>
      <c r="S56" s="253">
        <f t="shared" si="18"/>
        <v>0</v>
      </c>
      <c r="T56" s="253">
        <f t="shared" si="18"/>
        <v>0</v>
      </c>
    </row>
    <row r="57" spans="2:22" ht="12.6">
      <c r="C57" s="18">
        <f t="shared" si="17"/>
        <v>2016</v>
      </c>
      <c r="E57" s="18" t="s">
        <v>650</v>
      </c>
      <c r="H57" s="253">
        <f>H71/$J$16</f>
        <v>0</v>
      </c>
      <c r="I57" s="253">
        <f t="shared" ref="I57:T57" si="19">I71/$J$16</f>
        <v>0</v>
      </c>
      <c r="J57" s="253">
        <f t="shared" si="19"/>
        <v>0</v>
      </c>
      <c r="K57" s="253">
        <f t="shared" si="19"/>
        <v>0</v>
      </c>
      <c r="L57" s="253">
        <f t="shared" si="19"/>
        <v>0</v>
      </c>
      <c r="M57" s="253">
        <f t="shared" si="19"/>
        <v>0</v>
      </c>
      <c r="N57" s="253">
        <f t="shared" si="19"/>
        <v>0</v>
      </c>
      <c r="O57" s="253">
        <f t="shared" si="19"/>
        <v>0</v>
      </c>
      <c r="P57" s="253">
        <f t="shared" si="19"/>
        <v>0</v>
      </c>
      <c r="Q57" s="253">
        <f t="shared" si="19"/>
        <v>0</v>
      </c>
      <c r="R57" s="253">
        <f t="shared" si="19"/>
        <v>0</v>
      </c>
      <c r="S57" s="253">
        <f t="shared" si="19"/>
        <v>0</v>
      </c>
      <c r="T57" s="253">
        <f t="shared" si="19"/>
        <v>0</v>
      </c>
    </row>
    <row r="58" spans="2:22" ht="12.6">
      <c r="C58" s="18">
        <f t="shared" si="17"/>
        <v>2017</v>
      </c>
      <c r="E58" s="18" t="s">
        <v>650</v>
      </c>
      <c r="H58" s="253">
        <f>H72/$K$16</f>
        <v>0</v>
      </c>
      <c r="I58" s="253">
        <f t="shared" ref="I58:T58" si="20">I72/$K$16</f>
        <v>0</v>
      </c>
      <c r="J58" s="253">
        <f t="shared" si="20"/>
        <v>0</v>
      </c>
      <c r="K58" s="253">
        <f t="shared" si="20"/>
        <v>0</v>
      </c>
      <c r="L58" s="253">
        <f t="shared" si="20"/>
        <v>0</v>
      </c>
      <c r="M58" s="253">
        <f t="shared" si="20"/>
        <v>0</v>
      </c>
      <c r="N58" s="253">
        <f t="shared" si="20"/>
        <v>0</v>
      </c>
      <c r="O58" s="253">
        <f t="shared" si="20"/>
        <v>0</v>
      </c>
      <c r="P58" s="253">
        <f t="shared" si="20"/>
        <v>0</v>
      </c>
      <c r="Q58" s="253">
        <f t="shared" si="20"/>
        <v>0</v>
      </c>
      <c r="R58" s="253">
        <f t="shared" si="20"/>
        <v>0</v>
      </c>
      <c r="S58" s="253">
        <f t="shared" si="20"/>
        <v>0</v>
      </c>
      <c r="T58" s="253">
        <f t="shared" si="20"/>
        <v>0</v>
      </c>
    </row>
    <row r="59" spans="2:22" ht="12.6">
      <c r="C59" s="18">
        <f t="shared" si="17"/>
        <v>2018</v>
      </c>
      <c r="E59" s="18" t="s">
        <v>650</v>
      </c>
      <c r="H59" s="253">
        <f>H73/$L$16</f>
        <v>0</v>
      </c>
      <c r="I59" s="253">
        <f t="shared" ref="I59:T59" si="21">I73/$L$16</f>
        <v>0</v>
      </c>
      <c r="J59" s="253">
        <f t="shared" si="21"/>
        <v>0</v>
      </c>
      <c r="K59" s="253">
        <f t="shared" si="21"/>
        <v>0</v>
      </c>
      <c r="L59" s="253">
        <f t="shared" si="21"/>
        <v>0</v>
      </c>
      <c r="M59" s="253">
        <f t="shared" si="21"/>
        <v>0</v>
      </c>
      <c r="N59" s="253">
        <f t="shared" si="21"/>
        <v>0</v>
      </c>
      <c r="O59" s="253">
        <f t="shared" si="21"/>
        <v>0</v>
      </c>
      <c r="P59" s="253">
        <f t="shared" si="21"/>
        <v>0</v>
      </c>
      <c r="Q59" s="253">
        <f t="shared" si="21"/>
        <v>0</v>
      </c>
      <c r="R59" s="253">
        <f t="shared" si="21"/>
        <v>0</v>
      </c>
      <c r="S59" s="253">
        <f t="shared" si="21"/>
        <v>0</v>
      </c>
      <c r="T59" s="253">
        <f t="shared" si="21"/>
        <v>0</v>
      </c>
    </row>
    <row r="60" spans="2:22" ht="12.6">
      <c r="C60" s="18">
        <f t="shared" si="17"/>
        <v>2019</v>
      </c>
      <c r="E60" s="18" t="s">
        <v>650</v>
      </c>
      <c r="H60" s="253">
        <f>H74/$M$16</f>
        <v>0</v>
      </c>
      <c r="I60" s="253">
        <f t="shared" ref="I60:T60" si="22">I74/$M$16</f>
        <v>0</v>
      </c>
      <c r="J60" s="253">
        <f t="shared" si="22"/>
        <v>0</v>
      </c>
      <c r="K60" s="253">
        <f t="shared" si="22"/>
        <v>0</v>
      </c>
      <c r="L60" s="253">
        <f t="shared" si="22"/>
        <v>0</v>
      </c>
      <c r="M60" s="253">
        <f t="shared" si="22"/>
        <v>0</v>
      </c>
      <c r="N60" s="253">
        <f t="shared" si="22"/>
        <v>0</v>
      </c>
      <c r="O60" s="253">
        <f t="shared" si="22"/>
        <v>0</v>
      </c>
      <c r="P60" s="253">
        <f t="shared" si="22"/>
        <v>0</v>
      </c>
      <c r="Q60" s="253">
        <f t="shared" si="22"/>
        <v>0</v>
      </c>
      <c r="R60" s="253">
        <f t="shared" si="22"/>
        <v>0</v>
      </c>
      <c r="S60" s="253">
        <f t="shared" si="22"/>
        <v>0</v>
      </c>
      <c r="T60" s="253">
        <f t="shared" si="22"/>
        <v>0</v>
      </c>
    </row>
    <row r="61" spans="2:22" ht="12.6">
      <c r="C61" s="18">
        <f t="shared" si="17"/>
        <v>2020</v>
      </c>
      <c r="E61" s="18" t="s">
        <v>650</v>
      </c>
      <c r="H61" s="253">
        <f>H75/$N$16</f>
        <v>0</v>
      </c>
      <c r="I61" s="253">
        <f t="shared" ref="I61:T61" si="23">I75/$N$16</f>
        <v>0</v>
      </c>
      <c r="J61" s="253">
        <f t="shared" si="23"/>
        <v>0</v>
      </c>
      <c r="K61" s="253">
        <f t="shared" si="23"/>
        <v>0</v>
      </c>
      <c r="L61" s="253">
        <f t="shared" si="23"/>
        <v>0</v>
      </c>
      <c r="M61" s="253">
        <f t="shared" si="23"/>
        <v>0</v>
      </c>
      <c r="N61" s="253">
        <f t="shared" si="23"/>
        <v>0</v>
      </c>
      <c r="O61" s="253">
        <f t="shared" si="23"/>
        <v>0</v>
      </c>
      <c r="P61" s="253">
        <f t="shared" si="23"/>
        <v>0</v>
      </c>
      <c r="Q61" s="253">
        <f t="shared" si="23"/>
        <v>0</v>
      </c>
      <c r="R61" s="253">
        <f t="shared" si="23"/>
        <v>0</v>
      </c>
      <c r="S61" s="253">
        <f t="shared" si="23"/>
        <v>0</v>
      </c>
      <c r="T61" s="253">
        <f t="shared" si="23"/>
        <v>0</v>
      </c>
    </row>
    <row r="62" spans="2:22" ht="12.6">
      <c r="C62" s="18">
        <f t="shared" si="17"/>
        <v>2021</v>
      </c>
      <c r="E62" s="18" t="s">
        <v>650</v>
      </c>
      <c r="H62" s="253">
        <f>H76/$O$16</f>
        <v>0</v>
      </c>
      <c r="I62" s="253">
        <f t="shared" ref="I62:T62" si="24">I76/$O$16</f>
        <v>0</v>
      </c>
      <c r="J62" s="253">
        <f t="shared" si="24"/>
        <v>0</v>
      </c>
      <c r="K62" s="253">
        <f t="shared" si="24"/>
        <v>0</v>
      </c>
      <c r="L62" s="253">
        <f t="shared" si="24"/>
        <v>0</v>
      </c>
      <c r="M62" s="253">
        <f t="shared" si="24"/>
        <v>0</v>
      </c>
      <c r="N62" s="253">
        <f t="shared" si="24"/>
        <v>0</v>
      </c>
      <c r="O62" s="253">
        <f t="shared" si="24"/>
        <v>0</v>
      </c>
      <c r="P62" s="253">
        <f t="shared" si="24"/>
        <v>0</v>
      </c>
      <c r="Q62" s="253">
        <f t="shared" si="24"/>
        <v>0</v>
      </c>
      <c r="R62" s="253">
        <f t="shared" si="24"/>
        <v>0</v>
      </c>
      <c r="S62" s="253">
        <f t="shared" si="24"/>
        <v>0</v>
      </c>
      <c r="T62" s="253">
        <f t="shared" si="24"/>
        <v>0</v>
      </c>
    </row>
    <row r="63" spans="2:22" ht="12.6">
      <c r="C63" s="18">
        <f t="shared" si="17"/>
        <v>2022</v>
      </c>
      <c r="E63" s="18" t="s">
        <v>650</v>
      </c>
      <c r="H63" s="253">
        <f>H77/$P$16</f>
        <v>0</v>
      </c>
      <c r="I63" s="253">
        <f t="shared" ref="I63:T63" si="25">I77/$P$16</f>
        <v>0</v>
      </c>
      <c r="J63" s="253">
        <f t="shared" si="25"/>
        <v>0</v>
      </c>
      <c r="K63" s="253">
        <f t="shared" si="25"/>
        <v>0</v>
      </c>
      <c r="L63" s="253">
        <f t="shared" si="25"/>
        <v>0</v>
      </c>
      <c r="M63" s="253">
        <f t="shared" si="25"/>
        <v>0</v>
      </c>
      <c r="N63" s="253">
        <f t="shared" si="25"/>
        <v>0</v>
      </c>
      <c r="O63" s="253">
        <f t="shared" si="25"/>
        <v>0</v>
      </c>
      <c r="P63" s="253">
        <f t="shared" si="25"/>
        <v>0</v>
      </c>
      <c r="Q63" s="253">
        <f t="shared" si="25"/>
        <v>0</v>
      </c>
      <c r="R63" s="253">
        <f t="shared" si="25"/>
        <v>0</v>
      </c>
      <c r="S63" s="253">
        <f t="shared" si="25"/>
        <v>0</v>
      </c>
      <c r="T63" s="253">
        <f t="shared" si="25"/>
        <v>0</v>
      </c>
    </row>
    <row r="64" spans="2:22" ht="12.6">
      <c r="C64" s="18">
        <f t="shared" si="17"/>
        <v>2023</v>
      </c>
      <c r="E64" s="18" t="s">
        <v>650</v>
      </c>
      <c r="H64" s="253">
        <f>H78/$Q$16</f>
        <v>0</v>
      </c>
      <c r="I64" s="253">
        <f t="shared" ref="I64:T64" si="26">I78/$Q$16</f>
        <v>0</v>
      </c>
      <c r="J64" s="253">
        <f t="shared" si="26"/>
        <v>0</v>
      </c>
      <c r="K64" s="253">
        <f t="shared" si="26"/>
        <v>0</v>
      </c>
      <c r="L64" s="253">
        <f t="shared" si="26"/>
        <v>0</v>
      </c>
      <c r="M64" s="253">
        <f t="shared" si="26"/>
        <v>0</v>
      </c>
      <c r="N64" s="253">
        <f t="shared" si="26"/>
        <v>0</v>
      </c>
      <c r="O64" s="253">
        <f t="shared" si="26"/>
        <v>0</v>
      </c>
      <c r="P64" s="253">
        <f t="shared" si="26"/>
        <v>0</v>
      </c>
      <c r="Q64" s="253">
        <f t="shared" si="26"/>
        <v>0</v>
      </c>
      <c r="R64" s="253">
        <f t="shared" si="26"/>
        <v>0</v>
      </c>
      <c r="S64" s="253">
        <f t="shared" si="26"/>
        <v>0</v>
      </c>
      <c r="T64" s="253">
        <f t="shared" si="26"/>
        <v>0</v>
      </c>
    </row>
    <row r="65" spans="3:20" ht="12.6">
      <c r="C65" s="18">
        <f t="shared" si="17"/>
        <v>2024</v>
      </c>
      <c r="E65" s="18" t="s">
        <v>650</v>
      </c>
      <c r="H65" s="253">
        <f>H79/$R$16</f>
        <v>0</v>
      </c>
      <c r="I65" s="253">
        <f t="shared" ref="I65:T65" si="27">I79/$R$16</f>
        <v>0</v>
      </c>
      <c r="J65" s="253">
        <f t="shared" si="27"/>
        <v>0</v>
      </c>
      <c r="K65" s="253">
        <f t="shared" si="27"/>
        <v>0</v>
      </c>
      <c r="L65" s="253">
        <f t="shared" si="27"/>
        <v>0</v>
      </c>
      <c r="M65" s="253">
        <f t="shared" si="27"/>
        <v>0</v>
      </c>
      <c r="N65" s="253">
        <f t="shared" si="27"/>
        <v>0</v>
      </c>
      <c r="O65" s="253">
        <f t="shared" si="27"/>
        <v>0</v>
      </c>
      <c r="P65" s="253">
        <f t="shared" si="27"/>
        <v>0</v>
      </c>
      <c r="Q65" s="253">
        <f t="shared" si="27"/>
        <v>0</v>
      </c>
      <c r="R65" s="253">
        <f t="shared" si="27"/>
        <v>0</v>
      </c>
      <c r="S65" s="253">
        <f t="shared" si="27"/>
        <v>0</v>
      </c>
      <c r="T65" s="253">
        <f t="shared" si="27"/>
        <v>0</v>
      </c>
    </row>
    <row r="66" spans="3:20" ht="12.6">
      <c r="C66" s="18">
        <f t="shared" si="17"/>
        <v>2025</v>
      </c>
      <c r="E66" s="18" t="s">
        <v>650</v>
      </c>
      <c r="H66" s="253">
        <f>H80/$S$16</f>
        <v>0</v>
      </c>
      <c r="I66" s="253">
        <f t="shared" ref="I66:T66" si="28">I80/$S$16</f>
        <v>0</v>
      </c>
      <c r="J66" s="253">
        <f t="shared" si="28"/>
        <v>0</v>
      </c>
      <c r="K66" s="253">
        <f t="shared" si="28"/>
        <v>0</v>
      </c>
      <c r="L66" s="253">
        <f t="shared" si="28"/>
        <v>0</v>
      </c>
      <c r="M66" s="253">
        <f t="shared" si="28"/>
        <v>0</v>
      </c>
      <c r="N66" s="253">
        <f t="shared" si="28"/>
        <v>0</v>
      </c>
      <c r="O66" s="253">
        <f t="shared" si="28"/>
        <v>0</v>
      </c>
      <c r="P66" s="253">
        <f t="shared" si="28"/>
        <v>0</v>
      </c>
      <c r="Q66" s="253">
        <f t="shared" si="28"/>
        <v>0</v>
      </c>
      <c r="R66" s="253">
        <f t="shared" si="28"/>
        <v>0</v>
      </c>
      <c r="S66" s="253">
        <f t="shared" si="28"/>
        <v>0</v>
      </c>
      <c r="T66" s="253">
        <f t="shared" si="28"/>
        <v>0</v>
      </c>
    </row>
    <row r="67" spans="3:20" ht="12.6">
      <c r="C67" s="18">
        <f t="shared" si="17"/>
        <v>2026</v>
      </c>
      <c r="E67" s="18" t="s">
        <v>650</v>
      </c>
      <c r="H67" s="253">
        <f>H81/$T$16</f>
        <v>0</v>
      </c>
      <c r="I67" s="253">
        <f t="shared" ref="I67:T67" si="29">I81/$T$16</f>
        <v>0</v>
      </c>
      <c r="J67" s="253">
        <f t="shared" si="29"/>
        <v>0</v>
      </c>
      <c r="K67" s="253">
        <f t="shared" si="29"/>
        <v>0</v>
      </c>
      <c r="L67" s="253">
        <f t="shared" si="29"/>
        <v>0</v>
      </c>
      <c r="M67" s="253">
        <f t="shared" si="29"/>
        <v>0</v>
      </c>
      <c r="N67" s="253">
        <f t="shared" si="29"/>
        <v>0</v>
      </c>
      <c r="O67" s="253">
        <f t="shared" si="29"/>
        <v>0</v>
      </c>
      <c r="P67" s="253">
        <f t="shared" si="29"/>
        <v>0</v>
      </c>
      <c r="Q67" s="253">
        <f t="shared" si="29"/>
        <v>0</v>
      </c>
      <c r="R67" s="253">
        <f t="shared" si="29"/>
        <v>0</v>
      </c>
      <c r="S67" s="253">
        <f t="shared" si="29"/>
        <v>0</v>
      </c>
      <c r="T67" s="253">
        <f t="shared" si="29"/>
        <v>0</v>
      </c>
    </row>
    <row r="68" spans="3:20" ht="12.6">
      <c r="C68" s="18"/>
    </row>
    <row r="69" spans="3:20" ht="12.6">
      <c r="C69" s="18">
        <f t="shared" ref="C69:C81" si="30">C55</f>
        <v>2014</v>
      </c>
      <c r="E69" s="18" t="s">
        <v>649</v>
      </c>
      <c r="H69" s="99"/>
      <c r="I69" s="99"/>
      <c r="J69" s="99"/>
      <c r="K69" s="99"/>
      <c r="L69" s="99"/>
      <c r="M69" s="99"/>
      <c r="N69" s="99"/>
      <c r="O69" s="99"/>
      <c r="P69" s="99"/>
      <c r="Q69" s="99"/>
      <c r="R69" s="99"/>
      <c r="S69" s="99"/>
      <c r="T69" s="99"/>
    </row>
    <row r="70" spans="3:20" ht="12.6">
      <c r="C70" s="18">
        <f t="shared" si="30"/>
        <v>2015</v>
      </c>
      <c r="E70" s="18" t="s">
        <v>649</v>
      </c>
      <c r="H70" s="99"/>
      <c r="I70" s="99"/>
      <c r="J70" s="99"/>
      <c r="K70" s="99"/>
      <c r="L70" s="99"/>
      <c r="M70" s="99"/>
      <c r="N70" s="99"/>
      <c r="O70" s="99"/>
      <c r="P70" s="99"/>
      <c r="Q70" s="99"/>
      <c r="R70" s="99"/>
      <c r="S70" s="99"/>
      <c r="T70" s="99"/>
    </row>
    <row r="71" spans="3:20" ht="12.6">
      <c r="C71" s="18">
        <f t="shared" si="30"/>
        <v>2016</v>
      </c>
      <c r="E71" s="18" t="s">
        <v>649</v>
      </c>
      <c r="H71" s="99"/>
      <c r="I71" s="99"/>
      <c r="J71" s="99"/>
      <c r="K71" s="99"/>
      <c r="L71" s="99"/>
      <c r="M71" s="99"/>
      <c r="N71" s="99"/>
      <c r="O71" s="99"/>
      <c r="P71" s="99"/>
      <c r="Q71" s="99"/>
      <c r="R71" s="99"/>
      <c r="S71" s="99"/>
      <c r="T71" s="99"/>
    </row>
    <row r="72" spans="3:20" ht="12.6">
      <c r="C72" s="18">
        <f t="shared" si="30"/>
        <v>2017</v>
      </c>
      <c r="E72" s="18" t="s">
        <v>649</v>
      </c>
      <c r="H72" s="99"/>
      <c r="I72" s="99"/>
      <c r="J72" s="99"/>
      <c r="K72" s="99"/>
      <c r="L72" s="99"/>
      <c r="M72" s="99"/>
      <c r="N72" s="99"/>
      <c r="O72" s="99"/>
      <c r="P72" s="99"/>
      <c r="Q72" s="99"/>
      <c r="R72" s="99"/>
      <c r="S72" s="99"/>
      <c r="T72" s="99"/>
    </row>
    <row r="73" spans="3:20" ht="12.6">
      <c r="C73" s="18">
        <f t="shared" si="30"/>
        <v>2018</v>
      </c>
      <c r="E73" s="18" t="s">
        <v>649</v>
      </c>
      <c r="H73" s="99"/>
      <c r="I73" s="99"/>
      <c r="J73" s="99"/>
      <c r="K73" s="99"/>
      <c r="L73" s="99"/>
      <c r="M73" s="99"/>
      <c r="N73" s="99"/>
      <c r="O73" s="99"/>
      <c r="P73" s="99"/>
      <c r="Q73" s="99"/>
      <c r="R73" s="99"/>
      <c r="S73" s="99"/>
      <c r="T73" s="99"/>
    </row>
    <row r="74" spans="3:20" ht="12.6">
      <c r="C74" s="18">
        <f t="shared" si="30"/>
        <v>2019</v>
      </c>
      <c r="E74" s="18" t="s">
        <v>649</v>
      </c>
      <c r="H74" s="99"/>
      <c r="I74" s="99"/>
      <c r="J74" s="99"/>
      <c r="K74" s="99"/>
      <c r="L74" s="99"/>
      <c r="M74" s="99"/>
      <c r="N74" s="99"/>
      <c r="O74" s="99"/>
      <c r="P74" s="99"/>
      <c r="Q74" s="99"/>
      <c r="R74" s="99"/>
      <c r="S74" s="99"/>
      <c r="T74" s="99"/>
    </row>
    <row r="75" spans="3:20" ht="12.6">
      <c r="C75" s="18">
        <f t="shared" si="30"/>
        <v>2020</v>
      </c>
      <c r="E75" s="18" t="s">
        <v>649</v>
      </c>
      <c r="H75" s="99"/>
      <c r="I75" s="99"/>
      <c r="J75" s="99"/>
      <c r="K75" s="99"/>
      <c r="L75" s="99"/>
      <c r="M75" s="99"/>
      <c r="N75" s="99"/>
      <c r="O75" s="99"/>
      <c r="P75" s="99"/>
      <c r="Q75" s="99"/>
      <c r="R75" s="99"/>
      <c r="S75" s="99"/>
      <c r="T75" s="99"/>
    </row>
    <row r="76" spans="3:20" ht="12.6">
      <c r="C76" s="18">
        <f t="shared" si="30"/>
        <v>2021</v>
      </c>
      <c r="E76" s="18" t="s">
        <v>649</v>
      </c>
      <c r="H76" s="99"/>
      <c r="I76" s="99"/>
      <c r="J76" s="99"/>
      <c r="K76" s="99"/>
      <c r="L76" s="99"/>
      <c r="M76" s="99"/>
      <c r="N76" s="99"/>
      <c r="O76" s="99"/>
      <c r="P76" s="99"/>
      <c r="Q76" s="99"/>
      <c r="R76" s="99"/>
      <c r="S76" s="99"/>
      <c r="T76" s="99"/>
    </row>
    <row r="77" spans="3:20" ht="12.6">
      <c r="C77" s="18">
        <f t="shared" si="30"/>
        <v>2022</v>
      </c>
      <c r="E77" s="18" t="s">
        <v>649</v>
      </c>
      <c r="H77" s="99"/>
      <c r="I77" s="99"/>
      <c r="J77" s="99"/>
      <c r="K77" s="99"/>
      <c r="L77" s="99"/>
      <c r="M77" s="99"/>
      <c r="N77" s="99"/>
      <c r="O77" s="99"/>
      <c r="P77" s="99"/>
      <c r="Q77" s="99"/>
      <c r="R77" s="99"/>
      <c r="S77" s="99"/>
      <c r="T77" s="99"/>
    </row>
    <row r="78" spans="3:20" ht="12.6">
      <c r="C78" s="18">
        <f t="shared" si="30"/>
        <v>2023</v>
      </c>
      <c r="E78" s="18" t="s">
        <v>649</v>
      </c>
      <c r="H78" s="99"/>
      <c r="I78" s="99"/>
      <c r="J78" s="99"/>
      <c r="K78" s="99"/>
      <c r="L78" s="99"/>
      <c r="M78" s="99"/>
      <c r="N78" s="99"/>
      <c r="O78" s="99"/>
      <c r="P78" s="99"/>
      <c r="Q78" s="99"/>
      <c r="R78" s="99"/>
      <c r="S78" s="99"/>
      <c r="T78" s="99"/>
    </row>
    <row r="79" spans="3:20" ht="12.6">
      <c r="C79" s="18">
        <f t="shared" si="30"/>
        <v>2024</v>
      </c>
      <c r="E79" s="18" t="s">
        <v>649</v>
      </c>
      <c r="H79" s="99"/>
      <c r="I79" s="99"/>
      <c r="J79" s="99"/>
      <c r="K79" s="99"/>
      <c r="L79" s="99"/>
      <c r="M79" s="99"/>
      <c r="N79" s="99"/>
      <c r="O79" s="99"/>
      <c r="P79" s="99"/>
      <c r="Q79" s="99"/>
      <c r="R79" s="99"/>
      <c r="S79" s="99"/>
      <c r="T79" s="99"/>
    </row>
    <row r="80" spans="3:20" ht="12.6">
      <c r="C80" s="18">
        <f t="shared" si="30"/>
        <v>2025</v>
      </c>
      <c r="E80" s="18" t="s">
        <v>649</v>
      </c>
      <c r="H80" s="99"/>
      <c r="I80" s="99"/>
      <c r="J80" s="99"/>
      <c r="K80" s="99"/>
      <c r="L80" s="99"/>
      <c r="M80" s="99"/>
      <c r="N80" s="99"/>
      <c r="O80" s="99"/>
      <c r="P80" s="99"/>
      <c r="Q80" s="99"/>
      <c r="R80" s="99"/>
      <c r="S80" s="99"/>
      <c r="T80" s="99"/>
    </row>
    <row r="81" spans="3:20" ht="12.6">
      <c r="C81" s="18">
        <f t="shared" si="30"/>
        <v>2026</v>
      </c>
      <c r="E81" s="18" t="s">
        <v>649</v>
      </c>
      <c r="H81" s="99"/>
      <c r="I81" s="99"/>
      <c r="J81" s="99"/>
      <c r="K81" s="99"/>
      <c r="L81" s="99"/>
      <c r="M81" s="99"/>
      <c r="N81" s="99"/>
      <c r="O81" s="99"/>
      <c r="P81" s="99"/>
      <c r="Q81" s="99"/>
      <c r="R81" s="99"/>
      <c r="S81" s="99"/>
      <c r="T81" s="99"/>
    </row>
    <row r="82" spans="3:20" ht="12.6">
      <c r="E82" s="18"/>
    </row>
    <row r="83" spans="3:20" ht="12.6">
      <c r="C83" s="16" t="s">
        <v>500</v>
      </c>
      <c r="H83" s="97"/>
      <c r="I83" s="97"/>
      <c r="J83" s="97"/>
      <c r="K83" s="97"/>
      <c r="L83" s="97"/>
      <c r="M83" s="97"/>
      <c r="N83" s="97"/>
      <c r="O83" s="97"/>
      <c r="P83" s="97"/>
      <c r="Q83" s="97"/>
      <c r="R83" s="97"/>
      <c r="S83" s="97"/>
      <c r="T83" s="97"/>
    </row>
    <row r="84" spans="3:20" ht="12.6">
      <c r="C84" s="18" t="s">
        <v>567</v>
      </c>
      <c r="H84" s="97"/>
      <c r="I84" s="97"/>
      <c r="J84" s="97"/>
      <c r="K84" s="97"/>
      <c r="L84" s="97"/>
      <c r="M84" s="97"/>
      <c r="N84" s="97"/>
      <c r="O84" s="97"/>
      <c r="P84" s="97"/>
      <c r="Q84" s="97"/>
      <c r="R84" s="97"/>
      <c r="S84" s="97"/>
      <c r="T84" s="97"/>
    </row>
    <row r="85" spans="3:20" ht="12.6">
      <c r="C85" s="18">
        <f>C22</f>
        <v>2014</v>
      </c>
      <c r="E85" s="18" t="s">
        <v>650</v>
      </c>
      <c r="H85" s="253">
        <f>H99/$H$16</f>
        <v>0</v>
      </c>
      <c r="I85" s="253">
        <f t="shared" ref="I85:T85" si="31">I99/$H$16</f>
        <v>0</v>
      </c>
      <c r="J85" s="253">
        <f t="shared" si="31"/>
        <v>0</v>
      </c>
      <c r="K85" s="253">
        <f t="shared" si="31"/>
        <v>0</v>
      </c>
      <c r="L85" s="253">
        <f t="shared" si="31"/>
        <v>0</v>
      </c>
      <c r="M85" s="253">
        <f t="shared" si="31"/>
        <v>0</v>
      </c>
      <c r="N85" s="253">
        <f t="shared" si="31"/>
        <v>0</v>
      </c>
      <c r="O85" s="253">
        <f t="shared" si="31"/>
        <v>0</v>
      </c>
      <c r="P85" s="253">
        <f t="shared" si="31"/>
        <v>0</v>
      </c>
      <c r="Q85" s="253">
        <f t="shared" si="31"/>
        <v>0</v>
      </c>
      <c r="R85" s="253">
        <f t="shared" si="31"/>
        <v>0</v>
      </c>
      <c r="S85" s="253">
        <f t="shared" si="31"/>
        <v>0</v>
      </c>
      <c r="T85" s="253">
        <f t="shared" si="31"/>
        <v>0</v>
      </c>
    </row>
    <row r="86" spans="3:20" ht="12.6">
      <c r="C86" s="18">
        <f t="shared" ref="C86:C97" si="32">C23</f>
        <v>2015</v>
      </c>
      <c r="E86" s="18" t="s">
        <v>650</v>
      </c>
      <c r="H86" s="253">
        <f>H100/$I$16</f>
        <v>0</v>
      </c>
      <c r="I86" s="253">
        <f t="shared" ref="I86:T86" si="33">I100/$I$16</f>
        <v>0</v>
      </c>
      <c r="J86" s="253">
        <f t="shared" si="33"/>
        <v>0</v>
      </c>
      <c r="K86" s="253">
        <f t="shared" si="33"/>
        <v>0</v>
      </c>
      <c r="L86" s="253">
        <f t="shared" si="33"/>
        <v>0</v>
      </c>
      <c r="M86" s="253">
        <f t="shared" si="33"/>
        <v>0</v>
      </c>
      <c r="N86" s="253">
        <f t="shared" si="33"/>
        <v>0</v>
      </c>
      <c r="O86" s="253">
        <f t="shared" si="33"/>
        <v>0</v>
      </c>
      <c r="P86" s="253">
        <f t="shared" si="33"/>
        <v>0</v>
      </c>
      <c r="Q86" s="253">
        <f t="shared" si="33"/>
        <v>0</v>
      </c>
      <c r="R86" s="253">
        <f t="shared" si="33"/>
        <v>0</v>
      </c>
      <c r="S86" s="253">
        <f t="shared" si="33"/>
        <v>0</v>
      </c>
      <c r="T86" s="253">
        <f t="shared" si="33"/>
        <v>0</v>
      </c>
    </row>
    <row r="87" spans="3:20" ht="12.6">
      <c r="C87" s="18">
        <f t="shared" si="32"/>
        <v>2016</v>
      </c>
      <c r="E87" s="18" t="s">
        <v>650</v>
      </c>
      <c r="H87" s="253">
        <f>H101/$J$16</f>
        <v>0</v>
      </c>
      <c r="I87" s="253">
        <f t="shared" ref="I87:T87" si="34">I101/$J$16</f>
        <v>0</v>
      </c>
      <c r="J87" s="253">
        <f t="shared" si="34"/>
        <v>0</v>
      </c>
      <c r="K87" s="253">
        <f t="shared" si="34"/>
        <v>0</v>
      </c>
      <c r="L87" s="253">
        <f t="shared" si="34"/>
        <v>0</v>
      </c>
      <c r="M87" s="253">
        <f t="shared" si="34"/>
        <v>0</v>
      </c>
      <c r="N87" s="253">
        <f t="shared" si="34"/>
        <v>0</v>
      </c>
      <c r="O87" s="253">
        <f t="shared" si="34"/>
        <v>0</v>
      </c>
      <c r="P87" s="253">
        <f t="shared" si="34"/>
        <v>0</v>
      </c>
      <c r="Q87" s="253">
        <f t="shared" si="34"/>
        <v>0</v>
      </c>
      <c r="R87" s="253">
        <f t="shared" si="34"/>
        <v>0</v>
      </c>
      <c r="S87" s="253">
        <f t="shared" si="34"/>
        <v>0</v>
      </c>
      <c r="T87" s="253">
        <f t="shared" si="34"/>
        <v>0</v>
      </c>
    </row>
    <row r="88" spans="3:20" ht="12.6">
      <c r="C88" s="18">
        <f t="shared" si="32"/>
        <v>2017</v>
      </c>
      <c r="E88" s="18" t="s">
        <v>650</v>
      </c>
      <c r="H88" s="253">
        <f>H102/$K$16</f>
        <v>0</v>
      </c>
      <c r="I88" s="253">
        <f t="shared" ref="I88:T88" si="35">I102/$K$16</f>
        <v>0</v>
      </c>
      <c r="J88" s="253">
        <f t="shared" si="35"/>
        <v>0</v>
      </c>
      <c r="K88" s="253">
        <f t="shared" si="35"/>
        <v>0</v>
      </c>
      <c r="L88" s="253">
        <f t="shared" si="35"/>
        <v>0</v>
      </c>
      <c r="M88" s="253">
        <f t="shared" si="35"/>
        <v>0</v>
      </c>
      <c r="N88" s="253">
        <f t="shared" si="35"/>
        <v>0</v>
      </c>
      <c r="O88" s="253">
        <f t="shared" si="35"/>
        <v>0</v>
      </c>
      <c r="P88" s="253">
        <f t="shared" si="35"/>
        <v>0</v>
      </c>
      <c r="Q88" s="253">
        <f t="shared" si="35"/>
        <v>0</v>
      </c>
      <c r="R88" s="253">
        <f t="shared" si="35"/>
        <v>0</v>
      </c>
      <c r="S88" s="253">
        <f t="shared" si="35"/>
        <v>0</v>
      </c>
      <c r="T88" s="253">
        <f t="shared" si="35"/>
        <v>0</v>
      </c>
    </row>
    <row r="89" spans="3:20" ht="12.6">
      <c r="C89" s="18">
        <f t="shared" si="32"/>
        <v>2018</v>
      </c>
      <c r="E89" s="18" t="s">
        <v>650</v>
      </c>
      <c r="H89" s="253">
        <f>H103/$L$16</f>
        <v>0</v>
      </c>
      <c r="I89" s="253">
        <f t="shared" ref="I89:T89" si="36">I103/$L$16</f>
        <v>0</v>
      </c>
      <c r="J89" s="253">
        <f t="shared" si="36"/>
        <v>0</v>
      </c>
      <c r="K89" s="253">
        <f t="shared" si="36"/>
        <v>0</v>
      </c>
      <c r="L89" s="253">
        <f t="shared" si="36"/>
        <v>0</v>
      </c>
      <c r="M89" s="253">
        <f t="shared" si="36"/>
        <v>0</v>
      </c>
      <c r="N89" s="253">
        <f t="shared" si="36"/>
        <v>0</v>
      </c>
      <c r="O89" s="253">
        <f t="shared" si="36"/>
        <v>0</v>
      </c>
      <c r="P89" s="253">
        <f t="shared" si="36"/>
        <v>0</v>
      </c>
      <c r="Q89" s="253">
        <f t="shared" si="36"/>
        <v>0</v>
      </c>
      <c r="R89" s="253">
        <f t="shared" si="36"/>
        <v>0</v>
      </c>
      <c r="S89" s="253">
        <f t="shared" si="36"/>
        <v>0</v>
      </c>
      <c r="T89" s="253">
        <f t="shared" si="36"/>
        <v>0</v>
      </c>
    </row>
    <row r="90" spans="3:20" ht="12.6">
      <c r="C90" s="18">
        <f t="shared" si="32"/>
        <v>2019</v>
      </c>
      <c r="E90" s="18" t="s">
        <v>650</v>
      </c>
      <c r="H90" s="253">
        <f>H104/$M$16</f>
        <v>0</v>
      </c>
      <c r="I90" s="253">
        <f t="shared" ref="I90:T90" si="37">I104/$M$16</f>
        <v>0</v>
      </c>
      <c r="J90" s="253">
        <f t="shared" si="37"/>
        <v>0</v>
      </c>
      <c r="K90" s="253">
        <f t="shared" si="37"/>
        <v>0</v>
      </c>
      <c r="L90" s="253">
        <f t="shared" si="37"/>
        <v>0</v>
      </c>
      <c r="M90" s="253">
        <f t="shared" si="37"/>
        <v>0</v>
      </c>
      <c r="N90" s="253">
        <f t="shared" si="37"/>
        <v>0</v>
      </c>
      <c r="O90" s="253">
        <f t="shared" si="37"/>
        <v>0</v>
      </c>
      <c r="P90" s="253">
        <f t="shared" si="37"/>
        <v>0</v>
      </c>
      <c r="Q90" s="253">
        <f t="shared" si="37"/>
        <v>0</v>
      </c>
      <c r="R90" s="253">
        <f t="shared" si="37"/>
        <v>0</v>
      </c>
      <c r="S90" s="253">
        <f t="shared" si="37"/>
        <v>0</v>
      </c>
      <c r="T90" s="253">
        <f t="shared" si="37"/>
        <v>0</v>
      </c>
    </row>
    <row r="91" spans="3:20" ht="12.6">
      <c r="C91" s="18">
        <f t="shared" si="32"/>
        <v>2020</v>
      </c>
      <c r="E91" s="18" t="s">
        <v>650</v>
      </c>
      <c r="H91" s="253">
        <f>H105/$N$16</f>
        <v>0</v>
      </c>
      <c r="I91" s="253">
        <f t="shared" ref="I91:T91" si="38">I105/$N$16</f>
        <v>0</v>
      </c>
      <c r="J91" s="253">
        <f t="shared" si="38"/>
        <v>0</v>
      </c>
      <c r="K91" s="253">
        <f t="shared" si="38"/>
        <v>0</v>
      </c>
      <c r="L91" s="253">
        <f t="shared" si="38"/>
        <v>0</v>
      </c>
      <c r="M91" s="253">
        <f t="shared" si="38"/>
        <v>0</v>
      </c>
      <c r="N91" s="253">
        <f t="shared" si="38"/>
        <v>0</v>
      </c>
      <c r="O91" s="253">
        <f t="shared" si="38"/>
        <v>0</v>
      </c>
      <c r="P91" s="253">
        <f t="shared" si="38"/>
        <v>0</v>
      </c>
      <c r="Q91" s="253">
        <f t="shared" si="38"/>
        <v>0</v>
      </c>
      <c r="R91" s="253">
        <f t="shared" si="38"/>
        <v>0</v>
      </c>
      <c r="S91" s="253">
        <f t="shared" si="38"/>
        <v>0</v>
      </c>
      <c r="T91" s="253">
        <f t="shared" si="38"/>
        <v>0</v>
      </c>
    </row>
    <row r="92" spans="3:20" ht="12.6">
      <c r="C92" s="18">
        <f t="shared" si="32"/>
        <v>2021</v>
      </c>
      <c r="E92" s="18" t="s">
        <v>650</v>
      </c>
      <c r="H92" s="253">
        <f>H106/$O$16</f>
        <v>0</v>
      </c>
      <c r="I92" s="253">
        <f t="shared" ref="I92:T92" si="39">I106/$O$16</f>
        <v>0</v>
      </c>
      <c r="J92" s="253">
        <f t="shared" si="39"/>
        <v>0</v>
      </c>
      <c r="K92" s="253">
        <f t="shared" si="39"/>
        <v>0</v>
      </c>
      <c r="L92" s="253">
        <f t="shared" si="39"/>
        <v>0</v>
      </c>
      <c r="M92" s="253">
        <f t="shared" si="39"/>
        <v>0</v>
      </c>
      <c r="N92" s="253">
        <f t="shared" si="39"/>
        <v>0</v>
      </c>
      <c r="O92" s="253">
        <f t="shared" si="39"/>
        <v>0</v>
      </c>
      <c r="P92" s="253">
        <f t="shared" si="39"/>
        <v>0</v>
      </c>
      <c r="Q92" s="253">
        <f t="shared" si="39"/>
        <v>0</v>
      </c>
      <c r="R92" s="253">
        <f t="shared" si="39"/>
        <v>0</v>
      </c>
      <c r="S92" s="253">
        <f t="shared" si="39"/>
        <v>0</v>
      </c>
      <c r="T92" s="253">
        <f t="shared" si="39"/>
        <v>0</v>
      </c>
    </row>
    <row r="93" spans="3:20" ht="12.6">
      <c r="C93" s="18">
        <f t="shared" si="32"/>
        <v>2022</v>
      </c>
      <c r="E93" s="18" t="s">
        <v>650</v>
      </c>
      <c r="H93" s="253">
        <f>H107/$P$16</f>
        <v>0</v>
      </c>
      <c r="I93" s="253">
        <f t="shared" ref="I93:T93" si="40">I107/$P$16</f>
        <v>0</v>
      </c>
      <c r="J93" s="253">
        <f t="shared" si="40"/>
        <v>0</v>
      </c>
      <c r="K93" s="253">
        <f t="shared" si="40"/>
        <v>0</v>
      </c>
      <c r="L93" s="253">
        <f t="shared" si="40"/>
        <v>0</v>
      </c>
      <c r="M93" s="253">
        <f t="shared" si="40"/>
        <v>0</v>
      </c>
      <c r="N93" s="253">
        <f t="shared" si="40"/>
        <v>0</v>
      </c>
      <c r="O93" s="253">
        <f t="shared" si="40"/>
        <v>0</v>
      </c>
      <c r="P93" s="253">
        <f t="shared" si="40"/>
        <v>0</v>
      </c>
      <c r="Q93" s="253">
        <f t="shared" si="40"/>
        <v>0</v>
      </c>
      <c r="R93" s="253">
        <f t="shared" si="40"/>
        <v>0</v>
      </c>
      <c r="S93" s="253">
        <f t="shared" si="40"/>
        <v>0</v>
      </c>
      <c r="T93" s="253">
        <f t="shared" si="40"/>
        <v>0</v>
      </c>
    </row>
    <row r="94" spans="3:20" ht="12.6">
      <c r="C94" s="18">
        <f t="shared" si="32"/>
        <v>2023</v>
      </c>
      <c r="E94" s="18" t="s">
        <v>650</v>
      </c>
      <c r="H94" s="253">
        <f>H108/$Q$16</f>
        <v>0</v>
      </c>
      <c r="I94" s="253">
        <f t="shared" ref="I94:T94" si="41">I108/$Q$16</f>
        <v>0</v>
      </c>
      <c r="J94" s="253">
        <f t="shared" si="41"/>
        <v>0</v>
      </c>
      <c r="K94" s="253">
        <f t="shared" si="41"/>
        <v>0</v>
      </c>
      <c r="L94" s="253">
        <f t="shared" si="41"/>
        <v>0</v>
      </c>
      <c r="M94" s="253">
        <f t="shared" si="41"/>
        <v>0</v>
      </c>
      <c r="N94" s="253">
        <f t="shared" si="41"/>
        <v>0</v>
      </c>
      <c r="O94" s="253">
        <f t="shared" si="41"/>
        <v>0</v>
      </c>
      <c r="P94" s="253">
        <f t="shared" si="41"/>
        <v>0</v>
      </c>
      <c r="Q94" s="253">
        <f t="shared" si="41"/>
        <v>0</v>
      </c>
      <c r="R94" s="253">
        <f t="shared" si="41"/>
        <v>0</v>
      </c>
      <c r="S94" s="253">
        <f t="shared" si="41"/>
        <v>0</v>
      </c>
      <c r="T94" s="253">
        <f t="shared" si="41"/>
        <v>0</v>
      </c>
    </row>
    <row r="95" spans="3:20" ht="12.6">
      <c r="C95" s="18">
        <f t="shared" si="32"/>
        <v>2024</v>
      </c>
      <c r="E95" s="18" t="s">
        <v>650</v>
      </c>
      <c r="H95" s="253">
        <f>H109/$R$16</f>
        <v>0</v>
      </c>
      <c r="I95" s="253">
        <f t="shared" ref="I95:T95" si="42">I109/$R$16</f>
        <v>0</v>
      </c>
      <c r="J95" s="253">
        <f t="shared" si="42"/>
        <v>0</v>
      </c>
      <c r="K95" s="253">
        <f t="shared" si="42"/>
        <v>0</v>
      </c>
      <c r="L95" s="253">
        <f t="shared" si="42"/>
        <v>0</v>
      </c>
      <c r="M95" s="253">
        <f t="shared" si="42"/>
        <v>0</v>
      </c>
      <c r="N95" s="253">
        <f t="shared" si="42"/>
        <v>0</v>
      </c>
      <c r="O95" s="253">
        <f t="shared" si="42"/>
        <v>0</v>
      </c>
      <c r="P95" s="253">
        <f t="shared" si="42"/>
        <v>0</v>
      </c>
      <c r="Q95" s="253">
        <f t="shared" si="42"/>
        <v>0</v>
      </c>
      <c r="R95" s="253">
        <f t="shared" si="42"/>
        <v>0</v>
      </c>
      <c r="S95" s="253">
        <f t="shared" si="42"/>
        <v>0</v>
      </c>
      <c r="T95" s="253">
        <f t="shared" si="42"/>
        <v>0</v>
      </c>
    </row>
    <row r="96" spans="3:20" ht="12.6">
      <c r="C96" s="18">
        <f t="shared" si="32"/>
        <v>2025</v>
      </c>
      <c r="E96" s="18" t="s">
        <v>650</v>
      </c>
      <c r="H96" s="253">
        <f>H110/$S$16</f>
        <v>0</v>
      </c>
      <c r="I96" s="253">
        <f t="shared" ref="I96:T96" si="43">I110/$S$16</f>
        <v>0</v>
      </c>
      <c r="J96" s="253">
        <f t="shared" si="43"/>
        <v>0</v>
      </c>
      <c r="K96" s="253">
        <f t="shared" si="43"/>
        <v>0</v>
      </c>
      <c r="L96" s="253">
        <f t="shared" si="43"/>
        <v>0</v>
      </c>
      <c r="M96" s="253">
        <f t="shared" si="43"/>
        <v>0</v>
      </c>
      <c r="N96" s="253">
        <f t="shared" si="43"/>
        <v>0</v>
      </c>
      <c r="O96" s="253">
        <f t="shared" si="43"/>
        <v>0</v>
      </c>
      <c r="P96" s="253">
        <f t="shared" si="43"/>
        <v>0</v>
      </c>
      <c r="Q96" s="253">
        <f t="shared" si="43"/>
        <v>0</v>
      </c>
      <c r="R96" s="253">
        <f t="shared" si="43"/>
        <v>0</v>
      </c>
      <c r="S96" s="253">
        <f t="shared" si="43"/>
        <v>0</v>
      </c>
      <c r="T96" s="253">
        <f t="shared" si="43"/>
        <v>0</v>
      </c>
    </row>
    <row r="97" spans="3:20" ht="12.6">
      <c r="C97" s="18">
        <f t="shared" si="32"/>
        <v>2026</v>
      </c>
      <c r="E97" s="18" t="s">
        <v>650</v>
      </c>
      <c r="H97" s="253">
        <f>H111/$T$16</f>
        <v>0</v>
      </c>
      <c r="I97" s="253">
        <f t="shared" ref="I97:T97" si="44">I111/$T$16</f>
        <v>0</v>
      </c>
      <c r="J97" s="253">
        <f t="shared" si="44"/>
        <v>0</v>
      </c>
      <c r="K97" s="253">
        <f t="shared" si="44"/>
        <v>0</v>
      </c>
      <c r="L97" s="253">
        <f t="shared" si="44"/>
        <v>0</v>
      </c>
      <c r="M97" s="253">
        <f t="shared" si="44"/>
        <v>0</v>
      </c>
      <c r="N97" s="253">
        <f t="shared" si="44"/>
        <v>0</v>
      </c>
      <c r="O97" s="253">
        <f t="shared" si="44"/>
        <v>0</v>
      </c>
      <c r="P97" s="253">
        <f t="shared" si="44"/>
        <v>0</v>
      </c>
      <c r="Q97" s="253">
        <f t="shared" si="44"/>
        <v>0</v>
      </c>
      <c r="R97" s="253">
        <f t="shared" si="44"/>
        <v>0</v>
      </c>
      <c r="S97" s="253">
        <f t="shared" si="44"/>
        <v>0</v>
      </c>
      <c r="T97" s="253">
        <f t="shared" si="44"/>
        <v>0</v>
      </c>
    </row>
    <row r="98" spans="3:20" ht="12.6">
      <c r="C98" s="18"/>
    </row>
    <row r="99" spans="3:20" ht="12.6">
      <c r="C99" s="18">
        <f t="shared" ref="C99:C111" si="45">C85</f>
        <v>2014</v>
      </c>
      <c r="E99" s="18" t="s">
        <v>649</v>
      </c>
      <c r="H99" s="99"/>
      <c r="I99" s="99"/>
      <c r="J99" s="99"/>
      <c r="K99" s="99"/>
      <c r="L99" s="99"/>
      <c r="M99" s="99"/>
      <c r="N99" s="99"/>
      <c r="O99" s="99"/>
      <c r="P99" s="99"/>
      <c r="Q99" s="99"/>
      <c r="R99" s="99"/>
      <c r="S99" s="99"/>
      <c r="T99" s="99"/>
    </row>
    <row r="100" spans="3:20" ht="12.6">
      <c r="C100" s="18">
        <f t="shared" si="45"/>
        <v>2015</v>
      </c>
      <c r="E100" s="18" t="s">
        <v>649</v>
      </c>
      <c r="H100" s="99"/>
      <c r="I100" s="99"/>
      <c r="J100" s="99"/>
      <c r="K100" s="99"/>
      <c r="L100" s="99"/>
      <c r="M100" s="99"/>
      <c r="N100" s="99"/>
      <c r="O100" s="99"/>
      <c r="P100" s="99"/>
      <c r="Q100" s="99"/>
      <c r="R100" s="99"/>
      <c r="S100" s="99"/>
      <c r="T100" s="99"/>
    </row>
    <row r="101" spans="3:20" ht="12.6">
      <c r="C101" s="18">
        <f t="shared" si="45"/>
        <v>2016</v>
      </c>
      <c r="E101" s="18" t="s">
        <v>649</v>
      </c>
      <c r="H101" s="99"/>
      <c r="I101" s="99"/>
      <c r="J101" s="99"/>
      <c r="K101" s="99"/>
      <c r="L101" s="99"/>
      <c r="M101" s="99"/>
      <c r="N101" s="99"/>
      <c r="O101" s="99"/>
      <c r="P101" s="99"/>
      <c r="Q101" s="99"/>
      <c r="R101" s="99"/>
      <c r="S101" s="99"/>
      <c r="T101" s="99"/>
    </row>
    <row r="102" spans="3:20" ht="12.6">
      <c r="C102" s="18">
        <f t="shared" si="45"/>
        <v>2017</v>
      </c>
      <c r="E102" s="18" t="s">
        <v>649</v>
      </c>
      <c r="H102" s="99"/>
      <c r="I102" s="99"/>
      <c r="J102" s="99"/>
      <c r="K102" s="99"/>
      <c r="L102" s="99"/>
      <c r="M102" s="99"/>
      <c r="N102" s="99"/>
      <c r="O102" s="99"/>
      <c r="P102" s="99"/>
      <c r="Q102" s="99"/>
      <c r="R102" s="99"/>
      <c r="S102" s="99"/>
      <c r="T102" s="99"/>
    </row>
    <row r="103" spans="3:20" ht="12.6">
      <c r="C103" s="18">
        <f t="shared" si="45"/>
        <v>2018</v>
      </c>
      <c r="E103" s="18" t="s">
        <v>649</v>
      </c>
      <c r="H103" s="99"/>
      <c r="I103" s="99"/>
      <c r="J103" s="99"/>
      <c r="K103" s="99"/>
      <c r="L103" s="99"/>
      <c r="M103" s="99"/>
      <c r="N103" s="99"/>
      <c r="O103" s="99"/>
      <c r="P103" s="99"/>
      <c r="Q103" s="99"/>
      <c r="R103" s="99"/>
      <c r="S103" s="99"/>
      <c r="T103" s="99"/>
    </row>
    <row r="104" spans="3:20" ht="12.6">
      <c r="C104" s="18">
        <f t="shared" si="45"/>
        <v>2019</v>
      </c>
      <c r="E104" s="18" t="s">
        <v>649</v>
      </c>
      <c r="H104" s="99"/>
      <c r="I104" s="99"/>
      <c r="J104" s="99"/>
      <c r="K104" s="99"/>
      <c r="L104" s="99"/>
      <c r="M104" s="99"/>
      <c r="N104" s="99"/>
      <c r="O104" s="99"/>
      <c r="P104" s="99"/>
      <c r="Q104" s="99"/>
      <c r="R104" s="99"/>
      <c r="S104" s="99"/>
      <c r="T104" s="99"/>
    </row>
    <row r="105" spans="3:20" ht="12.6">
      <c r="C105" s="18">
        <f t="shared" si="45"/>
        <v>2020</v>
      </c>
      <c r="E105" s="18" t="s">
        <v>649</v>
      </c>
      <c r="H105" s="99"/>
      <c r="I105" s="99"/>
      <c r="J105" s="99"/>
      <c r="K105" s="99"/>
      <c r="L105" s="99"/>
      <c r="M105" s="99"/>
      <c r="N105" s="99"/>
      <c r="O105" s="99"/>
      <c r="P105" s="99"/>
      <c r="Q105" s="99"/>
      <c r="R105" s="99"/>
      <c r="S105" s="99"/>
      <c r="T105" s="99"/>
    </row>
    <row r="106" spans="3:20" ht="12.6">
      <c r="C106" s="18">
        <f t="shared" si="45"/>
        <v>2021</v>
      </c>
      <c r="E106" s="18" t="s">
        <v>649</v>
      </c>
      <c r="H106" s="99"/>
      <c r="I106" s="99"/>
      <c r="J106" s="99"/>
      <c r="K106" s="99"/>
      <c r="L106" s="99"/>
      <c r="M106" s="99"/>
      <c r="N106" s="99"/>
      <c r="O106" s="99"/>
      <c r="P106" s="99"/>
      <c r="Q106" s="99"/>
      <c r="R106" s="99"/>
      <c r="S106" s="99"/>
      <c r="T106" s="99"/>
    </row>
    <row r="107" spans="3:20" ht="12.6">
      <c r="C107" s="18">
        <f t="shared" si="45"/>
        <v>2022</v>
      </c>
      <c r="E107" s="18" t="s">
        <v>649</v>
      </c>
      <c r="H107" s="99"/>
      <c r="I107" s="99"/>
      <c r="J107" s="99"/>
      <c r="K107" s="99"/>
      <c r="L107" s="99"/>
      <c r="M107" s="99"/>
      <c r="N107" s="99"/>
      <c r="O107" s="99"/>
      <c r="P107" s="99"/>
      <c r="Q107" s="99"/>
      <c r="R107" s="99"/>
      <c r="S107" s="99"/>
      <c r="T107" s="99"/>
    </row>
    <row r="108" spans="3:20" ht="12.6">
      <c r="C108" s="18">
        <f t="shared" si="45"/>
        <v>2023</v>
      </c>
      <c r="E108" s="18" t="s">
        <v>649</v>
      </c>
      <c r="H108" s="99"/>
      <c r="I108" s="99"/>
      <c r="J108" s="99"/>
      <c r="K108" s="99"/>
      <c r="L108" s="99"/>
      <c r="M108" s="99"/>
      <c r="N108" s="99"/>
      <c r="O108" s="99"/>
      <c r="P108" s="99"/>
      <c r="Q108" s="99"/>
      <c r="R108" s="99"/>
      <c r="S108" s="99"/>
      <c r="T108" s="99"/>
    </row>
    <row r="109" spans="3:20" ht="12.6">
      <c r="C109" s="18">
        <f t="shared" si="45"/>
        <v>2024</v>
      </c>
      <c r="E109" s="18" t="s">
        <v>649</v>
      </c>
      <c r="H109" s="99"/>
      <c r="I109" s="99"/>
      <c r="J109" s="99"/>
      <c r="K109" s="99"/>
      <c r="L109" s="99"/>
      <c r="M109" s="99"/>
      <c r="N109" s="99"/>
      <c r="O109" s="99"/>
      <c r="P109" s="99"/>
      <c r="Q109" s="99"/>
      <c r="R109" s="99"/>
      <c r="S109" s="99"/>
      <c r="T109" s="99"/>
    </row>
    <row r="110" spans="3:20" ht="12.6">
      <c r="C110" s="18">
        <f t="shared" si="45"/>
        <v>2025</v>
      </c>
      <c r="E110" s="18" t="s">
        <v>649</v>
      </c>
      <c r="H110" s="99"/>
      <c r="I110" s="99"/>
      <c r="J110" s="99"/>
      <c r="K110" s="99"/>
      <c r="L110" s="99"/>
      <c r="M110" s="99"/>
      <c r="N110" s="99"/>
      <c r="O110" s="99"/>
      <c r="P110" s="99"/>
      <c r="Q110" s="99"/>
      <c r="R110" s="99"/>
      <c r="S110" s="99"/>
      <c r="T110" s="99"/>
    </row>
    <row r="111" spans="3:20" ht="12.6">
      <c r="C111" s="18">
        <f t="shared" si="45"/>
        <v>2026</v>
      </c>
      <c r="E111" s="18" t="s">
        <v>649</v>
      </c>
      <c r="H111" s="99"/>
      <c r="I111" s="99"/>
      <c r="J111" s="99"/>
      <c r="K111" s="99"/>
      <c r="L111" s="99"/>
      <c r="M111" s="99"/>
      <c r="N111" s="99"/>
      <c r="O111" s="99"/>
      <c r="P111" s="99"/>
      <c r="Q111" s="99"/>
      <c r="R111" s="99"/>
      <c r="S111" s="99"/>
      <c r="T111" s="99"/>
    </row>
    <row r="112" spans="3:20" ht="12.6">
      <c r="C112" s="18"/>
      <c r="E112" s="18"/>
    </row>
    <row r="113" spans="3:20" ht="12.6">
      <c r="C113" s="16" t="s">
        <v>501</v>
      </c>
      <c r="H113" s="97"/>
      <c r="I113" s="97"/>
      <c r="J113" s="97"/>
      <c r="K113" s="97"/>
      <c r="L113" s="97"/>
      <c r="M113" s="97"/>
      <c r="N113" s="97"/>
      <c r="O113" s="97"/>
      <c r="P113" s="97"/>
      <c r="Q113" s="97"/>
      <c r="R113" s="97"/>
      <c r="S113" s="97"/>
      <c r="T113" s="97"/>
    </row>
    <row r="114" spans="3:20" ht="12.6">
      <c r="C114" s="18" t="s">
        <v>567</v>
      </c>
      <c r="H114" s="97"/>
      <c r="I114" s="97"/>
      <c r="J114" s="97"/>
      <c r="K114" s="97"/>
      <c r="L114" s="97"/>
      <c r="M114" s="97"/>
      <c r="N114" s="97"/>
      <c r="O114" s="97"/>
      <c r="P114" s="97"/>
      <c r="Q114" s="97"/>
      <c r="R114" s="97"/>
      <c r="S114" s="97"/>
      <c r="T114" s="97"/>
    </row>
    <row r="115" spans="3:20" ht="12.6">
      <c r="C115" s="18">
        <f>C22</f>
        <v>2014</v>
      </c>
      <c r="E115" s="18" t="s">
        <v>650</v>
      </c>
      <c r="H115" s="253">
        <f>H129/$H$16</f>
        <v>0</v>
      </c>
      <c r="I115" s="253">
        <f t="shared" ref="I115:T115" si="46">I129/$H$16</f>
        <v>0</v>
      </c>
      <c r="J115" s="253">
        <f t="shared" si="46"/>
        <v>0</v>
      </c>
      <c r="K115" s="253">
        <f t="shared" si="46"/>
        <v>0</v>
      </c>
      <c r="L115" s="253">
        <f t="shared" si="46"/>
        <v>0</v>
      </c>
      <c r="M115" s="253">
        <f t="shared" si="46"/>
        <v>0</v>
      </c>
      <c r="N115" s="253">
        <f t="shared" si="46"/>
        <v>0</v>
      </c>
      <c r="O115" s="253">
        <f t="shared" si="46"/>
        <v>0</v>
      </c>
      <c r="P115" s="253">
        <f t="shared" si="46"/>
        <v>0</v>
      </c>
      <c r="Q115" s="253">
        <f t="shared" si="46"/>
        <v>0</v>
      </c>
      <c r="R115" s="253">
        <f t="shared" si="46"/>
        <v>0</v>
      </c>
      <c r="S115" s="253">
        <f t="shared" si="46"/>
        <v>0</v>
      </c>
      <c r="T115" s="253">
        <f t="shared" si="46"/>
        <v>0</v>
      </c>
    </row>
    <row r="116" spans="3:20" ht="12.6">
      <c r="C116" s="18">
        <f t="shared" ref="C116:C127" si="47">C23</f>
        <v>2015</v>
      </c>
      <c r="E116" s="18" t="s">
        <v>650</v>
      </c>
      <c r="H116" s="253">
        <f>H130/$I$16</f>
        <v>0</v>
      </c>
      <c r="I116" s="253">
        <f t="shared" ref="I116:T116" si="48">I130/$I$16</f>
        <v>0</v>
      </c>
      <c r="J116" s="253">
        <f t="shared" si="48"/>
        <v>0</v>
      </c>
      <c r="K116" s="253">
        <f t="shared" si="48"/>
        <v>0</v>
      </c>
      <c r="L116" s="253">
        <f t="shared" si="48"/>
        <v>0</v>
      </c>
      <c r="M116" s="253">
        <f t="shared" si="48"/>
        <v>0</v>
      </c>
      <c r="N116" s="253">
        <f t="shared" si="48"/>
        <v>0</v>
      </c>
      <c r="O116" s="253">
        <f t="shared" si="48"/>
        <v>0</v>
      </c>
      <c r="P116" s="253">
        <f t="shared" si="48"/>
        <v>0</v>
      </c>
      <c r="Q116" s="253">
        <f t="shared" si="48"/>
        <v>0</v>
      </c>
      <c r="R116" s="253">
        <f t="shared" si="48"/>
        <v>0</v>
      </c>
      <c r="S116" s="253">
        <f t="shared" si="48"/>
        <v>0</v>
      </c>
      <c r="T116" s="253">
        <f t="shared" si="48"/>
        <v>0</v>
      </c>
    </row>
    <row r="117" spans="3:20" ht="12.6">
      <c r="C117" s="18">
        <f t="shared" si="47"/>
        <v>2016</v>
      </c>
      <c r="E117" s="18" t="s">
        <v>650</v>
      </c>
      <c r="H117" s="253">
        <f>H131/$J$16</f>
        <v>0</v>
      </c>
      <c r="I117" s="253">
        <f t="shared" ref="I117:T117" si="49">I131/$J$16</f>
        <v>0</v>
      </c>
      <c r="J117" s="253">
        <f t="shared" si="49"/>
        <v>0</v>
      </c>
      <c r="K117" s="253">
        <f t="shared" si="49"/>
        <v>0</v>
      </c>
      <c r="L117" s="253">
        <f t="shared" si="49"/>
        <v>0</v>
      </c>
      <c r="M117" s="253">
        <f t="shared" si="49"/>
        <v>0</v>
      </c>
      <c r="N117" s="253">
        <f t="shared" si="49"/>
        <v>0</v>
      </c>
      <c r="O117" s="253">
        <f t="shared" si="49"/>
        <v>0</v>
      </c>
      <c r="P117" s="253">
        <f t="shared" si="49"/>
        <v>0</v>
      </c>
      <c r="Q117" s="253">
        <f t="shared" si="49"/>
        <v>0</v>
      </c>
      <c r="R117" s="253">
        <f t="shared" si="49"/>
        <v>0</v>
      </c>
      <c r="S117" s="253">
        <f t="shared" si="49"/>
        <v>0</v>
      </c>
      <c r="T117" s="253">
        <f t="shared" si="49"/>
        <v>0</v>
      </c>
    </row>
    <row r="118" spans="3:20" ht="12.6">
      <c r="C118" s="18">
        <f t="shared" si="47"/>
        <v>2017</v>
      </c>
      <c r="E118" s="18" t="s">
        <v>650</v>
      </c>
      <c r="H118" s="253">
        <f>H132/$K$16</f>
        <v>0</v>
      </c>
      <c r="I118" s="253">
        <f t="shared" ref="I118:T118" si="50">I132/$K$16</f>
        <v>0</v>
      </c>
      <c r="J118" s="253">
        <f t="shared" si="50"/>
        <v>0</v>
      </c>
      <c r="K118" s="253">
        <f t="shared" si="50"/>
        <v>0</v>
      </c>
      <c r="L118" s="253">
        <f t="shared" si="50"/>
        <v>0</v>
      </c>
      <c r="M118" s="253">
        <f t="shared" si="50"/>
        <v>0</v>
      </c>
      <c r="N118" s="253">
        <f t="shared" si="50"/>
        <v>0</v>
      </c>
      <c r="O118" s="253">
        <f t="shared" si="50"/>
        <v>0</v>
      </c>
      <c r="P118" s="253">
        <f t="shared" si="50"/>
        <v>0</v>
      </c>
      <c r="Q118" s="253">
        <f t="shared" si="50"/>
        <v>0</v>
      </c>
      <c r="R118" s="253">
        <f t="shared" si="50"/>
        <v>0</v>
      </c>
      <c r="S118" s="253">
        <f t="shared" si="50"/>
        <v>0</v>
      </c>
      <c r="T118" s="253">
        <f t="shared" si="50"/>
        <v>0</v>
      </c>
    </row>
    <row r="119" spans="3:20" ht="12.6">
      <c r="C119" s="18">
        <f t="shared" si="47"/>
        <v>2018</v>
      </c>
      <c r="E119" s="18" t="s">
        <v>650</v>
      </c>
      <c r="H119" s="253">
        <f>H133/$L$16</f>
        <v>0</v>
      </c>
      <c r="I119" s="253">
        <f t="shared" ref="I119:T119" si="51">I133/$L$16</f>
        <v>0</v>
      </c>
      <c r="J119" s="253">
        <f t="shared" si="51"/>
        <v>0</v>
      </c>
      <c r="K119" s="253">
        <f t="shared" si="51"/>
        <v>0</v>
      </c>
      <c r="L119" s="253">
        <f t="shared" si="51"/>
        <v>0</v>
      </c>
      <c r="M119" s="253">
        <f t="shared" si="51"/>
        <v>0</v>
      </c>
      <c r="N119" s="253">
        <f t="shared" si="51"/>
        <v>0</v>
      </c>
      <c r="O119" s="253">
        <f t="shared" si="51"/>
        <v>0</v>
      </c>
      <c r="P119" s="253">
        <f t="shared" si="51"/>
        <v>0</v>
      </c>
      <c r="Q119" s="253">
        <f t="shared" si="51"/>
        <v>0</v>
      </c>
      <c r="R119" s="253">
        <f t="shared" si="51"/>
        <v>0</v>
      </c>
      <c r="S119" s="253">
        <f t="shared" si="51"/>
        <v>0</v>
      </c>
      <c r="T119" s="253">
        <f t="shared" si="51"/>
        <v>0</v>
      </c>
    </row>
    <row r="120" spans="3:20" ht="12.6">
      <c r="C120" s="18">
        <f t="shared" si="47"/>
        <v>2019</v>
      </c>
      <c r="E120" s="18" t="s">
        <v>650</v>
      </c>
      <c r="H120" s="253">
        <f>H134/$M$16</f>
        <v>0</v>
      </c>
      <c r="I120" s="253">
        <f t="shared" ref="I120:T120" si="52">I134/$M$16</f>
        <v>0</v>
      </c>
      <c r="J120" s="253">
        <f t="shared" si="52"/>
        <v>0</v>
      </c>
      <c r="K120" s="253">
        <f t="shared" si="52"/>
        <v>0</v>
      </c>
      <c r="L120" s="253">
        <f t="shared" si="52"/>
        <v>0</v>
      </c>
      <c r="M120" s="253">
        <f t="shared" si="52"/>
        <v>0</v>
      </c>
      <c r="N120" s="253">
        <f t="shared" si="52"/>
        <v>0</v>
      </c>
      <c r="O120" s="253">
        <f t="shared" si="52"/>
        <v>0</v>
      </c>
      <c r="P120" s="253">
        <f t="shared" si="52"/>
        <v>0</v>
      </c>
      <c r="Q120" s="253">
        <f t="shared" si="52"/>
        <v>0</v>
      </c>
      <c r="R120" s="253">
        <f t="shared" si="52"/>
        <v>0</v>
      </c>
      <c r="S120" s="253">
        <f t="shared" si="52"/>
        <v>0</v>
      </c>
      <c r="T120" s="253">
        <f t="shared" si="52"/>
        <v>0</v>
      </c>
    </row>
    <row r="121" spans="3:20" ht="12.6">
      <c r="C121" s="18">
        <f t="shared" si="47"/>
        <v>2020</v>
      </c>
      <c r="E121" s="18" t="s">
        <v>650</v>
      </c>
      <c r="H121" s="253">
        <f>H135/$N$16</f>
        <v>0</v>
      </c>
      <c r="I121" s="253">
        <f t="shared" ref="I121:T121" si="53">I135/$N$16</f>
        <v>0</v>
      </c>
      <c r="J121" s="253">
        <f t="shared" si="53"/>
        <v>0</v>
      </c>
      <c r="K121" s="253">
        <f t="shared" si="53"/>
        <v>0</v>
      </c>
      <c r="L121" s="253">
        <f t="shared" si="53"/>
        <v>0</v>
      </c>
      <c r="M121" s="253">
        <f t="shared" si="53"/>
        <v>0</v>
      </c>
      <c r="N121" s="253">
        <f t="shared" si="53"/>
        <v>0</v>
      </c>
      <c r="O121" s="253">
        <f t="shared" si="53"/>
        <v>0</v>
      </c>
      <c r="P121" s="253">
        <f t="shared" si="53"/>
        <v>0</v>
      </c>
      <c r="Q121" s="253">
        <f t="shared" si="53"/>
        <v>0</v>
      </c>
      <c r="R121" s="253">
        <f t="shared" si="53"/>
        <v>0</v>
      </c>
      <c r="S121" s="253">
        <f t="shared" si="53"/>
        <v>0</v>
      </c>
      <c r="T121" s="253">
        <f t="shared" si="53"/>
        <v>0</v>
      </c>
    </row>
    <row r="122" spans="3:20" ht="12.6">
      <c r="C122" s="18">
        <f t="shared" si="47"/>
        <v>2021</v>
      </c>
      <c r="E122" s="18" t="s">
        <v>650</v>
      </c>
      <c r="H122" s="253">
        <f>H136/$O$16</f>
        <v>0</v>
      </c>
      <c r="I122" s="253">
        <f t="shared" ref="I122:T122" si="54">I136/$O$16</f>
        <v>0</v>
      </c>
      <c r="J122" s="253">
        <f t="shared" si="54"/>
        <v>0</v>
      </c>
      <c r="K122" s="253">
        <f t="shared" si="54"/>
        <v>0</v>
      </c>
      <c r="L122" s="253">
        <f t="shared" si="54"/>
        <v>0</v>
      </c>
      <c r="M122" s="253">
        <f t="shared" si="54"/>
        <v>0</v>
      </c>
      <c r="N122" s="253">
        <f t="shared" si="54"/>
        <v>0</v>
      </c>
      <c r="O122" s="253">
        <f t="shared" si="54"/>
        <v>0</v>
      </c>
      <c r="P122" s="253">
        <f t="shared" si="54"/>
        <v>0</v>
      </c>
      <c r="Q122" s="253">
        <f t="shared" si="54"/>
        <v>0</v>
      </c>
      <c r="R122" s="253">
        <f t="shared" si="54"/>
        <v>0</v>
      </c>
      <c r="S122" s="253">
        <f t="shared" si="54"/>
        <v>0</v>
      </c>
      <c r="T122" s="253">
        <f t="shared" si="54"/>
        <v>0</v>
      </c>
    </row>
    <row r="123" spans="3:20" ht="12.6">
      <c r="C123" s="18">
        <f t="shared" si="47"/>
        <v>2022</v>
      </c>
      <c r="E123" s="18" t="s">
        <v>650</v>
      </c>
      <c r="H123" s="253">
        <f>H137/$P$16</f>
        <v>0</v>
      </c>
      <c r="I123" s="253">
        <f t="shared" ref="I123:T123" si="55">I137/$P$16</f>
        <v>0</v>
      </c>
      <c r="J123" s="253">
        <f t="shared" si="55"/>
        <v>0</v>
      </c>
      <c r="K123" s="253">
        <f t="shared" si="55"/>
        <v>0</v>
      </c>
      <c r="L123" s="253">
        <f t="shared" si="55"/>
        <v>0</v>
      </c>
      <c r="M123" s="253">
        <f t="shared" si="55"/>
        <v>0</v>
      </c>
      <c r="N123" s="253">
        <f t="shared" si="55"/>
        <v>0</v>
      </c>
      <c r="O123" s="253">
        <f t="shared" si="55"/>
        <v>0</v>
      </c>
      <c r="P123" s="253">
        <f t="shared" si="55"/>
        <v>0</v>
      </c>
      <c r="Q123" s="253">
        <f t="shared" si="55"/>
        <v>0</v>
      </c>
      <c r="R123" s="253">
        <f t="shared" si="55"/>
        <v>0</v>
      </c>
      <c r="S123" s="253">
        <f t="shared" si="55"/>
        <v>0</v>
      </c>
      <c r="T123" s="253">
        <f t="shared" si="55"/>
        <v>0</v>
      </c>
    </row>
    <row r="124" spans="3:20" ht="12.6">
      <c r="C124" s="18">
        <f t="shared" si="47"/>
        <v>2023</v>
      </c>
      <c r="E124" s="18" t="s">
        <v>650</v>
      </c>
      <c r="H124" s="253">
        <f>H138/$Q$16</f>
        <v>0</v>
      </c>
      <c r="I124" s="253">
        <f t="shared" ref="I124:T124" si="56">I138/$Q$16</f>
        <v>0</v>
      </c>
      <c r="J124" s="253">
        <f t="shared" si="56"/>
        <v>0</v>
      </c>
      <c r="K124" s="253">
        <f t="shared" si="56"/>
        <v>0</v>
      </c>
      <c r="L124" s="253">
        <f t="shared" si="56"/>
        <v>0</v>
      </c>
      <c r="M124" s="253">
        <f t="shared" si="56"/>
        <v>0</v>
      </c>
      <c r="N124" s="253">
        <f t="shared" si="56"/>
        <v>0</v>
      </c>
      <c r="O124" s="253">
        <f t="shared" si="56"/>
        <v>0</v>
      </c>
      <c r="P124" s="253">
        <f t="shared" si="56"/>
        <v>0</v>
      </c>
      <c r="Q124" s="253">
        <f t="shared" si="56"/>
        <v>0</v>
      </c>
      <c r="R124" s="253">
        <f t="shared" si="56"/>
        <v>0</v>
      </c>
      <c r="S124" s="253">
        <f t="shared" si="56"/>
        <v>0</v>
      </c>
      <c r="T124" s="253">
        <f t="shared" si="56"/>
        <v>0</v>
      </c>
    </row>
    <row r="125" spans="3:20" ht="12.6">
      <c r="C125" s="18">
        <f t="shared" si="47"/>
        <v>2024</v>
      </c>
      <c r="E125" s="18" t="s">
        <v>650</v>
      </c>
      <c r="H125" s="253">
        <f>H139/$R$16</f>
        <v>0</v>
      </c>
      <c r="I125" s="253">
        <f t="shared" ref="I125:T125" si="57">I139/$R$16</f>
        <v>0</v>
      </c>
      <c r="J125" s="253">
        <f t="shared" si="57"/>
        <v>0</v>
      </c>
      <c r="K125" s="253">
        <f t="shared" si="57"/>
        <v>0</v>
      </c>
      <c r="L125" s="253">
        <f t="shared" si="57"/>
        <v>0</v>
      </c>
      <c r="M125" s="253">
        <f t="shared" si="57"/>
        <v>0</v>
      </c>
      <c r="N125" s="253">
        <f t="shared" si="57"/>
        <v>0</v>
      </c>
      <c r="O125" s="253">
        <f t="shared" si="57"/>
        <v>0</v>
      </c>
      <c r="P125" s="253">
        <f t="shared" si="57"/>
        <v>0</v>
      </c>
      <c r="Q125" s="253">
        <f t="shared" si="57"/>
        <v>0</v>
      </c>
      <c r="R125" s="253">
        <f t="shared" si="57"/>
        <v>0</v>
      </c>
      <c r="S125" s="253">
        <f t="shared" si="57"/>
        <v>0</v>
      </c>
      <c r="T125" s="253">
        <f t="shared" si="57"/>
        <v>0</v>
      </c>
    </row>
    <row r="126" spans="3:20" ht="12.6">
      <c r="C126" s="18">
        <f t="shared" si="47"/>
        <v>2025</v>
      </c>
      <c r="E126" s="18" t="s">
        <v>650</v>
      </c>
      <c r="H126" s="253">
        <f>H140/$S$16</f>
        <v>0</v>
      </c>
      <c r="I126" s="253">
        <f t="shared" ref="I126:T126" si="58">I140/$S$16</f>
        <v>0</v>
      </c>
      <c r="J126" s="253">
        <f t="shared" si="58"/>
        <v>0</v>
      </c>
      <c r="K126" s="253">
        <f t="shared" si="58"/>
        <v>0</v>
      </c>
      <c r="L126" s="253">
        <f t="shared" si="58"/>
        <v>0</v>
      </c>
      <c r="M126" s="253">
        <f t="shared" si="58"/>
        <v>0</v>
      </c>
      <c r="N126" s="253">
        <f t="shared" si="58"/>
        <v>0</v>
      </c>
      <c r="O126" s="253">
        <f t="shared" si="58"/>
        <v>0</v>
      </c>
      <c r="P126" s="253">
        <f t="shared" si="58"/>
        <v>0</v>
      </c>
      <c r="Q126" s="253">
        <f t="shared" si="58"/>
        <v>0</v>
      </c>
      <c r="R126" s="253">
        <f t="shared" si="58"/>
        <v>0</v>
      </c>
      <c r="S126" s="253">
        <f t="shared" si="58"/>
        <v>0</v>
      </c>
      <c r="T126" s="253">
        <f t="shared" si="58"/>
        <v>0</v>
      </c>
    </row>
    <row r="127" spans="3:20" ht="12.6">
      <c r="C127" s="18">
        <f t="shared" si="47"/>
        <v>2026</v>
      </c>
      <c r="E127" s="18" t="s">
        <v>650</v>
      </c>
      <c r="H127" s="253">
        <f>H141/$T$16</f>
        <v>0</v>
      </c>
      <c r="I127" s="253">
        <f t="shared" ref="I127:T127" si="59">I141/$T$16</f>
        <v>0</v>
      </c>
      <c r="J127" s="253">
        <f t="shared" si="59"/>
        <v>0</v>
      </c>
      <c r="K127" s="253">
        <f t="shared" si="59"/>
        <v>0</v>
      </c>
      <c r="L127" s="253">
        <f t="shared" si="59"/>
        <v>0</v>
      </c>
      <c r="M127" s="253">
        <f t="shared" si="59"/>
        <v>0</v>
      </c>
      <c r="N127" s="253">
        <f t="shared" si="59"/>
        <v>0</v>
      </c>
      <c r="O127" s="253">
        <f t="shared" si="59"/>
        <v>0</v>
      </c>
      <c r="P127" s="253">
        <f t="shared" si="59"/>
        <v>0</v>
      </c>
      <c r="Q127" s="253">
        <f t="shared" si="59"/>
        <v>0</v>
      </c>
      <c r="R127" s="253">
        <f t="shared" si="59"/>
        <v>0</v>
      </c>
      <c r="S127" s="253">
        <f t="shared" si="59"/>
        <v>0</v>
      </c>
      <c r="T127" s="253">
        <f t="shared" si="59"/>
        <v>0</v>
      </c>
    </row>
    <row r="128" spans="3:20" ht="12.6">
      <c r="C128" s="18"/>
    </row>
    <row r="129" spans="3:20" ht="12.6">
      <c r="C129" s="18">
        <f t="shared" ref="C129:C141" si="60">C115</f>
        <v>2014</v>
      </c>
      <c r="E129" s="18" t="s">
        <v>649</v>
      </c>
      <c r="H129" s="99"/>
      <c r="I129" s="99"/>
      <c r="J129" s="99"/>
      <c r="K129" s="99"/>
      <c r="L129" s="99"/>
      <c r="M129" s="99"/>
      <c r="N129" s="99"/>
      <c r="O129" s="99"/>
      <c r="P129" s="99"/>
      <c r="Q129" s="99"/>
      <c r="R129" s="99"/>
      <c r="S129" s="99"/>
      <c r="T129" s="99"/>
    </row>
    <row r="130" spans="3:20" ht="12.6">
      <c r="C130" s="18">
        <f t="shared" si="60"/>
        <v>2015</v>
      </c>
      <c r="E130" s="18" t="s">
        <v>649</v>
      </c>
      <c r="H130" s="99"/>
      <c r="I130" s="99"/>
      <c r="J130" s="99"/>
      <c r="K130" s="99"/>
      <c r="L130" s="99"/>
      <c r="M130" s="99"/>
      <c r="N130" s="99"/>
      <c r="O130" s="99"/>
      <c r="P130" s="99"/>
      <c r="Q130" s="99"/>
      <c r="R130" s="99"/>
      <c r="S130" s="99"/>
      <c r="T130" s="99"/>
    </row>
    <row r="131" spans="3:20" ht="12.6">
      <c r="C131" s="18">
        <f t="shared" si="60"/>
        <v>2016</v>
      </c>
      <c r="E131" s="18" t="s">
        <v>649</v>
      </c>
      <c r="H131" s="99"/>
      <c r="I131" s="99"/>
      <c r="J131" s="99"/>
      <c r="K131" s="99"/>
      <c r="L131" s="99"/>
      <c r="M131" s="99"/>
      <c r="N131" s="99"/>
      <c r="O131" s="99"/>
      <c r="P131" s="99"/>
      <c r="Q131" s="99"/>
      <c r="R131" s="99"/>
      <c r="S131" s="99"/>
      <c r="T131" s="99"/>
    </row>
    <row r="132" spans="3:20" ht="12.6">
      <c r="C132" s="18">
        <f t="shared" si="60"/>
        <v>2017</v>
      </c>
      <c r="E132" s="18" t="s">
        <v>649</v>
      </c>
      <c r="H132" s="99"/>
      <c r="I132" s="99"/>
      <c r="J132" s="99"/>
      <c r="K132" s="99"/>
      <c r="L132" s="99"/>
      <c r="M132" s="99"/>
      <c r="N132" s="99"/>
      <c r="O132" s="99"/>
      <c r="P132" s="99"/>
      <c r="Q132" s="99"/>
      <c r="R132" s="99"/>
      <c r="S132" s="99"/>
      <c r="T132" s="99"/>
    </row>
    <row r="133" spans="3:20" ht="12.6">
      <c r="C133" s="18">
        <f t="shared" si="60"/>
        <v>2018</v>
      </c>
      <c r="E133" s="18" t="s">
        <v>649</v>
      </c>
      <c r="H133" s="99"/>
      <c r="I133" s="99"/>
      <c r="J133" s="99"/>
      <c r="K133" s="99"/>
      <c r="L133" s="99"/>
      <c r="M133" s="99"/>
      <c r="N133" s="99"/>
      <c r="O133" s="99"/>
      <c r="P133" s="99"/>
      <c r="Q133" s="99"/>
      <c r="R133" s="99"/>
      <c r="S133" s="99"/>
      <c r="T133" s="99"/>
    </row>
    <row r="134" spans="3:20" ht="12.6">
      <c r="C134" s="18">
        <f t="shared" si="60"/>
        <v>2019</v>
      </c>
      <c r="E134" s="18" t="s">
        <v>649</v>
      </c>
      <c r="H134" s="99"/>
      <c r="I134" s="99"/>
      <c r="J134" s="99"/>
      <c r="K134" s="99"/>
      <c r="L134" s="99"/>
      <c r="M134" s="99"/>
      <c r="N134" s="99"/>
      <c r="O134" s="99"/>
      <c r="P134" s="99"/>
      <c r="Q134" s="99"/>
      <c r="R134" s="99"/>
      <c r="S134" s="99"/>
      <c r="T134" s="99"/>
    </row>
    <row r="135" spans="3:20" ht="12.6">
      <c r="C135" s="18">
        <f t="shared" si="60"/>
        <v>2020</v>
      </c>
      <c r="E135" s="18" t="s">
        <v>649</v>
      </c>
      <c r="H135" s="99"/>
      <c r="I135" s="99"/>
      <c r="J135" s="99"/>
      <c r="K135" s="99"/>
      <c r="L135" s="99"/>
      <c r="M135" s="99"/>
      <c r="N135" s="99"/>
      <c r="O135" s="99"/>
      <c r="P135" s="99"/>
      <c r="Q135" s="99"/>
      <c r="R135" s="99"/>
      <c r="S135" s="99"/>
      <c r="T135" s="99"/>
    </row>
    <row r="136" spans="3:20" ht="12.6">
      <c r="C136" s="18">
        <f t="shared" si="60"/>
        <v>2021</v>
      </c>
      <c r="E136" s="18" t="s">
        <v>649</v>
      </c>
      <c r="H136" s="99"/>
      <c r="I136" s="99"/>
      <c r="J136" s="99"/>
      <c r="K136" s="99"/>
      <c r="L136" s="99"/>
      <c r="M136" s="99"/>
      <c r="N136" s="99"/>
      <c r="O136" s="99"/>
      <c r="P136" s="99"/>
      <c r="Q136" s="99"/>
      <c r="R136" s="99"/>
      <c r="S136" s="99"/>
      <c r="T136" s="99"/>
    </row>
    <row r="137" spans="3:20" ht="12.6">
      <c r="C137" s="18">
        <f t="shared" si="60"/>
        <v>2022</v>
      </c>
      <c r="E137" s="18" t="s">
        <v>649</v>
      </c>
      <c r="H137" s="99"/>
      <c r="I137" s="99"/>
      <c r="J137" s="99"/>
      <c r="K137" s="99"/>
      <c r="L137" s="99"/>
      <c r="M137" s="99"/>
      <c r="N137" s="99"/>
      <c r="O137" s="99"/>
      <c r="P137" s="99"/>
      <c r="Q137" s="99"/>
      <c r="R137" s="99"/>
      <c r="S137" s="99"/>
      <c r="T137" s="99"/>
    </row>
    <row r="138" spans="3:20" ht="12.6">
      <c r="C138" s="18">
        <f t="shared" si="60"/>
        <v>2023</v>
      </c>
      <c r="E138" s="18" t="s">
        <v>649</v>
      </c>
      <c r="H138" s="99"/>
      <c r="I138" s="99"/>
      <c r="J138" s="99"/>
      <c r="K138" s="99"/>
      <c r="L138" s="99"/>
      <c r="M138" s="99"/>
      <c r="N138" s="99"/>
      <c r="O138" s="99"/>
      <c r="P138" s="99"/>
      <c r="Q138" s="99"/>
      <c r="R138" s="99"/>
      <c r="S138" s="99"/>
      <c r="T138" s="99"/>
    </row>
    <row r="139" spans="3:20" ht="12.6">
      <c r="C139" s="18">
        <f t="shared" si="60"/>
        <v>2024</v>
      </c>
      <c r="E139" s="18" t="s">
        <v>649</v>
      </c>
      <c r="H139" s="99"/>
      <c r="I139" s="99"/>
      <c r="J139" s="99"/>
      <c r="K139" s="99"/>
      <c r="L139" s="99"/>
      <c r="M139" s="99"/>
      <c r="N139" s="99"/>
      <c r="O139" s="99"/>
      <c r="P139" s="99"/>
      <c r="Q139" s="99"/>
      <c r="R139" s="99"/>
      <c r="S139" s="99"/>
      <c r="T139" s="99"/>
    </row>
    <row r="140" spans="3:20" ht="12.6">
      <c r="C140" s="18">
        <f t="shared" si="60"/>
        <v>2025</v>
      </c>
      <c r="E140" s="18" t="s">
        <v>649</v>
      </c>
      <c r="H140" s="99"/>
      <c r="I140" s="99"/>
      <c r="J140" s="99"/>
      <c r="K140" s="99"/>
      <c r="L140" s="99"/>
      <c r="M140" s="99"/>
      <c r="N140" s="99"/>
      <c r="O140" s="99"/>
      <c r="P140" s="99"/>
      <c r="Q140" s="99"/>
      <c r="R140" s="99"/>
      <c r="S140" s="99"/>
      <c r="T140" s="99"/>
    </row>
    <row r="141" spans="3:20" ht="12.6">
      <c r="C141" s="18">
        <f t="shared" si="60"/>
        <v>2026</v>
      </c>
      <c r="E141" s="18" t="s">
        <v>649</v>
      </c>
      <c r="H141" s="99"/>
      <c r="I141" s="99"/>
      <c r="J141" s="99"/>
      <c r="K141" s="99"/>
      <c r="L141" s="99"/>
      <c r="M141" s="99"/>
      <c r="N141" s="99"/>
      <c r="O141" s="99"/>
      <c r="P141" s="99"/>
      <c r="Q141" s="99"/>
      <c r="R141" s="99"/>
      <c r="S141" s="99"/>
      <c r="T141" s="99"/>
    </row>
    <row r="142" spans="3:20" ht="12.6">
      <c r="E142" s="18"/>
    </row>
    <row r="143" spans="3:20" ht="12.6">
      <c r="C143" s="16" t="s">
        <v>502</v>
      </c>
      <c r="H143" s="97"/>
      <c r="I143" s="97"/>
      <c r="J143" s="97"/>
      <c r="K143" s="97"/>
      <c r="L143" s="97"/>
      <c r="M143" s="97"/>
      <c r="N143" s="97"/>
      <c r="O143" s="97"/>
      <c r="P143" s="97"/>
      <c r="Q143" s="97"/>
      <c r="R143" s="97"/>
      <c r="S143" s="97"/>
      <c r="T143" s="97"/>
    </row>
    <row r="144" spans="3:20" ht="12.6">
      <c r="C144" s="18" t="s">
        <v>567</v>
      </c>
      <c r="H144" s="97"/>
      <c r="I144" s="97"/>
      <c r="J144" s="97"/>
      <c r="K144" s="97"/>
      <c r="L144" s="97"/>
      <c r="M144" s="97"/>
      <c r="N144" s="97"/>
      <c r="O144" s="97"/>
      <c r="P144" s="97"/>
      <c r="Q144" s="97"/>
      <c r="R144" s="97"/>
      <c r="S144" s="97"/>
      <c r="T144" s="97"/>
    </row>
    <row r="145" spans="3:20" ht="12.6">
      <c r="C145" s="18">
        <f>C22</f>
        <v>2014</v>
      </c>
      <c r="E145" s="18" t="s">
        <v>650</v>
      </c>
      <c r="H145" s="253">
        <f>H159/$H$16</f>
        <v>0</v>
      </c>
      <c r="I145" s="253">
        <f t="shared" ref="I145:T145" si="61">I159/$H$16</f>
        <v>0</v>
      </c>
      <c r="J145" s="253">
        <f t="shared" si="61"/>
        <v>0</v>
      </c>
      <c r="K145" s="253">
        <f t="shared" si="61"/>
        <v>0</v>
      </c>
      <c r="L145" s="253">
        <f t="shared" si="61"/>
        <v>0</v>
      </c>
      <c r="M145" s="253">
        <f t="shared" si="61"/>
        <v>0</v>
      </c>
      <c r="N145" s="253">
        <f t="shared" si="61"/>
        <v>0</v>
      </c>
      <c r="O145" s="253">
        <f t="shared" si="61"/>
        <v>0</v>
      </c>
      <c r="P145" s="253">
        <f t="shared" si="61"/>
        <v>0</v>
      </c>
      <c r="Q145" s="253">
        <f t="shared" si="61"/>
        <v>0</v>
      </c>
      <c r="R145" s="253">
        <f t="shared" si="61"/>
        <v>0</v>
      </c>
      <c r="S145" s="253">
        <f t="shared" si="61"/>
        <v>0</v>
      </c>
      <c r="T145" s="253">
        <f t="shared" si="61"/>
        <v>0</v>
      </c>
    </row>
    <row r="146" spans="3:20" ht="12.6">
      <c r="C146" s="18">
        <f t="shared" ref="C146:C157" si="62">C23</f>
        <v>2015</v>
      </c>
      <c r="E146" s="18" t="s">
        <v>650</v>
      </c>
      <c r="H146" s="253">
        <f>H160/$I$16</f>
        <v>0</v>
      </c>
      <c r="I146" s="253">
        <f t="shared" ref="I146:T146" si="63">I160/$I$16</f>
        <v>0</v>
      </c>
      <c r="J146" s="253">
        <f t="shared" si="63"/>
        <v>0</v>
      </c>
      <c r="K146" s="253">
        <f t="shared" si="63"/>
        <v>0</v>
      </c>
      <c r="L146" s="253">
        <f t="shared" si="63"/>
        <v>0</v>
      </c>
      <c r="M146" s="253">
        <f t="shared" si="63"/>
        <v>0</v>
      </c>
      <c r="N146" s="253">
        <f t="shared" si="63"/>
        <v>0</v>
      </c>
      <c r="O146" s="253">
        <f t="shared" si="63"/>
        <v>0</v>
      </c>
      <c r="P146" s="253">
        <f t="shared" si="63"/>
        <v>0</v>
      </c>
      <c r="Q146" s="253">
        <f t="shared" si="63"/>
        <v>0</v>
      </c>
      <c r="R146" s="253">
        <f t="shared" si="63"/>
        <v>0</v>
      </c>
      <c r="S146" s="253">
        <f t="shared" si="63"/>
        <v>0</v>
      </c>
      <c r="T146" s="253">
        <f t="shared" si="63"/>
        <v>0</v>
      </c>
    </row>
    <row r="147" spans="3:20" ht="12.6">
      <c r="C147" s="18">
        <f t="shared" si="62"/>
        <v>2016</v>
      </c>
      <c r="E147" s="18" t="s">
        <v>650</v>
      </c>
      <c r="H147" s="253">
        <f>H161/$J$16</f>
        <v>0</v>
      </c>
      <c r="I147" s="253">
        <f t="shared" ref="I147:T147" si="64">I161/$J$16</f>
        <v>0</v>
      </c>
      <c r="J147" s="253">
        <f t="shared" si="64"/>
        <v>0</v>
      </c>
      <c r="K147" s="253">
        <f t="shared" si="64"/>
        <v>0</v>
      </c>
      <c r="L147" s="253">
        <f t="shared" si="64"/>
        <v>0</v>
      </c>
      <c r="M147" s="253">
        <f t="shared" si="64"/>
        <v>0</v>
      </c>
      <c r="N147" s="253">
        <f t="shared" si="64"/>
        <v>0</v>
      </c>
      <c r="O147" s="253">
        <f t="shared" si="64"/>
        <v>0</v>
      </c>
      <c r="P147" s="253">
        <f t="shared" si="64"/>
        <v>0</v>
      </c>
      <c r="Q147" s="253">
        <f t="shared" si="64"/>
        <v>0</v>
      </c>
      <c r="R147" s="253">
        <f t="shared" si="64"/>
        <v>0</v>
      </c>
      <c r="S147" s="253">
        <f t="shared" si="64"/>
        <v>0</v>
      </c>
      <c r="T147" s="253">
        <f t="shared" si="64"/>
        <v>0</v>
      </c>
    </row>
    <row r="148" spans="3:20" ht="12.6">
      <c r="C148" s="18">
        <f t="shared" si="62"/>
        <v>2017</v>
      </c>
      <c r="E148" s="18" t="s">
        <v>650</v>
      </c>
      <c r="H148" s="253">
        <f>H162/$K$16</f>
        <v>0</v>
      </c>
      <c r="I148" s="253">
        <f t="shared" ref="I148:T148" si="65">I162/$K$16</f>
        <v>0</v>
      </c>
      <c r="J148" s="253">
        <f t="shared" si="65"/>
        <v>0</v>
      </c>
      <c r="K148" s="253">
        <f t="shared" si="65"/>
        <v>0</v>
      </c>
      <c r="L148" s="253">
        <f t="shared" si="65"/>
        <v>0</v>
      </c>
      <c r="M148" s="253">
        <f t="shared" si="65"/>
        <v>0</v>
      </c>
      <c r="N148" s="253">
        <f t="shared" si="65"/>
        <v>0</v>
      </c>
      <c r="O148" s="253">
        <f t="shared" si="65"/>
        <v>0</v>
      </c>
      <c r="P148" s="253">
        <f t="shared" si="65"/>
        <v>0</v>
      </c>
      <c r="Q148" s="253">
        <f t="shared" si="65"/>
        <v>0</v>
      </c>
      <c r="R148" s="253">
        <f t="shared" si="65"/>
        <v>0</v>
      </c>
      <c r="S148" s="253">
        <f t="shared" si="65"/>
        <v>0</v>
      </c>
      <c r="T148" s="253">
        <f t="shared" si="65"/>
        <v>0</v>
      </c>
    </row>
    <row r="149" spans="3:20" ht="12.6">
      <c r="C149" s="18">
        <f t="shared" si="62"/>
        <v>2018</v>
      </c>
      <c r="E149" s="18" t="s">
        <v>650</v>
      </c>
      <c r="H149" s="253">
        <f>H163/$L$16</f>
        <v>0</v>
      </c>
      <c r="I149" s="253">
        <f t="shared" ref="I149:T149" si="66">I163/$L$16</f>
        <v>0</v>
      </c>
      <c r="J149" s="253">
        <f t="shared" si="66"/>
        <v>0</v>
      </c>
      <c r="K149" s="253">
        <f t="shared" si="66"/>
        <v>0</v>
      </c>
      <c r="L149" s="253">
        <f t="shared" si="66"/>
        <v>0</v>
      </c>
      <c r="M149" s="253">
        <f t="shared" si="66"/>
        <v>0</v>
      </c>
      <c r="N149" s="253">
        <f t="shared" si="66"/>
        <v>0</v>
      </c>
      <c r="O149" s="253">
        <f t="shared" si="66"/>
        <v>0</v>
      </c>
      <c r="P149" s="253">
        <f t="shared" si="66"/>
        <v>0</v>
      </c>
      <c r="Q149" s="253">
        <f t="shared" si="66"/>
        <v>0</v>
      </c>
      <c r="R149" s="253">
        <f t="shared" si="66"/>
        <v>0</v>
      </c>
      <c r="S149" s="253">
        <f t="shared" si="66"/>
        <v>0</v>
      </c>
      <c r="T149" s="253">
        <f t="shared" si="66"/>
        <v>0</v>
      </c>
    </row>
    <row r="150" spans="3:20" ht="12.6">
      <c r="C150" s="18">
        <f t="shared" si="62"/>
        <v>2019</v>
      </c>
      <c r="E150" s="18" t="s">
        <v>650</v>
      </c>
      <c r="H150" s="253">
        <f>H164/$M$16</f>
        <v>0</v>
      </c>
      <c r="I150" s="253">
        <f t="shared" ref="I150:T150" si="67">I164/$M$16</f>
        <v>0</v>
      </c>
      <c r="J150" s="253">
        <f t="shared" si="67"/>
        <v>0</v>
      </c>
      <c r="K150" s="253">
        <f t="shared" si="67"/>
        <v>0</v>
      </c>
      <c r="L150" s="253">
        <f t="shared" si="67"/>
        <v>0</v>
      </c>
      <c r="M150" s="253">
        <f t="shared" si="67"/>
        <v>0</v>
      </c>
      <c r="N150" s="253">
        <f t="shared" si="67"/>
        <v>0</v>
      </c>
      <c r="O150" s="253">
        <f t="shared" si="67"/>
        <v>0</v>
      </c>
      <c r="P150" s="253">
        <f t="shared" si="67"/>
        <v>0</v>
      </c>
      <c r="Q150" s="253">
        <f t="shared" si="67"/>
        <v>0</v>
      </c>
      <c r="R150" s="253">
        <f t="shared" si="67"/>
        <v>0</v>
      </c>
      <c r="S150" s="253">
        <f t="shared" si="67"/>
        <v>0</v>
      </c>
      <c r="T150" s="253">
        <f t="shared" si="67"/>
        <v>0</v>
      </c>
    </row>
    <row r="151" spans="3:20" ht="12.6">
      <c r="C151" s="18">
        <f t="shared" si="62"/>
        <v>2020</v>
      </c>
      <c r="E151" s="18" t="s">
        <v>650</v>
      </c>
      <c r="H151" s="253">
        <f>H165/$N$16</f>
        <v>0</v>
      </c>
      <c r="I151" s="253">
        <f t="shared" ref="I151:T151" si="68">I165/$N$16</f>
        <v>0</v>
      </c>
      <c r="J151" s="253">
        <f t="shared" si="68"/>
        <v>0</v>
      </c>
      <c r="K151" s="253">
        <f t="shared" si="68"/>
        <v>0</v>
      </c>
      <c r="L151" s="253">
        <f t="shared" si="68"/>
        <v>0</v>
      </c>
      <c r="M151" s="253">
        <f t="shared" si="68"/>
        <v>0</v>
      </c>
      <c r="N151" s="253">
        <f t="shared" si="68"/>
        <v>0</v>
      </c>
      <c r="O151" s="253">
        <f t="shared" si="68"/>
        <v>0</v>
      </c>
      <c r="P151" s="253">
        <f t="shared" si="68"/>
        <v>0</v>
      </c>
      <c r="Q151" s="253">
        <f t="shared" si="68"/>
        <v>0</v>
      </c>
      <c r="R151" s="253">
        <f t="shared" si="68"/>
        <v>0</v>
      </c>
      <c r="S151" s="253">
        <f t="shared" si="68"/>
        <v>0</v>
      </c>
      <c r="T151" s="253">
        <f t="shared" si="68"/>
        <v>0</v>
      </c>
    </row>
    <row r="152" spans="3:20" ht="12.6">
      <c r="C152" s="18">
        <f t="shared" si="62"/>
        <v>2021</v>
      </c>
      <c r="E152" s="18" t="s">
        <v>650</v>
      </c>
      <c r="H152" s="253">
        <f>H166/$O$16</f>
        <v>0</v>
      </c>
      <c r="I152" s="253">
        <f t="shared" ref="I152:T152" si="69">I166/$O$16</f>
        <v>0</v>
      </c>
      <c r="J152" s="253">
        <f t="shared" si="69"/>
        <v>0</v>
      </c>
      <c r="K152" s="253">
        <f t="shared" si="69"/>
        <v>0</v>
      </c>
      <c r="L152" s="253">
        <f t="shared" si="69"/>
        <v>0</v>
      </c>
      <c r="M152" s="253">
        <f t="shared" si="69"/>
        <v>0</v>
      </c>
      <c r="N152" s="253">
        <f t="shared" si="69"/>
        <v>0</v>
      </c>
      <c r="O152" s="253">
        <f t="shared" si="69"/>
        <v>0</v>
      </c>
      <c r="P152" s="253">
        <f t="shared" si="69"/>
        <v>0</v>
      </c>
      <c r="Q152" s="253">
        <f t="shared" si="69"/>
        <v>0</v>
      </c>
      <c r="R152" s="253">
        <f t="shared" si="69"/>
        <v>0</v>
      </c>
      <c r="S152" s="253">
        <f t="shared" si="69"/>
        <v>0</v>
      </c>
      <c r="T152" s="253">
        <f t="shared" si="69"/>
        <v>0</v>
      </c>
    </row>
    <row r="153" spans="3:20" ht="12.6">
      <c r="C153" s="18">
        <f t="shared" si="62"/>
        <v>2022</v>
      </c>
      <c r="E153" s="18" t="s">
        <v>650</v>
      </c>
      <c r="H153" s="253">
        <f>H167/$P$16</f>
        <v>0</v>
      </c>
      <c r="I153" s="253">
        <f t="shared" ref="I153:T153" si="70">I167/$P$16</f>
        <v>0</v>
      </c>
      <c r="J153" s="253">
        <f t="shared" si="70"/>
        <v>0</v>
      </c>
      <c r="K153" s="253">
        <f t="shared" si="70"/>
        <v>0</v>
      </c>
      <c r="L153" s="253">
        <f t="shared" si="70"/>
        <v>0</v>
      </c>
      <c r="M153" s="253">
        <f t="shared" si="70"/>
        <v>0</v>
      </c>
      <c r="N153" s="253">
        <f t="shared" si="70"/>
        <v>0</v>
      </c>
      <c r="O153" s="253">
        <f t="shared" si="70"/>
        <v>0</v>
      </c>
      <c r="P153" s="253">
        <f t="shared" si="70"/>
        <v>0</v>
      </c>
      <c r="Q153" s="253">
        <f t="shared" si="70"/>
        <v>0</v>
      </c>
      <c r="R153" s="253">
        <f t="shared" si="70"/>
        <v>0</v>
      </c>
      <c r="S153" s="253">
        <f t="shared" si="70"/>
        <v>0</v>
      </c>
      <c r="T153" s="253">
        <f t="shared" si="70"/>
        <v>0</v>
      </c>
    </row>
    <row r="154" spans="3:20" ht="12.6">
      <c r="C154" s="18">
        <f t="shared" si="62"/>
        <v>2023</v>
      </c>
      <c r="E154" s="18" t="s">
        <v>650</v>
      </c>
      <c r="H154" s="253">
        <f>H168/$Q$16</f>
        <v>0</v>
      </c>
      <c r="I154" s="253">
        <f t="shared" ref="I154:T154" si="71">I168/$Q$16</f>
        <v>0</v>
      </c>
      <c r="J154" s="253">
        <f t="shared" si="71"/>
        <v>0</v>
      </c>
      <c r="K154" s="253">
        <f t="shared" si="71"/>
        <v>0</v>
      </c>
      <c r="L154" s="253">
        <f t="shared" si="71"/>
        <v>0</v>
      </c>
      <c r="M154" s="253">
        <f t="shared" si="71"/>
        <v>0</v>
      </c>
      <c r="N154" s="253">
        <f t="shared" si="71"/>
        <v>0</v>
      </c>
      <c r="O154" s="253">
        <f t="shared" si="71"/>
        <v>0</v>
      </c>
      <c r="P154" s="253">
        <f t="shared" si="71"/>
        <v>0</v>
      </c>
      <c r="Q154" s="253">
        <f t="shared" si="71"/>
        <v>0</v>
      </c>
      <c r="R154" s="253">
        <f t="shared" si="71"/>
        <v>0</v>
      </c>
      <c r="S154" s="253">
        <f t="shared" si="71"/>
        <v>0</v>
      </c>
      <c r="T154" s="253">
        <f t="shared" si="71"/>
        <v>0</v>
      </c>
    </row>
    <row r="155" spans="3:20" ht="12.6">
      <c r="C155" s="18">
        <f t="shared" si="62"/>
        <v>2024</v>
      </c>
      <c r="E155" s="18" t="s">
        <v>650</v>
      </c>
      <c r="H155" s="253">
        <f>H169/$R$16</f>
        <v>0</v>
      </c>
      <c r="I155" s="253">
        <f t="shared" ref="I155:T155" si="72">I169/$R$16</f>
        <v>0</v>
      </c>
      <c r="J155" s="253">
        <f t="shared" si="72"/>
        <v>0</v>
      </c>
      <c r="K155" s="253">
        <f t="shared" si="72"/>
        <v>0</v>
      </c>
      <c r="L155" s="253">
        <f t="shared" si="72"/>
        <v>0</v>
      </c>
      <c r="M155" s="253">
        <f t="shared" si="72"/>
        <v>0</v>
      </c>
      <c r="N155" s="253">
        <f t="shared" si="72"/>
        <v>0</v>
      </c>
      <c r="O155" s="253">
        <f t="shared" si="72"/>
        <v>0</v>
      </c>
      <c r="P155" s="253">
        <f t="shared" si="72"/>
        <v>0</v>
      </c>
      <c r="Q155" s="253">
        <f t="shared" si="72"/>
        <v>0</v>
      </c>
      <c r="R155" s="253">
        <f t="shared" si="72"/>
        <v>0</v>
      </c>
      <c r="S155" s="253">
        <f t="shared" si="72"/>
        <v>0</v>
      </c>
      <c r="T155" s="253">
        <f t="shared" si="72"/>
        <v>0</v>
      </c>
    </row>
    <row r="156" spans="3:20" ht="12.6">
      <c r="C156" s="18">
        <f t="shared" si="62"/>
        <v>2025</v>
      </c>
      <c r="E156" s="18" t="s">
        <v>650</v>
      </c>
      <c r="H156" s="253">
        <f>H170/$S$16</f>
        <v>0</v>
      </c>
      <c r="I156" s="253">
        <f t="shared" ref="I156:T156" si="73">I170/$S$16</f>
        <v>0</v>
      </c>
      <c r="J156" s="253">
        <f t="shared" si="73"/>
        <v>0</v>
      </c>
      <c r="K156" s="253">
        <f t="shared" si="73"/>
        <v>0</v>
      </c>
      <c r="L156" s="253">
        <f t="shared" si="73"/>
        <v>0</v>
      </c>
      <c r="M156" s="253">
        <f t="shared" si="73"/>
        <v>0</v>
      </c>
      <c r="N156" s="253">
        <f t="shared" si="73"/>
        <v>0</v>
      </c>
      <c r="O156" s="253">
        <f t="shared" si="73"/>
        <v>0</v>
      </c>
      <c r="P156" s="253">
        <f t="shared" si="73"/>
        <v>0</v>
      </c>
      <c r="Q156" s="253">
        <f t="shared" si="73"/>
        <v>0</v>
      </c>
      <c r="R156" s="253">
        <f t="shared" si="73"/>
        <v>0</v>
      </c>
      <c r="S156" s="253">
        <f t="shared" si="73"/>
        <v>0</v>
      </c>
      <c r="T156" s="253">
        <f t="shared" si="73"/>
        <v>0</v>
      </c>
    </row>
    <row r="157" spans="3:20" ht="12.6">
      <c r="C157" s="18">
        <f t="shared" si="62"/>
        <v>2026</v>
      </c>
      <c r="E157" s="18" t="s">
        <v>650</v>
      </c>
      <c r="H157" s="253">
        <f>H171/$T$16</f>
        <v>0</v>
      </c>
      <c r="I157" s="253">
        <f t="shared" ref="I157:T157" si="74">I171/$T$16</f>
        <v>0</v>
      </c>
      <c r="J157" s="253">
        <f t="shared" si="74"/>
        <v>0</v>
      </c>
      <c r="K157" s="253">
        <f t="shared" si="74"/>
        <v>0</v>
      </c>
      <c r="L157" s="253">
        <f t="shared" si="74"/>
        <v>0</v>
      </c>
      <c r="M157" s="253">
        <f t="shared" si="74"/>
        <v>0</v>
      </c>
      <c r="N157" s="253">
        <f t="shared" si="74"/>
        <v>0</v>
      </c>
      <c r="O157" s="253">
        <f t="shared" si="74"/>
        <v>0</v>
      </c>
      <c r="P157" s="253">
        <f t="shared" si="74"/>
        <v>0</v>
      </c>
      <c r="Q157" s="253">
        <f t="shared" si="74"/>
        <v>0</v>
      </c>
      <c r="R157" s="253">
        <f t="shared" si="74"/>
        <v>0</v>
      </c>
      <c r="S157" s="253">
        <f t="shared" si="74"/>
        <v>0</v>
      </c>
      <c r="T157" s="253">
        <f t="shared" si="74"/>
        <v>0</v>
      </c>
    </row>
    <row r="158" spans="3:20" ht="12.6">
      <c r="C158" s="18"/>
    </row>
    <row r="159" spans="3:20" ht="12.6">
      <c r="C159" s="18">
        <f t="shared" ref="C159:C171" si="75">C145</f>
        <v>2014</v>
      </c>
      <c r="E159" s="18" t="s">
        <v>649</v>
      </c>
      <c r="H159" s="99"/>
      <c r="I159" s="99"/>
      <c r="J159" s="99"/>
      <c r="K159" s="99"/>
      <c r="L159" s="99"/>
      <c r="M159" s="99"/>
      <c r="N159" s="99"/>
      <c r="O159" s="99"/>
      <c r="P159" s="99"/>
      <c r="Q159" s="99"/>
      <c r="R159" s="99"/>
      <c r="S159" s="99"/>
      <c r="T159" s="99"/>
    </row>
    <row r="160" spans="3:20" ht="12.6">
      <c r="C160" s="18">
        <f t="shared" si="75"/>
        <v>2015</v>
      </c>
      <c r="E160" s="18" t="s">
        <v>649</v>
      </c>
      <c r="H160" s="99"/>
      <c r="I160" s="99"/>
      <c r="J160" s="99"/>
      <c r="K160" s="99"/>
      <c r="L160" s="99"/>
      <c r="M160" s="99"/>
      <c r="N160" s="99"/>
      <c r="O160" s="99"/>
      <c r="P160" s="99"/>
      <c r="Q160" s="99"/>
      <c r="R160" s="99"/>
      <c r="S160" s="99"/>
      <c r="T160" s="99"/>
    </row>
    <row r="161" spans="3:20" ht="12.6">
      <c r="C161" s="18">
        <f t="shared" si="75"/>
        <v>2016</v>
      </c>
      <c r="E161" s="18" t="s">
        <v>649</v>
      </c>
      <c r="H161" s="99"/>
      <c r="I161" s="99"/>
      <c r="J161" s="99"/>
      <c r="K161" s="99"/>
      <c r="L161" s="99"/>
      <c r="M161" s="99"/>
      <c r="N161" s="99"/>
      <c r="O161" s="99"/>
      <c r="P161" s="99"/>
      <c r="Q161" s="99"/>
      <c r="R161" s="99"/>
      <c r="S161" s="99"/>
      <c r="T161" s="99"/>
    </row>
    <row r="162" spans="3:20" ht="12.6">
      <c r="C162" s="18">
        <f t="shared" si="75"/>
        <v>2017</v>
      </c>
      <c r="E162" s="18" t="s">
        <v>649</v>
      </c>
      <c r="H162" s="99"/>
      <c r="I162" s="99"/>
      <c r="J162" s="99"/>
      <c r="K162" s="99"/>
      <c r="L162" s="99"/>
      <c r="M162" s="99"/>
      <c r="N162" s="99"/>
      <c r="O162" s="99"/>
      <c r="P162" s="99"/>
      <c r="Q162" s="99"/>
      <c r="R162" s="99"/>
      <c r="S162" s="99"/>
      <c r="T162" s="99"/>
    </row>
    <row r="163" spans="3:20" ht="12.6">
      <c r="C163" s="18">
        <f t="shared" si="75"/>
        <v>2018</v>
      </c>
      <c r="E163" s="18" t="s">
        <v>649</v>
      </c>
      <c r="H163" s="99"/>
      <c r="I163" s="99"/>
      <c r="J163" s="99"/>
      <c r="K163" s="99"/>
      <c r="L163" s="99"/>
      <c r="M163" s="99"/>
      <c r="N163" s="99"/>
      <c r="O163" s="99"/>
      <c r="P163" s="99"/>
      <c r="Q163" s="99"/>
      <c r="R163" s="99"/>
      <c r="S163" s="99"/>
      <c r="T163" s="99"/>
    </row>
    <row r="164" spans="3:20" ht="12.6">
      <c r="C164" s="18">
        <f t="shared" si="75"/>
        <v>2019</v>
      </c>
      <c r="E164" s="18" t="s">
        <v>649</v>
      </c>
      <c r="H164" s="99"/>
      <c r="I164" s="99"/>
      <c r="J164" s="99"/>
      <c r="K164" s="99"/>
      <c r="L164" s="99"/>
      <c r="M164" s="99"/>
      <c r="N164" s="99"/>
      <c r="O164" s="99"/>
      <c r="P164" s="99"/>
      <c r="Q164" s="99"/>
      <c r="R164" s="99"/>
      <c r="S164" s="99"/>
      <c r="T164" s="99"/>
    </row>
    <row r="165" spans="3:20" ht="12.6">
      <c r="C165" s="18">
        <f t="shared" si="75"/>
        <v>2020</v>
      </c>
      <c r="E165" s="18" t="s">
        <v>649</v>
      </c>
      <c r="H165" s="99"/>
      <c r="I165" s="99"/>
      <c r="J165" s="99"/>
      <c r="K165" s="99"/>
      <c r="L165" s="99"/>
      <c r="M165" s="99"/>
      <c r="N165" s="99"/>
      <c r="O165" s="99"/>
      <c r="P165" s="99"/>
      <c r="Q165" s="99"/>
      <c r="R165" s="99"/>
      <c r="S165" s="99"/>
      <c r="T165" s="99"/>
    </row>
    <row r="166" spans="3:20" ht="12.6">
      <c r="C166" s="18">
        <f t="shared" si="75"/>
        <v>2021</v>
      </c>
      <c r="E166" s="18" t="s">
        <v>649</v>
      </c>
      <c r="H166" s="99"/>
      <c r="I166" s="99"/>
      <c r="J166" s="99"/>
      <c r="K166" s="99"/>
      <c r="L166" s="99"/>
      <c r="M166" s="99"/>
      <c r="N166" s="99"/>
      <c r="O166" s="99"/>
      <c r="P166" s="99"/>
      <c r="Q166" s="99"/>
      <c r="R166" s="99"/>
      <c r="S166" s="99"/>
      <c r="T166" s="99"/>
    </row>
    <row r="167" spans="3:20" ht="12.6">
      <c r="C167" s="18">
        <f t="shared" si="75"/>
        <v>2022</v>
      </c>
      <c r="E167" s="18" t="s">
        <v>649</v>
      </c>
      <c r="H167" s="99"/>
      <c r="I167" s="99"/>
      <c r="J167" s="99"/>
      <c r="K167" s="99"/>
      <c r="L167" s="99"/>
      <c r="M167" s="99"/>
      <c r="N167" s="99"/>
      <c r="O167" s="99"/>
      <c r="P167" s="99"/>
      <c r="Q167" s="99"/>
      <c r="R167" s="99"/>
      <c r="S167" s="99"/>
      <c r="T167" s="99"/>
    </row>
    <row r="168" spans="3:20" ht="12.6">
      <c r="C168" s="18">
        <f t="shared" si="75"/>
        <v>2023</v>
      </c>
      <c r="E168" s="18" t="s">
        <v>649</v>
      </c>
      <c r="H168" s="99"/>
      <c r="I168" s="99"/>
      <c r="J168" s="99"/>
      <c r="K168" s="99"/>
      <c r="L168" s="99"/>
      <c r="M168" s="99"/>
      <c r="N168" s="99"/>
      <c r="O168" s="99"/>
      <c r="P168" s="99"/>
      <c r="Q168" s="99"/>
      <c r="R168" s="99"/>
      <c r="S168" s="99"/>
      <c r="T168" s="99"/>
    </row>
    <row r="169" spans="3:20" ht="12.6">
      <c r="C169" s="18">
        <f t="shared" si="75"/>
        <v>2024</v>
      </c>
      <c r="E169" s="18" t="s">
        <v>649</v>
      </c>
      <c r="H169" s="99"/>
      <c r="I169" s="99"/>
      <c r="J169" s="99"/>
      <c r="K169" s="99"/>
      <c r="L169" s="99"/>
      <c r="M169" s="99"/>
      <c r="N169" s="99"/>
      <c r="O169" s="99"/>
      <c r="P169" s="99"/>
      <c r="Q169" s="99"/>
      <c r="R169" s="99"/>
      <c r="S169" s="99"/>
      <c r="T169" s="99"/>
    </row>
    <row r="170" spans="3:20" ht="12.6">
      <c r="C170" s="18">
        <f t="shared" si="75"/>
        <v>2025</v>
      </c>
      <c r="E170" s="18" t="s">
        <v>649</v>
      </c>
      <c r="H170" s="99"/>
      <c r="I170" s="99"/>
      <c r="J170" s="99"/>
      <c r="K170" s="99"/>
      <c r="L170" s="99"/>
      <c r="M170" s="99"/>
      <c r="N170" s="99"/>
      <c r="O170" s="99"/>
      <c r="P170" s="99"/>
      <c r="Q170" s="99"/>
      <c r="R170" s="99"/>
      <c r="S170" s="99"/>
      <c r="T170" s="99"/>
    </row>
    <row r="171" spans="3:20" ht="12.6">
      <c r="C171" s="18">
        <f t="shared" si="75"/>
        <v>2026</v>
      </c>
      <c r="E171" s="18" t="s">
        <v>649</v>
      </c>
      <c r="H171" s="99"/>
      <c r="I171" s="99"/>
      <c r="J171" s="99"/>
      <c r="K171" s="99"/>
      <c r="L171" s="99"/>
      <c r="M171" s="99"/>
      <c r="N171" s="99"/>
      <c r="O171" s="99"/>
      <c r="P171" s="99"/>
      <c r="Q171" s="99"/>
      <c r="R171" s="99"/>
      <c r="S171" s="99"/>
      <c r="T171" s="99"/>
    </row>
    <row r="172" spans="3:20" ht="12.6">
      <c r="E172" s="18"/>
    </row>
    <row r="173" spans="3:20" ht="12.6">
      <c r="C173" s="16" t="s">
        <v>503</v>
      </c>
      <c r="H173" s="97"/>
      <c r="I173" s="97"/>
      <c r="J173" s="97"/>
      <c r="K173" s="97"/>
      <c r="L173" s="97"/>
      <c r="M173" s="97"/>
      <c r="N173" s="97"/>
      <c r="O173" s="97"/>
      <c r="P173" s="97"/>
      <c r="Q173" s="97"/>
      <c r="R173" s="97"/>
      <c r="S173" s="97"/>
      <c r="T173" s="97"/>
    </row>
    <row r="174" spans="3:20" ht="12.6">
      <c r="C174" s="18" t="s">
        <v>567</v>
      </c>
      <c r="H174" s="97"/>
      <c r="I174" s="97"/>
      <c r="J174" s="97"/>
      <c r="K174" s="97"/>
      <c r="L174" s="97"/>
      <c r="M174" s="97"/>
      <c r="N174" s="97"/>
      <c r="O174" s="97"/>
      <c r="P174" s="97"/>
      <c r="Q174" s="97"/>
      <c r="R174" s="97"/>
      <c r="S174" s="97"/>
      <c r="T174" s="97"/>
    </row>
    <row r="175" spans="3:20" ht="12.6">
      <c r="C175" s="18">
        <f>C22</f>
        <v>2014</v>
      </c>
      <c r="E175" s="18" t="s">
        <v>650</v>
      </c>
      <c r="H175" s="253">
        <f>H189/$H$16</f>
        <v>0</v>
      </c>
      <c r="I175" s="253">
        <f t="shared" ref="I175:T175" si="76">I189/$H$16</f>
        <v>0</v>
      </c>
      <c r="J175" s="253">
        <f t="shared" si="76"/>
        <v>0</v>
      </c>
      <c r="K175" s="253">
        <f t="shared" si="76"/>
        <v>0</v>
      </c>
      <c r="L175" s="253">
        <f t="shared" si="76"/>
        <v>0</v>
      </c>
      <c r="M175" s="253">
        <f t="shared" si="76"/>
        <v>0</v>
      </c>
      <c r="N175" s="253">
        <f t="shared" si="76"/>
        <v>0</v>
      </c>
      <c r="O175" s="253">
        <f t="shared" si="76"/>
        <v>0</v>
      </c>
      <c r="P175" s="253">
        <f t="shared" si="76"/>
        <v>0</v>
      </c>
      <c r="Q175" s="253">
        <f t="shared" si="76"/>
        <v>0</v>
      </c>
      <c r="R175" s="253">
        <f t="shared" si="76"/>
        <v>0</v>
      </c>
      <c r="S175" s="253">
        <f t="shared" si="76"/>
        <v>0</v>
      </c>
      <c r="T175" s="253">
        <f t="shared" si="76"/>
        <v>0</v>
      </c>
    </row>
    <row r="176" spans="3:20" ht="12.6">
      <c r="C176" s="18">
        <f t="shared" ref="C176:C187" si="77">C23</f>
        <v>2015</v>
      </c>
      <c r="E176" s="18" t="s">
        <v>650</v>
      </c>
      <c r="H176" s="253">
        <f>H190/$I$16</f>
        <v>0</v>
      </c>
      <c r="I176" s="253">
        <f t="shared" ref="I176:T176" si="78">I190/$I$16</f>
        <v>0</v>
      </c>
      <c r="J176" s="253">
        <f t="shared" si="78"/>
        <v>0</v>
      </c>
      <c r="K176" s="253">
        <f t="shared" si="78"/>
        <v>0</v>
      </c>
      <c r="L176" s="253">
        <f t="shared" si="78"/>
        <v>0</v>
      </c>
      <c r="M176" s="253">
        <f t="shared" si="78"/>
        <v>0</v>
      </c>
      <c r="N176" s="253">
        <f t="shared" si="78"/>
        <v>0</v>
      </c>
      <c r="O176" s="253">
        <f t="shared" si="78"/>
        <v>0</v>
      </c>
      <c r="P176" s="253">
        <f t="shared" si="78"/>
        <v>0</v>
      </c>
      <c r="Q176" s="253">
        <f t="shared" si="78"/>
        <v>0</v>
      </c>
      <c r="R176" s="253">
        <f t="shared" si="78"/>
        <v>0</v>
      </c>
      <c r="S176" s="253">
        <f t="shared" si="78"/>
        <v>0</v>
      </c>
      <c r="T176" s="253">
        <f t="shared" si="78"/>
        <v>0</v>
      </c>
    </row>
    <row r="177" spans="3:20" ht="12.6">
      <c r="C177" s="18">
        <f t="shared" si="77"/>
        <v>2016</v>
      </c>
      <c r="E177" s="18" t="s">
        <v>650</v>
      </c>
      <c r="H177" s="253">
        <f>H191/$J$16</f>
        <v>0</v>
      </c>
      <c r="I177" s="253">
        <f t="shared" ref="I177:T177" si="79">I191/$J$16</f>
        <v>0</v>
      </c>
      <c r="J177" s="253">
        <f t="shared" si="79"/>
        <v>0</v>
      </c>
      <c r="K177" s="253">
        <f t="shared" si="79"/>
        <v>0</v>
      </c>
      <c r="L177" s="253">
        <f t="shared" si="79"/>
        <v>0</v>
      </c>
      <c r="M177" s="253">
        <f t="shared" si="79"/>
        <v>0</v>
      </c>
      <c r="N177" s="253">
        <f t="shared" si="79"/>
        <v>0</v>
      </c>
      <c r="O177" s="253">
        <f t="shared" si="79"/>
        <v>0</v>
      </c>
      <c r="P177" s="253">
        <f t="shared" si="79"/>
        <v>0</v>
      </c>
      <c r="Q177" s="253">
        <f t="shared" si="79"/>
        <v>0</v>
      </c>
      <c r="R177" s="253">
        <f t="shared" si="79"/>
        <v>0</v>
      </c>
      <c r="S177" s="253">
        <f t="shared" si="79"/>
        <v>0</v>
      </c>
      <c r="T177" s="253">
        <f t="shared" si="79"/>
        <v>0</v>
      </c>
    </row>
    <row r="178" spans="3:20" ht="12.6">
      <c r="C178" s="18">
        <f t="shared" si="77"/>
        <v>2017</v>
      </c>
      <c r="E178" s="18" t="s">
        <v>650</v>
      </c>
      <c r="H178" s="253">
        <f>H192/$K$16</f>
        <v>0</v>
      </c>
      <c r="I178" s="253">
        <f t="shared" ref="I178:T178" si="80">I192/$K$16</f>
        <v>0</v>
      </c>
      <c r="J178" s="253">
        <f t="shared" si="80"/>
        <v>0</v>
      </c>
      <c r="K178" s="253">
        <f t="shared" si="80"/>
        <v>0</v>
      </c>
      <c r="L178" s="253">
        <f t="shared" si="80"/>
        <v>0</v>
      </c>
      <c r="M178" s="253">
        <f t="shared" si="80"/>
        <v>0</v>
      </c>
      <c r="N178" s="253">
        <f t="shared" si="80"/>
        <v>0</v>
      </c>
      <c r="O178" s="253">
        <f t="shared" si="80"/>
        <v>0</v>
      </c>
      <c r="P178" s="253">
        <f t="shared" si="80"/>
        <v>0</v>
      </c>
      <c r="Q178" s="253">
        <f t="shared" si="80"/>
        <v>0</v>
      </c>
      <c r="R178" s="253">
        <f t="shared" si="80"/>
        <v>0</v>
      </c>
      <c r="S178" s="253">
        <f t="shared" si="80"/>
        <v>0</v>
      </c>
      <c r="T178" s="253">
        <f t="shared" si="80"/>
        <v>0</v>
      </c>
    </row>
    <row r="179" spans="3:20" ht="12.6">
      <c r="C179" s="18">
        <f t="shared" si="77"/>
        <v>2018</v>
      </c>
      <c r="E179" s="18" t="s">
        <v>650</v>
      </c>
      <c r="H179" s="253">
        <f>H193/$L$16</f>
        <v>0</v>
      </c>
      <c r="I179" s="253">
        <f t="shared" ref="I179:T179" si="81">I193/$L$16</f>
        <v>0</v>
      </c>
      <c r="J179" s="253">
        <f t="shared" si="81"/>
        <v>0</v>
      </c>
      <c r="K179" s="253">
        <f t="shared" si="81"/>
        <v>0</v>
      </c>
      <c r="L179" s="253">
        <f t="shared" si="81"/>
        <v>0</v>
      </c>
      <c r="M179" s="253">
        <f t="shared" si="81"/>
        <v>0</v>
      </c>
      <c r="N179" s="253">
        <f t="shared" si="81"/>
        <v>0</v>
      </c>
      <c r="O179" s="253">
        <f t="shared" si="81"/>
        <v>0</v>
      </c>
      <c r="P179" s="253">
        <f t="shared" si="81"/>
        <v>0</v>
      </c>
      <c r="Q179" s="253">
        <f t="shared" si="81"/>
        <v>0</v>
      </c>
      <c r="R179" s="253">
        <f t="shared" si="81"/>
        <v>0</v>
      </c>
      <c r="S179" s="253">
        <f t="shared" si="81"/>
        <v>0</v>
      </c>
      <c r="T179" s="253">
        <f t="shared" si="81"/>
        <v>0</v>
      </c>
    </row>
    <row r="180" spans="3:20" ht="12.6">
      <c r="C180" s="18">
        <f t="shared" si="77"/>
        <v>2019</v>
      </c>
      <c r="E180" s="18" t="s">
        <v>650</v>
      </c>
      <c r="H180" s="253">
        <f>H194/$M$16</f>
        <v>0</v>
      </c>
      <c r="I180" s="253">
        <f t="shared" ref="I180:T180" si="82">I194/$M$16</f>
        <v>0</v>
      </c>
      <c r="J180" s="253">
        <f t="shared" si="82"/>
        <v>0</v>
      </c>
      <c r="K180" s="253">
        <f t="shared" si="82"/>
        <v>0</v>
      </c>
      <c r="L180" s="253">
        <f t="shared" si="82"/>
        <v>0</v>
      </c>
      <c r="M180" s="253">
        <f t="shared" si="82"/>
        <v>0</v>
      </c>
      <c r="N180" s="253">
        <f t="shared" si="82"/>
        <v>0</v>
      </c>
      <c r="O180" s="253">
        <f t="shared" si="82"/>
        <v>0</v>
      </c>
      <c r="P180" s="253">
        <f t="shared" si="82"/>
        <v>0</v>
      </c>
      <c r="Q180" s="253">
        <f t="shared" si="82"/>
        <v>0</v>
      </c>
      <c r="R180" s="253">
        <f t="shared" si="82"/>
        <v>0</v>
      </c>
      <c r="S180" s="253">
        <f t="shared" si="82"/>
        <v>0</v>
      </c>
      <c r="T180" s="253">
        <f t="shared" si="82"/>
        <v>0</v>
      </c>
    </row>
    <row r="181" spans="3:20" ht="12.6">
      <c r="C181" s="18">
        <f t="shared" si="77"/>
        <v>2020</v>
      </c>
      <c r="E181" s="18" t="s">
        <v>650</v>
      </c>
      <c r="H181" s="253">
        <f>H195/$N$16</f>
        <v>0</v>
      </c>
      <c r="I181" s="253">
        <f t="shared" ref="I181:T181" si="83">I195/$N$16</f>
        <v>0</v>
      </c>
      <c r="J181" s="253">
        <f t="shared" si="83"/>
        <v>0</v>
      </c>
      <c r="K181" s="253">
        <f t="shared" si="83"/>
        <v>0</v>
      </c>
      <c r="L181" s="253">
        <f t="shared" si="83"/>
        <v>0</v>
      </c>
      <c r="M181" s="253">
        <f t="shared" si="83"/>
        <v>0</v>
      </c>
      <c r="N181" s="253">
        <f t="shared" si="83"/>
        <v>0</v>
      </c>
      <c r="O181" s="253">
        <f t="shared" si="83"/>
        <v>0</v>
      </c>
      <c r="P181" s="253">
        <f t="shared" si="83"/>
        <v>0</v>
      </c>
      <c r="Q181" s="253">
        <f t="shared" si="83"/>
        <v>0</v>
      </c>
      <c r="R181" s="253">
        <f t="shared" si="83"/>
        <v>0</v>
      </c>
      <c r="S181" s="253">
        <f t="shared" si="83"/>
        <v>0</v>
      </c>
      <c r="T181" s="253">
        <f t="shared" si="83"/>
        <v>0</v>
      </c>
    </row>
    <row r="182" spans="3:20" ht="12.6">
      <c r="C182" s="18">
        <f t="shared" si="77"/>
        <v>2021</v>
      </c>
      <c r="E182" s="18" t="s">
        <v>650</v>
      </c>
      <c r="H182" s="253">
        <f>H196/$O$16</f>
        <v>0</v>
      </c>
      <c r="I182" s="253">
        <f t="shared" ref="I182:T182" si="84">I196/$O$16</f>
        <v>0</v>
      </c>
      <c r="J182" s="253">
        <f t="shared" si="84"/>
        <v>0</v>
      </c>
      <c r="K182" s="253">
        <f t="shared" si="84"/>
        <v>0</v>
      </c>
      <c r="L182" s="253">
        <f t="shared" si="84"/>
        <v>0</v>
      </c>
      <c r="M182" s="253">
        <f t="shared" si="84"/>
        <v>0</v>
      </c>
      <c r="N182" s="253">
        <f t="shared" si="84"/>
        <v>0</v>
      </c>
      <c r="O182" s="253">
        <f t="shared" si="84"/>
        <v>0</v>
      </c>
      <c r="P182" s="253">
        <f t="shared" si="84"/>
        <v>0</v>
      </c>
      <c r="Q182" s="253">
        <f t="shared" si="84"/>
        <v>0</v>
      </c>
      <c r="R182" s="253">
        <f t="shared" si="84"/>
        <v>0</v>
      </c>
      <c r="S182" s="253">
        <f t="shared" si="84"/>
        <v>0</v>
      </c>
      <c r="T182" s="253">
        <f t="shared" si="84"/>
        <v>0</v>
      </c>
    </row>
    <row r="183" spans="3:20" ht="12.6">
      <c r="C183" s="18">
        <f t="shared" si="77"/>
        <v>2022</v>
      </c>
      <c r="E183" s="18" t="s">
        <v>650</v>
      </c>
      <c r="H183" s="253">
        <f>H197/$P$16</f>
        <v>0</v>
      </c>
      <c r="I183" s="253">
        <f t="shared" ref="I183:T183" si="85">I197/$P$16</f>
        <v>0</v>
      </c>
      <c r="J183" s="253">
        <f t="shared" si="85"/>
        <v>0</v>
      </c>
      <c r="K183" s="253">
        <f t="shared" si="85"/>
        <v>0</v>
      </c>
      <c r="L183" s="253">
        <f t="shared" si="85"/>
        <v>0</v>
      </c>
      <c r="M183" s="253">
        <f t="shared" si="85"/>
        <v>0</v>
      </c>
      <c r="N183" s="253">
        <f t="shared" si="85"/>
        <v>0</v>
      </c>
      <c r="O183" s="253">
        <f t="shared" si="85"/>
        <v>0</v>
      </c>
      <c r="P183" s="253">
        <f t="shared" si="85"/>
        <v>0</v>
      </c>
      <c r="Q183" s="253">
        <f t="shared" si="85"/>
        <v>0</v>
      </c>
      <c r="R183" s="253">
        <f t="shared" si="85"/>
        <v>0</v>
      </c>
      <c r="S183" s="253">
        <f t="shared" si="85"/>
        <v>0</v>
      </c>
      <c r="T183" s="253">
        <f t="shared" si="85"/>
        <v>0</v>
      </c>
    </row>
    <row r="184" spans="3:20" ht="12.6">
      <c r="C184" s="18">
        <f t="shared" si="77"/>
        <v>2023</v>
      </c>
      <c r="E184" s="18" t="s">
        <v>650</v>
      </c>
      <c r="H184" s="253">
        <f>H198/$Q$16</f>
        <v>0</v>
      </c>
      <c r="I184" s="253">
        <f t="shared" ref="I184:T184" si="86">I198/$Q$16</f>
        <v>0</v>
      </c>
      <c r="J184" s="253">
        <f t="shared" si="86"/>
        <v>0</v>
      </c>
      <c r="K184" s="253">
        <f t="shared" si="86"/>
        <v>0</v>
      </c>
      <c r="L184" s="253">
        <f t="shared" si="86"/>
        <v>0</v>
      </c>
      <c r="M184" s="253">
        <f t="shared" si="86"/>
        <v>0</v>
      </c>
      <c r="N184" s="253">
        <f t="shared" si="86"/>
        <v>0</v>
      </c>
      <c r="O184" s="253">
        <f t="shared" si="86"/>
        <v>0</v>
      </c>
      <c r="P184" s="253">
        <f t="shared" si="86"/>
        <v>0</v>
      </c>
      <c r="Q184" s="253">
        <f t="shared" si="86"/>
        <v>0</v>
      </c>
      <c r="R184" s="253">
        <f t="shared" si="86"/>
        <v>0</v>
      </c>
      <c r="S184" s="253">
        <f t="shared" si="86"/>
        <v>0</v>
      </c>
      <c r="T184" s="253">
        <f t="shared" si="86"/>
        <v>0</v>
      </c>
    </row>
    <row r="185" spans="3:20" ht="12.6">
      <c r="C185" s="18">
        <f t="shared" si="77"/>
        <v>2024</v>
      </c>
      <c r="E185" s="18" t="s">
        <v>650</v>
      </c>
      <c r="H185" s="253">
        <f>H199/$R$16</f>
        <v>0</v>
      </c>
      <c r="I185" s="253">
        <f t="shared" ref="I185:T185" si="87">I199/$R$16</f>
        <v>0</v>
      </c>
      <c r="J185" s="253">
        <f t="shared" si="87"/>
        <v>0</v>
      </c>
      <c r="K185" s="253">
        <f t="shared" si="87"/>
        <v>0</v>
      </c>
      <c r="L185" s="253">
        <f t="shared" si="87"/>
        <v>0</v>
      </c>
      <c r="M185" s="253">
        <f t="shared" si="87"/>
        <v>0</v>
      </c>
      <c r="N185" s="253">
        <f t="shared" si="87"/>
        <v>0</v>
      </c>
      <c r="O185" s="253">
        <f t="shared" si="87"/>
        <v>0</v>
      </c>
      <c r="P185" s="253">
        <f t="shared" si="87"/>
        <v>0</v>
      </c>
      <c r="Q185" s="253">
        <f t="shared" si="87"/>
        <v>0</v>
      </c>
      <c r="R185" s="253">
        <f t="shared" si="87"/>
        <v>0</v>
      </c>
      <c r="S185" s="253">
        <f t="shared" si="87"/>
        <v>0</v>
      </c>
      <c r="T185" s="253">
        <f t="shared" si="87"/>
        <v>0</v>
      </c>
    </row>
    <row r="186" spans="3:20" ht="12.6">
      <c r="C186" s="18">
        <f t="shared" si="77"/>
        <v>2025</v>
      </c>
      <c r="E186" s="18" t="s">
        <v>650</v>
      </c>
      <c r="H186" s="253">
        <f>H200/$S$16</f>
        <v>0</v>
      </c>
      <c r="I186" s="253">
        <f t="shared" ref="I186:T186" si="88">I200/$S$16</f>
        <v>0</v>
      </c>
      <c r="J186" s="253">
        <f t="shared" si="88"/>
        <v>0</v>
      </c>
      <c r="K186" s="253">
        <f t="shared" si="88"/>
        <v>0</v>
      </c>
      <c r="L186" s="253">
        <f t="shared" si="88"/>
        <v>0</v>
      </c>
      <c r="M186" s="253">
        <f t="shared" si="88"/>
        <v>0</v>
      </c>
      <c r="N186" s="253">
        <f t="shared" si="88"/>
        <v>0</v>
      </c>
      <c r="O186" s="253">
        <f t="shared" si="88"/>
        <v>0</v>
      </c>
      <c r="P186" s="253">
        <f t="shared" si="88"/>
        <v>0</v>
      </c>
      <c r="Q186" s="253">
        <f t="shared" si="88"/>
        <v>0</v>
      </c>
      <c r="R186" s="253">
        <f t="shared" si="88"/>
        <v>0</v>
      </c>
      <c r="S186" s="253">
        <f t="shared" si="88"/>
        <v>0</v>
      </c>
      <c r="T186" s="253">
        <f t="shared" si="88"/>
        <v>0</v>
      </c>
    </row>
    <row r="187" spans="3:20" ht="12.6">
      <c r="C187" s="18">
        <f t="shared" si="77"/>
        <v>2026</v>
      </c>
      <c r="E187" s="18" t="s">
        <v>650</v>
      </c>
      <c r="H187" s="253">
        <f>H201/$T$16</f>
        <v>0</v>
      </c>
      <c r="I187" s="253">
        <f t="shared" ref="I187:T187" si="89">I201/$T$16</f>
        <v>0</v>
      </c>
      <c r="J187" s="253">
        <f t="shared" si="89"/>
        <v>0</v>
      </c>
      <c r="K187" s="253">
        <f t="shared" si="89"/>
        <v>0</v>
      </c>
      <c r="L187" s="253">
        <f t="shared" si="89"/>
        <v>0</v>
      </c>
      <c r="M187" s="253">
        <f t="shared" si="89"/>
        <v>0</v>
      </c>
      <c r="N187" s="253">
        <f t="shared" si="89"/>
        <v>0</v>
      </c>
      <c r="O187" s="253">
        <f t="shared" si="89"/>
        <v>0</v>
      </c>
      <c r="P187" s="253">
        <f t="shared" si="89"/>
        <v>0</v>
      </c>
      <c r="Q187" s="253">
        <f t="shared" si="89"/>
        <v>0</v>
      </c>
      <c r="R187" s="253">
        <f t="shared" si="89"/>
        <v>0</v>
      </c>
      <c r="S187" s="253">
        <f t="shared" si="89"/>
        <v>0</v>
      </c>
      <c r="T187" s="253">
        <f t="shared" si="89"/>
        <v>0</v>
      </c>
    </row>
    <row r="188" spans="3:20" ht="12.6">
      <c r="C188" s="18"/>
    </row>
    <row r="189" spans="3:20" ht="12.6">
      <c r="C189" s="18">
        <f t="shared" ref="C189:C201" si="90">C175</f>
        <v>2014</v>
      </c>
      <c r="E189" s="18" t="s">
        <v>649</v>
      </c>
      <c r="H189" s="99"/>
      <c r="I189" s="99"/>
      <c r="J189" s="99"/>
      <c r="K189" s="99"/>
      <c r="L189" s="99"/>
      <c r="M189" s="99"/>
      <c r="N189" s="99"/>
      <c r="O189" s="99"/>
      <c r="P189" s="99"/>
      <c r="Q189" s="99"/>
      <c r="R189" s="99"/>
      <c r="S189" s="99"/>
      <c r="T189" s="99"/>
    </row>
    <row r="190" spans="3:20" ht="12.6">
      <c r="C190" s="18">
        <f t="shared" si="90"/>
        <v>2015</v>
      </c>
      <c r="E190" s="18" t="s">
        <v>649</v>
      </c>
      <c r="H190" s="99"/>
      <c r="I190" s="99"/>
      <c r="J190" s="99"/>
      <c r="K190" s="99"/>
      <c r="L190" s="99"/>
      <c r="M190" s="99"/>
      <c r="N190" s="99"/>
      <c r="O190" s="99"/>
      <c r="P190" s="99"/>
      <c r="Q190" s="99"/>
      <c r="R190" s="99"/>
      <c r="S190" s="99"/>
      <c r="T190" s="99"/>
    </row>
    <row r="191" spans="3:20" ht="12.6">
      <c r="C191" s="18">
        <f t="shared" si="90"/>
        <v>2016</v>
      </c>
      <c r="E191" s="18" t="s">
        <v>649</v>
      </c>
      <c r="H191" s="99"/>
      <c r="I191" s="99"/>
      <c r="J191" s="99"/>
      <c r="K191" s="99"/>
      <c r="L191" s="99"/>
      <c r="M191" s="99"/>
      <c r="N191" s="99"/>
      <c r="O191" s="99"/>
      <c r="P191" s="99"/>
      <c r="Q191" s="99"/>
      <c r="R191" s="99"/>
      <c r="S191" s="99"/>
      <c r="T191" s="99"/>
    </row>
    <row r="192" spans="3:20" ht="12.6">
      <c r="C192" s="18">
        <f t="shared" si="90"/>
        <v>2017</v>
      </c>
      <c r="E192" s="18" t="s">
        <v>649</v>
      </c>
      <c r="H192" s="99"/>
      <c r="I192" s="99"/>
      <c r="J192" s="99"/>
      <c r="K192" s="99"/>
      <c r="L192" s="99"/>
      <c r="M192" s="99"/>
      <c r="N192" s="99"/>
      <c r="O192" s="99"/>
      <c r="P192" s="99"/>
      <c r="Q192" s="99"/>
      <c r="R192" s="99"/>
      <c r="S192" s="99"/>
      <c r="T192" s="99"/>
    </row>
    <row r="193" spans="2:20" ht="12.6">
      <c r="C193" s="18">
        <f t="shared" si="90"/>
        <v>2018</v>
      </c>
      <c r="E193" s="18" t="s">
        <v>649</v>
      </c>
      <c r="H193" s="99"/>
      <c r="I193" s="99"/>
      <c r="J193" s="99"/>
      <c r="K193" s="99"/>
      <c r="L193" s="99"/>
      <c r="M193" s="99"/>
      <c r="N193" s="99"/>
      <c r="O193" s="99"/>
      <c r="P193" s="99"/>
      <c r="Q193" s="99"/>
      <c r="R193" s="99"/>
      <c r="S193" s="99"/>
      <c r="T193" s="99"/>
    </row>
    <row r="194" spans="2:20" ht="12.6">
      <c r="C194" s="18">
        <f t="shared" si="90"/>
        <v>2019</v>
      </c>
      <c r="E194" s="18" t="s">
        <v>649</v>
      </c>
      <c r="H194" s="99"/>
      <c r="I194" s="99"/>
      <c r="J194" s="99"/>
      <c r="K194" s="99"/>
      <c r="L194" s="99"/>
      <c r="M194" s="99"/>
      <c r="N194" s="99"/>
      <c r="O194" s="99"/>
      <c r="P194" s="99"/>
      <c r="Q194" s="99"/>
      <c r="R194" s="99"/>
      <c r="S194" s="99"/>
      <c r="T194" s="99"/>
    </row>
    <row r="195" spans="2:20" ht="12.6">
      <c r="C195" s="18">
        <f t="shared" si="90"/>
        <v>2020</v>
      </c>
      <c r="E195" s="18" t="s">
        <v>649</v>
      </c>
      <c r="H195" s="99"/>
      <c r="I195" s="99"/>
      <c r="J195" s="99"/>
      <c r="K195" s="99"/>
      <c r="L195" s="99"/>
      <c r="M195" s="99"/>
      <c r="N195" s="99"/>
      <c r="O195" s="99"/>
      <c r="P195" s="99"/>
      <c r="Q195" s="99"/>
      <c r="R195" s="99"/>
      <c r="S195" s="99"/>
      <c r="T195" s="99"/>
    </row>
    <row r="196" spans="2:20" ht="12.6">
      <c r="C196" s="18">
        <f t="shared" si="90"/>
        <v>2021</v>
      </c>
      <c r="E196" s="18" t="s">
        <v>649</v>
      </c>
      <c r="H196" s="99"/>
      <c r="I196" s="99"/>
      <c r="J196" s="99"/>
      <c r="K196" s="99"/>
      <c r="L196" s="99"/>
      <c r="M196" s="99"/>
      <c r="N196" s="99"/>
      <c r="O196" s="99"/>
      <c r="P196" s="99"/>
      <c r="Q196" s="99"/>
      <c r="R196" s="99"/>
      <c r="S196" s="99"/>
      <c r="T196" s="99"/>
    </row>
    <row r="197" spans="2:20" ht="12.6">
      <c r="C197" s="18">
        <f t="shared" si="90"/>
        <v>2022</v>
      </c>
      <c r="E197" s="18" t="s">
        <v>649</v>
      </c>
      <c r="H197" s="99"/>
      <c r="I197" s="99"/>
      <c r="J197" s="99"/>
      <c r="K197" s="99"/>
      <c r="L197" s="99"/>
      <c r="M197" s="99"/>
      <c r="N197" s="99"/>
      <c r="O197" s="99"/>
      <c r="P197" s="99"/>
      <c r="Q197" s="99"/>
      <c r="R197" s="99"/>
      <c r="S197" s="99"/>
      <c r="T197" s="99"/>
    </row>
    <row r="198" spans="2:20" ht="12.6">
      <c r="C198" s="18">
        <f t="shared" si="90"/>
        <v>2023</v>
      </c>
      <c r="E198" s="18" t="s">
        <v>649</v>
      </c>
      <c r="H198" s="99"/>
      <c r="I198" s="99"/>
      <c r="J198" s="99"/>
      <c r="K198" s="99"/>
      <c r="L198" s="99"/>
      <c r="M198" s="99"/>
      <c r="N198" s="99"/>
      <c r="O198" s="99"/>
      <c r="P198" s="99"/>
      <c r="Q198" s="99"/>
      <c r="R198" s="99"/>
      <c r="S198" s="99"/>
      <c r="T198" s="99"/>
    </row>
    <row r="199" spans="2:20" ht="12.6">
      <c r="C199" s="18">
        <f t="shared" si="90"/>
        <v>2024</v>
      </c>
      <c r="E199" s="18" t="s">
        <v>649</v>
      </c>
      <c r="H199" s="99"/>
      <c r="I199" s="99"/>
      <c r="J199" s="99"/>
      <c r="K199" s="99"/>
      <c r="L199" s="99"/>
      <c r="M199" s="99"/>
      <c r="N199" s="99"/>
      <c r="O199" s="99"/>
      <c r="P199" s="99"/>
      <c r="Q199" s="99"/>
      <c r="R199" s="99"/>
      <c r="S199" s="99"/>
      <c r="T199" s="99"/>
    </row>
    <row r="200" spans="2:20" ht="12.6">
      <c r="C200" s="18">
        <f t="shared" si="90"/>
        <v>2025</v>
      </c>
      <c r="E200" s="18" t="s">
        <v>649</v>
      </c>
      <c r="H200" s="99"/>
      <c r="I200" s="99"/>
      <c r="J200" s="99"/>
      <c r="K200" s="99"/>
      <c r="L200" s="99"/>
      <c r="M200" s="99"/>
      <c r="N200" s="99"/>
      <c r="O200" s="99"/>
      <c r="P200" s="99"/>
      <c r="Q200" s="99"/>
      <c r="R200" s="99"/>
      <c r="S200" s="99"/>
      <c r="T200" s="99"/>
    </row>
    <row r="201" spans="2:20" ht="12.6">
      <c r="C201" s="18">
        <f t="shared" si="90"/>
        <v>2026</v>
      </c>
      <c r="E201" s="18" t="s">
        <v>649</v>
      </c>
      <c r="H201" s="99"/>
      <c r="I201" s="99"/>
      <c r="J201" s="99"/>
      <c r="K201" s="99"/>
      <c r="L201" s="99"/>
      <c r="M201" s="99"/>
      <c r="N201" s="99"/>
      <c r="O201" s="99"/>
      <c r="P201" s="99"/>
      <c r="Q201" s="99"/>
      <c r="R201" s="99"/>
      <c r="S201" s="99"/>
      <c r="T201" s="99"/>
    </row>
    <row r="202" spans="2:20" ht="12.6">
      <c r="C202" s="18"/>
      <c r="E202" s="18"/>
    </row>
    <row r="203" spans="2:20" ht="12.6">
      <c r="E203" s="18"/>
    </row>
    <row r="204" spans="2:20" ht="12.6">
      <c r="B204" s="16" t="s">
        <v>652</v>
      </c>
      <c r="E204" s="18"/>
    </row>
    <row r="205" spans="2:20" ht="12.6">
      <c r="E205" s="18"/>
    </row>
    <row r="206" spans="2:20" ht="12.6">
      <c r="C206" s="32" t="s">
        <v>566</v>
      </c>
      <c r="E206" s="18" t="s">
        <v>649</v>
      </c>
      <c r="H206" s="99"/>
      <c r="I206" s="99"/>
      <c r="J206" s="99"/>
      <c r="K206" s="99"/>
      <c r="L206" s="99"/>
      <c r="M206" s="99"/>
      <c r="N206" s="99"/>
      <c r="O206" s="99"/>
      <c r="P206" s="99"/>
      <c r="Q206" s="99"/>
      <c r="R206" s="99"/>
      <c r="S206" s="99"/>
      <c r="T206" s="99"/>
    </row>
    <row r="207" spans="2:20" ht="12.6">
      <c r="C207" s="32" t="s">
        <v>566</v>
      </c>
      <c r="E207" s="18" t="s">
        <v>649</v>
      </c>
      <c r="H207" s="99"/>
      <c r="I207" s="99"/>
      <c r="J207" s="99"/>
      <c r="K207" s="99"/>
      <c r="L207" s="99"/>
      <c r="M207" s="99"/>
      <c r="N207" s="99"/>
      <c r="O207" s="99"/>
      <c r="P207" s="99"/>
      <c r="Q207" s="99"/>
      <c r="R207" s="99"/>
      <c r="S207" s="99"/>
      <c r="T207" s="99"/>
    </row>
    <row r="208" spans="2:20" ht="12.6">
      <c r="C208" s="32" t="s">
        <v>566</v>
      </c>
      <c r="E208" s="18" t="s">
        <v>649</v>
      </c>
      <c r="H208" s="99"/>
      <c r="I208" s="99"/>
      <c r="J208" s="99"/>
      <c r="K208" s="99"/>
      <c r="L208" s="99"/>
      <c r="M208" s="99"/>
      <c r="N208" s="99"/>
      <c r="O208" s="99"/>
      <c r="P208" s="99"/>
      <c r="Q208" s="99"/>
      <c r="R208" s="99"/>
      <c r="S208" s="99"/>
      <c r="T208" s="99"/>
    </row>
    <row r="209" spans="3:20" ht="12.6">
      <c r="C209" s="32" t="s">
        <v>566</v>
      </c>
      <c r="E209" s="18" t="s">
        <v>649</v>
      </c>
      <c r="H209" s="124"/>
      <c r="I209" s="124"/>
      <c r="J209" s="124"/>
      <c r="K209" s="124"/>
      <c r="L209" s="124"/>
      <c r="M209" s="124"/>
      <c r="N209" s="124"/>
      <c r="O209" s="124"/>
      <c r="P209" s="124"/>
      <c r="Q209" s="124"/>
      <c r="R209" s="124"/>
      <c r="S209" s="124"/>
      <c r="T209" s="124"/>
    </row>
    <row r="210" spans="3:20" ht="12.6">
      <c r="C210" s="32" t="s">
        <v>566</v>
      </c>
      <c r="E210" s="18" t="s">
        <v>649</v>
      </c>
      <c r="H210" s="124"/>
      <c r="I210" s="124"/>
      <c r="J210" s="124"/>
      <c r="K210" s="124"/>
      <c r="L210" s="124"/>
      <c r="M210" s="124"/>
      <c r="N210" s="124"/>
      <c r="O210" s="124"/>
      <c r="P210" s="124"/>
      <c r="Q210" s="124"/>
      <c r="R210" s="124"/>
      <c r="S210" s="124"/>
      <c r="T210" s="124"/>
    </row>
    <row r="211" spans="3:20" ht="12.6">
      <c r="C211" s="32" t="s">
        <v>566</v>
      </c>
      <c r="E211" s="18" t="s">
        <v>649</v>
      </c>
      <c r="H211" s="124"/>
      <c r="I211" s="124"/>
      <c r="J211" s="124"/>
      <c r="K211" s="124"/>
      <c r="L211" s="124"/>
      <c r="M211" s="124"/>
      <c r="N211" s="124"/>
      <c r="O211" s="124"/>
      <c r="P211" s="124"/>
      <c r="Q211" s="124"/>
      <c r="R211" s="124"/>
      <c r="S211" s="124"/>
      <c r="T211" s="124"/>
    </row>
    <row r="212" spans="3:20" ht="12.6">
      <c r="C212" s="32" t="s">
        <v>566</v>
      </c>
      <c r="E212" s="18" t="s">
        <v>649</v>
      </c>
      <c r="H212" s="124"/>
      <c r="I212" s="124"/>
      <c r="J212" s="124"/>
      <c r="K212" s="124"/>
      <c r="L212" s="124"/>
      <c r="M212" s="124"/>
      <c r="N212" s="124"/>
      <c r="O212" s="124"/>
      <c r="P212" s="124"/>
      <c r="Q212" s="124"/>
      <c r="R212" s="124"/>
      <c r="S212" s="124"/>
      <c r="T212" s="124"/>
    </row>
    <row r="213" spans="3:20" ht="12.6">
      <c r="C213" s="32" t="s">
        <v>566</v>
      </c>
      <c r="E213" s="18" t="s">
        <v>649</v>
      </c>
      <c r="H213" s="124"/>
      <c r="I213" s="124"/>
      <c r="J213" s="124"/>
      <c r="K213" s="124"/>
      <c r="L213" s="124"/>
      <c r="M213" s="124"/>
      <c r="N213" s="124"/>
      <c r="O213" s="124"/>
      <c r="P213" s="124"/>
      <c r="Q213" s="124"/>
      <c r="R213" s="124"/>
      <c r="S213" s="124"/>
      <c r="T213" s="124"/>
    </row>
    <row r="214" spans="3:20" ht="12.6">
      <c r="C214" s="32" t="s">
        <v>566</v>
      </c>
      <c r="E214" s="18" t="s">
        <v>649</v>
      </c>
      <c r="H214" s="124"/>
      <c r="I214" s="124"/>
      <c r="J214" s="124"/>
      <c r="K214" s="124"/>
      <c r="L214" s="124"/>
      <c r="M214" s="124"/>
      <c r="N214" s="124"/>
      <c r="O214" s="124"/>
      <c r="P214" s="124"/>
      <c r="Q214" s="124"/>
      <c r="R214" s="124"/>
      <c r="S214" s="124"/>
      <c r="T214" s="124"/>
    </row>
    <row r="215" spans="3:20" ht="12.6">
      <c r="C215" s="32" t="s">
        <v>566</v>
      </c>
      <c r="E215" s="18" t="s">
        <v>649</v>
      </c>
      <c r="H215" s="124"/>
      <c r="I215" s="124"/>
      <c r="J215" s="124"/>
      <c r="K215" s="124"/>
      <c r="L215" s="124"/>
      <c r="M215" s="124"/>
      <c r="N215" s="124"/>
      <c r="O215" s="124"/>
      <c r="P215" s="124"/>
      <c r="Q215" s="124"/>
      <c r="R215" s="124"/>
      <c r="S215" s="124"/>
      <c r="T215" s="124"/>
    </row>
    <row r="216" spans="3:20" ht="12.6">
      <c r="C216" s="32" t="s">
        <v>566</v>
      </c>
      <c r="E216" s="18" t="s">
        <v>649</v>
      </c>
      <c r="H216" s="124"/>
      <c r="I216" s="124"/>
      <c r="J216" s="124"/>
      <c r="K216" s="124"/>
      <c r="L216" s="124"/>
      <c r="M216" s="124"/>
      <c r="N216" s="124"/>
      <c r="O216" s="124"/>
      <c r="P216" s="124"/>
      <c r="Q216" s="124"/>
      <c r="R216" s="124"/>
      <c r="S216" s="124"/>
      <c r="T216" s="124"/>
    </row>
    <row r="217" spans="3:20" ht="12.6"/>
    <row r="218" spans="3:20" ht="12.6" hidden="1"/>
    <row r="219" spans="3:20" ht="12.6" hidden="1"/>
    <row r="220" spans="3:20" ht="12.6" hidden="1"/>
    <row r="221" spans="3:20" ht="12.6" hidden="1"/>
    <row r="222" spans="3:20" ht="12.6" hidden="1"/>
    <row r="223" spans="3:20" ht="12.6" hidden="1"/>
    <row r="224" spans="3:20" ht="12.6" hidden="1"/>
    <row r="225" ht="12.6" hidden="1"/>
    <row r="226" ht="12.6" hidden="1"/>
    <row r="227" ht="12.6" hidden="1"/>
    <row r="228" ht="12.6" hidden="1"/>
    <row r="229" ht="12.6" hidden="1"/>
    <row r="230" ht="12.6" hidden="1"/>
    <row r="231" ht="12.6" hidden="1"/>
    <row r="232" ht="12.6" hidden="1"/>
    <row r="233" ht="12.6" hidden="1"/>
    <row r="234" ht="12.6" hidden="1"/>
    <row r="235" ht="12.6" hidden="1"/>
    <row r="236" ht="12.6" hidden="1"/>
    <row r="237" ht="12.6" hidden="1"/>
    <row r="238" ht="12.6" hidden="1"/>
    <row r="239" ht="12.6" hidden="1"/>
    <row r="240" ht="12.6" hidden="1"/>
    <row r="241" ht="12.6" hidden="1"/>
    <row r="242" ht="12.6" hidden="1"/>
    <row r="243" ht="12.6" hidden="1"/>
    <row r="244" ht="12.6" hidden="1"/>
    <row r="245" ht="12.6" hidden="1"/>
    <row r="246" ht="12.6" hidden="1"/>
    <row r="247" ht="12.6" hidden="1"/>
    <row r="248" ht="12.6" hidden="1"/>
    <row r="249" ht="12.6" hidden="1"/>
    <row r="250" ht="12.6" hidden="1"/>
    <row r="251" ht="12.6" hidden="1"/>
    <row r="252" ht="12.6" hidden="1"/>
    <row r="253" ht="12.6" hidden="1"/>
    <row r="254" ht="12.6" hidden="1"/>
    <row r="255" ht="12.6" hidden="1"/>
    <row r="256" ht="12.6" hidden="1"/>
    <row r="257" ht="12.6" hidden="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sheetData>
  <pageMargins left="0.7" right="0.7" top="0.75" bottom="0.75" header="0.3" footer="0.3"/>
  <pageSetup paperSize="8" scale="1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E514"/>
  <sheetViews>
    <sheetView showGridLines="0" topLeftCell="A40" zoomScale="64" zoomScaleNormal="70" workbookViewId="0">
      <selection activeCell="M105" sqref="M105"/>
    </sheetView>
  </sheetViews>
  <sheetFormatPr defaultColWidth="0" defaultRowHeight="0" customHeight="1" zeroHeight="1"/>
  <cols>
    <col min="1" max="1" width="2.36328125" style="161" customWidth="1"/>
    <col min="2" max="2" width="3.08984375" style="161" customWidth="1"/>
    <col min="3" max="3" width="39.08984375" style="161" customWidth="1"/>
    <col min="4" max="4" width="21.36328125" style="161" customWidth="1"/>
    <col min="5" max="5" width="18.36328125" style="161" customWidth="1"/>
    <col min="6" max="6" width="1.7265625" style="161" customWidth="1"/>
    <col min="7" max="7" width="1.453125" style="161" customWidth="1"/>
    <col min="8" max="20" width="10.6328125" style="161" customWidth="1"/>
    <col min="21" max="21" width="3.81640625" style="161" customWidth="1"/>
    <col min="22" max="22" width="75.453125" style="161" customWidth="1"/>
    <col min="23" max="23" width="10.6328125" style="161" customWidth="1"/>
    <col min="24" max="31" width="10.6328125" style="161" hidden="1" customWidth="1"/>
    <col min="32" max="255" width="9" style="161" hidden="1" customWidth="1"/>
    <col min="256" max="16384" width="9" style="161" hidden="1"/>
  </cols>
  <sheetData>
    <row r="1" spans="2:20" s="258" customFormat="1" ht="57" customHeight="1"/>
    <row r="2" spans="2:20" s="258" customFormat="1" ht="12.6"/>
    <row r="3" spans="2:20" s="258" customFormat="1" ht="19.8">
      <c r="D3" s="263" t="s">
        <v>0</v>
      </c>
    </row>
    <row r="4" spans="2:20" s="258" customFormat="1" ht="12.6"/>
    <row r="5" spans="2:20" s="258" customFormat="1" ht="17.399999999999999">
      <c r="D5" s="266" t="s">
        <v>590</v>
      </c>
      <c r="E5" s="266"/>
      <c r="F5" s="266"/>
      <c r="G5" s="266"/>
      <c r="H5" s="266"/>
      <c r="I5" s="266"/>
      <c r="J5" s="266"/>
    </row>
    <row r="6" spans="2:20" s="258" customFormat="1" ht="18" customHeight="1"/>
    <row r="7" spans="2:20" s="15" customFormat="1" ht="12.6"/>
    <row r="8" spans="2:20" s="15" customFormat="1" ht="12.6">
      <c r="B8" s="51" t="s">
        <v>653</v>
      </c>
    </row>
    <row r="9" spans="2:20" ht="12.6">
      <c r="B9" s="16"/>
    </row>
    <row r="10" spans="2:20" ht="12.6">
      <c r="C10" s="161" t="s">
        <v>56</v>
      </c>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6"/>
    <row r="12" spans="2:20"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6"/>
    <row r="14" spans="2:20" ht="12.6">
      <c r="B14" s="16" t="s">
        <v>251</v>
      </c>
    </row>
    <row r="15" spans="2:20" ht="12.6">
      <c r="B15" s="16"/>
    </row>
    <row r="16" spans="2:20" ht="15">
      <c r="C16" s="16" t="s">
        <v>99</v>
      </c>
      <c r="D16" s="18" t="s">
        <v>124</v>
      </c>
      <c r="E16" s="18" t="s">
        <v>649</v>
      </c>
      <c r="H16" s="98">
        <f>SUM(H18:H20)</f>
        <v>0</v>
      </c>
      <c r="I16" s="98">
        <f t="shared" ref="I16:T16" si="0">SUM(I18:I20)</f>
        <v>0</v>
      </c>
      <c r="J16" s="98">
        <f t="shared" si="0"/>
        <v>0</v>
      </c>
      <c r="K16" s="98">
        <f t="shared" si="0"/>
        <v>0</v>
      </c>
      <c r="L16" s="98">
        <f t="shared" si="0"/>
        <v>0</v>
      </c>
      <c r="M16" s="98">
        <f t="shared" si="0"/>
        <v>0</v>
      </c>
      <c r="N16" s="98">
        <f t="shared" si="0"/>
        <v>0</v>
      </c>
      <c r="O16" s="98">
        <f t="shared" si="0"/>
        <v>0</v>
      </c>
      <c r="P16" s="98">
        <f t="shared" si="0"/>
        <v>0</v>
      </c>
      <c r="Q16" s="98">
        <f t="shared" si="0"/>
        <v>0</v>
      </c>
      <c r="R16" s="98">
        <f t="shared" si="0"/>
        <v>0</v>
      </c>
      <c r="S16" s="98">
        <f t="shared" si="0"/>
        <v>0</v>
      </c>
      <c r="T16" s="98">
        <f t="shared" si="0"/>
        <v>0</v>
      </c>
    </row>
    <row r="17" spans="2:27" ht="12.6">
      <c r="D17" s="64"/>
    </row>
    <row r="18" spans="2:27" ht="15">
      <c r="C18" s="161" t="s">
        <v>554</v>
      </c>
      <c r="D18" s="250" t="s">
        <v>562</v>
      </c>
      <c r="E18" s="18" t="s">
        <v>649</v>
      </c>
      <c r="H18" s="98">
        <f>H25</f>
        <v>0</v>
      </c>
      <c r="I18" s="98">
        <f t="shared" ref="I18:T18" si="1">I25</f>
        <v>0</v>
      </c>
      <c r="J18" s="98">
        <f t="shared" si="1"/>
        <v>0</v>
      </c>
      <c r="K18" s="98">
        <f t="shared" si="1"/>
        <v>0</v>
      </c>
      <c r="L18" s="98">
        <f t="shared" si="1"/>
        <v>0</v>
      </c>
      <c r="M18" s="98">
        <f t="shared" si="1"/>
        <v>0</v>
      </c>
      <c r="N18" s="98">
        <f t="shared" si="1"/>
        <v>0</v>
      </c>
      <c r="O18" s="98">
        <f t="shared" si="1"/>
        <v>0</v>
      </c>
      <c r="P18" s="98">
        <f t="shared" si="1"/>
        <v>0</v>
      </c>
      <c r="Q18" s="98">
        <f t="shared" si="1"/>
        <v>0</v>
      </c>
      <c r="R18" s="98">
        <f t="shared" si="1"/>
        <v>0</v>
      </c>
      <c r="S18" s="98">
        <f t="shared" si="1"/>
        <v>0</v>
      </c>
      <c r="T18" s="98">
        <f t="shared" si="1"/>
        <v>0</v>
      </c>
    </row>
    <row r="19" spans="2:27" ht="15">
      <c r="C19" s="161" t="s">
        <v>167</v>
      </c>
      <c r="D19" s="250" t="s">
        <v>563</v>
      </c>
      <c r="E19" s="18" t="s">
        <v>649</v>
      </c>
      <c r="H19" s="98">
        <f>H75</f>
        <v>0</v>
      </c>
      <c r="I19" s="98">
        <f t="shared" ref="I19:T19" si="2">I75</f>
        <v>0</v>
      </c>
      <c r="J19" s="98">
        <f t="shared" si="2"/>
        <v>0</v>
      </c>
      <c r="K19" s="98">
        <f t="shared" si="2"/>
        <v>0</v>
      </c>
      <c r="L19" s="98">
        <f t="shared" si="2"/>
        <v>0</v>
      </c>
      <c r="M19" s="98">
        <f t="shared" si="2"/>
        <v>0</v>
      </c>
      <c r="N19" s="98">
        <f t="shared" si="2"/>
        <v>0</v>
      </c>
      <c r="O19" s="98">
        <f t="shared" si="2"/>
        <v>0</v>
      </c>
      <c r="P19" s="98">
        <f t="shared" si="2"/>
        <v>0</v>
      </c>
      <c r="Q19" s="98">
        <f t="shared" si="2"/>
        <v>0</v>
      </c>
      <c r="R19" s="98">
        <f t="shared" si="2"/>
        <v>0</v>
      </c>
      <c r="S19" s="98">
        <f t="shared" si="2"/>
        <v>0</v>
      </c>
      <c r="T19" s="98">
        <f t="shared" si="2"/>
        <v>0</v>
      </c>
    </row>
    <row r="20" spans="2:27" ht="15">
      <c r="C20" s="161" t="s">
        <v>510</v>
      </c>
      <c r="D20" s="250" t="s">
        <v>564</v>
      </c>
      <c r="E20" s="18" t="s">
        <v>649</v>
      </c>
      <c r="H20" s="98">
        <f>H102</f>
        <v>0</v>
      </c>
      <c r="I20" s="98">
        <f t="shared" ref="I20:T20" si="3">I102</f>
        <v>0</v>
      </c>
      <c r="J20" s="98">
        <f t="shared" si="3"/>
        <v>0</v>
      </c>
      <c r="K20" s="98">
        <f t="shared" si="3"/>
        <v>0</v>
      </c>
      <c r="L20" s="98">
        <f t="shared" si="3"/>
        <v>0</v>
      </c>
      <c r="M20" s="98">
        <f t="shared" si="3"/>
        <v>0</v>
      </c>
      <c r="N20" s="98">
        <f t="shared" si="3"/>
        <v>0</v>
      </c>
      <c r="O20" s="98">
        <f t="shared" si="3"/>
        <v>0</v>
      </c>
      <c r="P20" s="98">
        <f t="shared" si="3"/>
        <v>0</v>
      </c>
      <c r="Q20" s="98">
        <f t="shared" si="3"/>
        <v>0</v>
      </c>
      <c r="R20" s="98">
        <f t="shared" si="3"/>
        <v>0</v>
      </c>
      <c r="S20" s="98">
        <f t="shared" si="3"/>
        <v>0</v>
      </c>
      <c r="T20" s="98">
        <f t="shared" si="3"/>
        <v>0</v>
      </c>
    </row>
    <row r="21" spans="2:27" s="22" customFormat="1" ht="12.6">
      <c r="C21" s="161"/>
      <c r="D21" s="161"/>
      <c r="E21" s="18"/>
      <c r="F21" s="161"/>
      <c r="G21" s="161"/>
      <c r="H21" s="161"/>
      <c r="I21" s="161"/>
      <c r="J21" s="161"/>
      <c r="K21" s="161"/>
      <c r="L21" s="161"/>
      <c r="M21" s="161"/>
      <c r="N21" s="161"/>
      <c r="O21" s="161"/>
      <c r="P21" s="161"/>
      <c r="Q21" s="161"/>
      <c r="R21" s="161"/>
      <c r="S21" s="161"/>
      <c r="T21" s="161"/>
      <c r="U21" s="161"/>
      <c r="V21" s="161"/>
      <c r="W21" s="161"/>
      <c r="X21" s="161"/>
      <c r="Y21" s="161"/>
      <c r="Z21" s="161"/>
      <c r="AA21" s="161"/>
    </row>
    <row r="22" spans="2:27" ht="12.6">
      <c r="D22" s="18"/>
      <c r="E22" s="18"/>
    </row>
    <row r="23" spans="2:27" ht="12.6">
      <c r="B23" s="123" t="s">
        <v>555</v>
      </c>
      <c r="C23" s="122"/>
      <c r="H23" s="97"/>
      <c r="I23" s="97"/>
      <c r="J23" s="97"/>
      <c r="K23" s="97"/>
      <c r="L23" s="97"/>
      <c r="M23" s="97"/>
      <c r="N23" s="97"/>
      <c r="O23" s="97"/>
      <c r="P23" s="97"/>
      <c r="Q23" s="97"/>
      <c r="R23" s="97"/>
      <c r="S23" s="97"/>
      <c r="T23" s="97"/>
    </row>
    <row r="24" spans="2:27" ht="12.6">
      <c r="D24" s="18"/>
      <c r="E24" s="18"/>
    </row>
    <row r="25" spans="2:27" customFormat="1" ht="15">
      <c r="C25" s="65" t="s">
        <v>554</v>
      </c>
      <c r="D25" s="250" t="s">
        <v>562</v>
      </c>
      <c r="E25" s="250" t="s">
        <v>649</v>
      </c>
      <c r="F25" s="161"/>
      <c r="G25" s="161"/>
      <c r="H25" s="100"/>
      <c r="I25" s="98">
        <f t="shared" ref="I25:T25" si="4">SUM(H30,H33,H36,H39,H42,H45,H48,H51,H57,H65,H54, H61, H68)</f>
        <v>0</v>
      </c>
      <c r="J25" s="98">
        <f t="shared" si="4"/>
        <v>0</v>
      </c>
      <c r="K25" s="98">
        <f t="shared" si="4"/>
        <v>0</v>
      </c>
      <c r="L25" s="98">
        <f t="shared" si="4"/>
        <v>0</v>
      </c>
      <c r="M25" s="98">
        <f t="shared" si="4"/>
        <v>0</v>
      </c>
      <c r="N25" s="98">
        <f t="shared" si="4"/>
        <v>0</v>
      </c>
      <c r="O25" s="98">
        <f t="shared" si="4"/>
        <v>0</v>
      </c>
      <c r="P25" s="98">
        <f t="shared" si="4"/>
        <v>0</v>
      </c>
      <c r="Q25" s="98">
        <f t="shared" si="4"/>
        <v>0</v>
      </c>
      <c r="R25" s="98">
        <f t="shared" si="4"/>
        <v>0</v>
      </c>
      <c r="S25" s="98">
        <f t="shared" si="4"/>
        <v>0</v>
      </c>
      <c r="T25" s="98">
        <f t="shared" si="4"/>
        <v>0</v>
      </c>
      <c r="U25" s="161"/>
      <c r="V25" s="19" t="s">
        <v>656</v>
      </c>
      <c r="W25" s="161"/>
      <c r="X25" s="161"/>
      <c r="Y25" s="161"/>
      <c r="Z25" s="161"/>
      <c r="AA25" s="161"/>
    </row>
    <row r="26" spans="2:27" s="22" customFormat="1" ht="12.6">
      <c r="C26" s="33"/>
      <c r="D26" s="33"/>
      <c r="E26" s="33"/>
      <c r="F26" s="161"/>
      <c r="G26" s="161"/>
      <c r="H26" s="97"/>
      <c r="I26" s="97"/>
      <c r="J26" s="97"/>
      <c r="K26" s="97"/>
      <c r="L26" s="97"/>
      <c r="M26" s="97"/>
      <c r="N26" s="97"/>
      <c r="O26" s="97"/>
      <c r="P26" s="97"/>
      <c r="Q26" s="97"/>
      <c r="R26" s="97"/>
      <c r="S26" s="97"/>
      <c r="T26" s="97"/>
      <c r="U26" s="161"/>
      <c r="V26" s="35"/>
      <c r="W26" s="161"/>
      <c r="X26" s="161"/>
      <c r="Y26" s="161"/>
      <c r="Z26" s="161"/>
      <c r="AA26" s="161"/>
    </row>
    <row r="27" spans="2:27" s="22" customFormat="1" ht="12.6">
      <c r="C27" s="33"/>
      <c r="D27" s="36"/>
      <c r="E27" s="36"/>
      <c r="F27" s="161"/>
      <c r="G27" s="161"/>
      <c r="H27" s="97"/>
      <c r="I27" s="97"/>
      <c r="J27" s="97"/>
      <c r="K27" s="97"/>
      <c r="L27" s="97"/>
      <c r="M27" s="97"/>
      <c r="N27" s="97"/>
      <c r="O27" s="97"/>
      <c r="P27" s="97"/>
      <c r="Q27" s="97"/>
      <c r="R27" s="97"/>
      <c r="S27" s="97"/>
      <c r="T27" s="97"/>
      <c r="U27" s="161"/>
      <c r="V27" s="35"/>
      <c r="W27" s="161"/>
      <c r="X27" s="161"/>
      <c r="Y27" s="161"/>
      <c r="Z27" s="161"/>
      <c r="AA27" s="161"/>
    </row>
    <row r="28" spans="2:27" s="22" customFormat="1" ht="12.6">
      <c r="C28" s="17" t="s">
        <v>125</v>
      </c>
      <c r="D28" s="36" t="s">
        <v>126</v>
      </c>
      <c r="E28" s="36" t="s">
        <v>649</v>
      </c>
      <c r="F28" s="161"/>
      <c r="G28" s="161"/>
      <c r="H28" s="101"/>
      <c r="I28" s="101"/>
      <c r="J28" s="101"/>
      <c r="K28" s="101"/>
      <c r="L28" s="102"/>
      <c r="M28" s="102"/>
      <c r="N28" s="102"/>
      <c r="O28" s="102"/>
      <c r="P28" s="102"/>
      <c r="Q28" s="102"/>
      <c r="R28" s="102"/>
      <c r="S28" s="102"/>
      <c r="T28" s="102"/>
      <c r="U28" s="29"/>
      <c r="V28" s="161"/>
      <c r="W28" s="161"/>
      <c r="X28" s="161"/>
      <c r="Y28" s="161"/>
      <c r="Z28" s="161"/>
      <c r="AA28" s="161"/>
    </row>
    <row r="29" spans="2:27" s="22" customFormat="1" ht="12.6">
      <c r="C29" s="17"/>
      <c r="D29" s="36"/>
      <c r="E29" s="36"/>
      <c r="F29" s="161"/>
      <c r="G29" s="161"/>
      <c r="H29" s="161"/>
      <c r="I29" s="161"/>
      <c r="J29" s="161"/>
      <c r="K29" s="161"/>
      <c r="L29" s="161"/>
      <c r="M29" s="161"/>
      <c r="N29" s="161"/>
      <c r="O29" s="161"/>
      <c r="P29" s="161"/>
      <c r="Q29" s="161"/>
      <c r="R29" s="161"/>
      <c r="S29" s="161"/>
      <c r="T29" s="161"/>
      <c r="U29" s="161"/>
      <c r="V29" s="161"/>
      <c r="W29" s="161"/>
      <c r="X29" s="161"/>
      <c r="Y29" s="161"/>
      <c r="Z29" s="161"/>
      <c r="AA29" s="161"/>
    </row>
    <row r="30" spans="2:27" customFormat="1" ht="13.2">
      <c r="C30" s="17" t="s">
        <v>127</v>
      </c>
      <c r="D30" s="36" t="s">
        <v>128</v>
      </c>
      <c r="E30" s="36" t="s">
        <v>649</v>
      </c>
      <c r="F30" s="161"/>
      <c r="G30" s="161"/>
      <c r="H30" s="98">
        <f>-H$28*(H31*H32)</f>
        <v>0</v>
      </c>
      <c r="I30" s="31"/>
      <c r="J30" s="31"/>
      <c r="K30" s="31"/>
      <c r="L30" s="31"/>
      <c r="M30" s="31"/>
      <c r="N30" s="31"/>
      <c r="O30" s="31"/>
      <c r="P30" s="31"/>
      <c r="Q30" s="31"/>
      <c r="R30" s="31"/>
      <c r="S30" s="31"/>
      <c r="T30" s="31"/>
      <c r="U30" s="161"/>
      <c r="V30" s="19" t="s">
        <v>129</v>
      </c>
      <c r="W30" s="161"/>
      <c r="X30" s="161"/>
      <c r="Y30" s="161"/>
      <c r="Z30" s="161"/>
      <c r="AA30" s="161"/>
    </row>
    <row r="31" spans="2:27" s="22" customFormat="1" ht="12.6">
      <c r="C31" s="34" t="s">
        <v>130</v>
      </c>
      <c r="D31" s="36"/>
      <c r="E31" s="36"/>
      <c r="F31" s="161"/>
      <c r="G31" s="161"/>
      <c r="H31" s="129">
        <v>0.02</v>
      </c>
      <c r="I31" s="91"/>
      <c r="J31" s="91"/>
      <c r="K31" s="91"/>
      <c r="L31" s="91"/>
      <c r="M31" s="91"/>
      <c r="N31" s="91"/>
      <c r="O31" s="91"/>
      <c r="P31" s="91"/>
      <c r="Q31" s="91"/>
      <c r="R31" s="91"/>
      <c r="S31" s="91"/>
      <c r="T31" s="91"/>
      <c r="U31" s="161"/>
      <c r="V31" s="161"/>
      <c r="W31" s="161"/>
      <c r="X31" s="161"/>
      <c r="Y31" s="161"/>
      <c r="Z31" s="161"/>
      <c r="AA31" s="161"/>
    </row>
    <row r="32" spans="2:27" s="22" customFormat="1" ht="12.6">
      <c r="C32" s="34" t="s">
        <v>131</v>
      </c>
      <c r="D32" s="36" t="s">
        <v>132</v>
      </c>
      <c r="E32" s="36"/>
      <c r="F32" s="161"/>
      <c r="G32" s="161"/>
      <c r="H32" s="48">
        <v>0</v>
      </c>
      <c r="I32" s="28"/>
      <c r="J32" s="28"/>
      <c r="K32" s="28"/>
      <c r="L32" s="28"/>
      <c r="M32" s="28"/>
      <c r="N32" s="28"/>
      <c r="O32" s="28"/>
      <c r="P32" s="28"/>
      <c r="Q32" s="28"/>
      <c r="R32" s="28"/>
      <c r="S32" s="28"/>
      <c r="T32" s="28"/>
      <c r="U32" s="161"/>
      <c r="V32" s="161"/>
      <c r="W32" s="161"/>
      <c r="X32" s="161"/>
      <c r="Y32" s="161"/>
      <c r="Z32" s="161"/>
      <c r="AA32" s="161"/>
    </row>
    <row r="33" spans="3:27" customFormat="1" ht="13.2">
      <c r="C33" s="17" t="s">
        <v>133</v>
      </c>
      <c r="D33" s="36" t="s">
        <v>134</v>
      </c>
      <c r="E33" s="36" t="s">
        <v>649</v>
      </c>
      <c r="F33" s="161"/>
      <c r="G33" s="161"/>
      <c r="H33" s="98">
        <f>-H$28*(H34*H35)</f>
        <v>0</v>
      </c>
      <c r="I33" s="28"/>
      <c r="J33" s="28"/>
      <c r="K33" s="28"/>
      <c r="L33" s="28"/>
      <c r="M33" s="28"/>
      <c r="N33" s="28"/>
      <c r="O33" s="28"/>
      <c r="P33" s="28"/>
      <c r="Q33" s="28"/>
      <c r="R33" s="28"/>
      <c r="S33" s="28"/>
      <c r="T33" s="28"/>
      <c r="U33" s="161"/>
      <c r="V33" s="19" t="s">
        <v>135</v>
      </c>
      <c r="W33" s="161"/>
      <c r="X33" s="161"/>
      <c r="Y33" s="161"/>
      <c r="Z33" s="161"/>
      <c r="AA33" s="161"/>
    </row>
    <row r="34" spans="3:27" s="22" customFormat="1" ht="12.6">
      <c r="C34" s="34" t="s">
        <v>130</v>
      </c>
      <c r="D34" s="36"/>
      <c r="E34" s="36"/>
      <c r="F34" s="161"/>
      <c r="G34" s="161"/>
      <c r="H34" s="129">
        <v>0.03</v>
      </c>
      <c r="I34" s="28"/>
      <c r="J34" s="28"/>
      <c r="K34" s="28"/>
      <c r="L34" s="28"/>
      <c r="M34" s="28"/>
      <c r="N34" s="28"/>
      <c r="O34" s="28"/>
      <c r="P34" s="28"/>
      <c r="Q34" s="28"/>
      <c r="R34" s="28"/>
      <c r="S34" s="28"/>
      <c r="T34" s="28"/>
      <c r="U34" s="161"/>
      <c r="V34" s="161"/>
      <c r="W34" s="161"/>
      <c r="X34" s="161"/>
      <c r="Y34" s="161"/>
      <c r="Z34" s="161"/>
      <c r="AA34" s="161"/>
    </row>
    <row r="35" spans="3:27" s="22" customFormat="1" ht="12.6">
      <c r="C35" s="34" t="s">
        <v>131</v>
      </c>
      <c r="D35" s="36" t="s">
        <v>132</v>
      </c>
      <c r="E35" s="36"/>
      <c r="F35" s="161"/>
      <c r="G35" s="161"/>
      <c r="H35" s="48">
        <v>0</v>
      </c>
      <c r="I35" s="28"/>
      <c r="J35" s="28"/>
      <c r="K35" s="28"/>
      <c r="L35" s="28"/>
      <c r="M35" s="28"/>
      <c r="N35" s="28"/>
      <c r="O35" s="28"/>
      <c r="P35" s="28"/>
      <c r="Q35" s="28"/>
      <c r="R35" s="28"/>
      <c r="S35" s="28"/>
      <c r="T35" s="28"/>
      <c r="U35" s="161"/>
      <c r="V35" s="161"/>
      <c r="W35" s="161"/>
      <c r="X35" s="161"/>
      <c r="Y35" s="161"/>
      <c r="Z35" s="161"/>
      <c r="AA35" s="161"/>
    </row>
    <row r="36" spans="3:27" s="22" customFormat="1" ht="13.2">
      <c r="C36" s="17" t="s">
        <v>136</v>
      </c>
      <c r="D36" s="36" t="s">
        <v>137</v>
      </c>
      <c r="E36" s="36" t="s">
        <v>649</v>
      </c>
      <c r="F36" s="161"/>
      <c r="G36" s="161"/>
      <c r="H36" s="98">
        <f>-H$28*(H37*H38)</f>
        <v>0</v>
      </c>
      <c r="I36" s="28"/>
      <c r="J36" s="28"/>
      <c r="K36" s="28"/>
      <c r="L36" s="28"/>
      <c r="M36" s="28"/>
      <c r="N36" s="28"/>
      <c r="O36" s="28"/>
      <c r="P36" s="28"/>
      <c r="Q36" s="28"/>
      <c r="R36" s="28"/>
      <c r="S36" s="28"/>
      <c r="T36" s="28"/>
      <c r="U36" s="161"/>
      <c r="V36" s="19" t="s">
        <v>138</v>
      </c>
      <c r="W36" s="161"/>
      <c r="X36" s="161"/>
      <c r="Y36" s="161"/>
      <c r="Z36" s="161"/>
      <c r="AA36" s="161"/>
    </row>
    <row r="37" spans="3:27" s="22" customFormat="1" ht="12.6">
      <c r="C37" s="34" t="s">
        <v>130</v>
      </c>
      <c r="D37" s="36"/>
      <c r="E37" s="36"/>
      <c r="F37" s="161"/>
      <c r="G37" s="161"/>
      <c r="H37" s="129">
        <v>0.04</v>
      </c>
      <c r="I37" s="28"/>
      <c r="J37" s="28"/>
      <c r="K37" s="28"/>
      <c r="L37" s="28"/>
      <c r="M37" s="28"/>
      <c r="N37" s="28"/>
      <c r="O37" s="28"/>
      <c r="P37" s="28"/>
      <c r="Q37" s="28"/>
      <c r="R37" s="28"/>
      <c r="S37" s="28"/>
      <c r="T37" s="28"/>
      <c r="U37" s="161"/>
      <c r="V37" s="161"/>
      <c r="W37" s="161"/>
      <c r="X37" s="161"/>
      <c r="Y37" s="161"/>
      <c r="Z37" s="161"/>
      <c r="AA37" s="161"/>
    </row>
    <row r="38" spans="3:27" s="22" customFormat="1" ht="12.6">
      <c r="C38" s="34" t="s">
        <v>131</v>
      </c>
      <c r="D38" s="36" t="s">
        <v>132</v>
      </c>
      <c r="E38" s="36"/>
      <c r="F38" s="161"/>
      <c r="G38" s="161"/>
      <c r="H38" s="48">
        <v>0</v>
      </c>
      <c r="I38" s="28"/>
      <c r="J38" s="28"/>
      <c r="K38" s="28"/>
      <c r="L38" s="28"/>
      <c r="M38" s="28"/>
      <c r="N38" s="28"/>
      <c r="O38" s="28"/>
      <c r="P38" s="28"/>
      <c r="Q38" s="28"/>
      <c r="R38" s="28"/>
      <c r="S38" s="28"/>
      <c r="T38" s="28"/>
      <c r="U38" s="161"/>
      <c r="V38" s="161"/>
      <c r="W38" s="161"/>
      <c r="X38" s="161"/>
      <c r="Y38" s="161"/>
      <c r="Z38" s="161"/>
      <c r="AA38" s="161"/>
    </row>
    <row r="39" spans="3:27" s="22" customFormat="1" ht="13.2">
      <c r="C39" s="17" t="s">
        <v>139</v>
      </c>
      <c r="D39" s="36" t="s">
        <v>140</v>
      </c>
      <c r="E39" s="36" t="s">
        <v>649</v>
      </c>
      <c r="F39" s="161"/>
      <c r="G39" s="161"/>
      <c r="H39" s="98">
        <f>-H$28*(H40*H41)</f>
        <v>0</v>
      </c>
      <c r="I39" s="28"/>
      <c r="J39" s="28"/>
      <c r="K39" s="28"/>
      <c r="L39" s="28"/>
      <c r="M39" s="28"/>
      <c r="N39" s="28"/>
      <c r="O39" s="28"/>
      <c r="P39" s="28"/>
      <c r="Q39" s="28"/>
      <c r="R39" s="28"/>
      <c r="S39" s="28"/>
      <c r="T39" s="28"/>
      <c r="U39" s="161"/>
      <c r="V39" s="19" t="s">
        <v>141</v>
      </c>
      <c r="W39" s="161"/>
      <c r="X39" s="161"/>
      <c r="Y39" s="161"/>
      <c r="Z39" s="161"/>
      <c r="AA39" s="161"/>
    </row>
    <row r="40" spans="3:27" s="22" customFormat="1" ht="12.6">
      <c r="C40" s="34" t="s">
        <v>130</v>
      </c>
      <c r="D40" s="36"/>
      <c r="E40" s="36"/>
      <c r="F40" s="161"/>
      <c r="G40" s="161"/>
      <c r="H40" s="129">
        <v>0.04</v>
      </c>
      <c r="I40" s="28"/>
      <c r="J40" s="28"/>
      <c r="K40" s="28"/>
      <c r="L40" s="28"/>
      <c r="M40" s="28"/>
      <c r="N40" s="28"/>
      <c r="O40" s="28"/>
      <c r="P40" s="28"/>
      <c r="Q40" s="28"/>
      <c r="R40" s="28"/>
      <c r="S40" s="28"/>
      <c r="T40" s="28"/>
      <c r="U40" s="161"/>
      <c r="V40" s="161"/>
      <c r="W40" s="161"/>
      <c r="X40" s="161"/>
      <c r="Y40" s="161"/>
      <c r="Z40" s="161"/>
      <c r="AA40" s="161"/>
    </row>
    <row r="41" spans="3:27" s="22" customFormat="1" ht="12.6">
      <c r="C41" s="34" t="s">
        <v>131</v>
      </c>
      <c r="D41" s="36" t="s">
        <v>132</v>
      </c>
      <c r="E41" s="36"/>
      <c r="F41" s="161"/>
      <c r="G41" s="161"/>
      <c r="H41" s="48">
        <v>0</v>
      </c>
      <c r="I41" s="28"/>
      <c r="J41" s="28"/>
      <c r="K41" s="28"/>
      <c r="L41" s="28"/>
      <c r="M41" s="28"/>
      <c r="N41" s="28"/>
      <c r="O41" s="28"/>
      <c r="P41" s="28"/>
      <c r="Q41" s="28"/>
      <c r="R41" s="28"/>
      <c r="S41" s="28"/>
      <c r="T41" s="28"/>
      <c r="U41" s="161"/>
      <c r="V41" s="161"/>
      <c r="W41" s="161"/>
      <c r="X41" s="161"/>
      <c r="Y41" s="161"/>
      <c r="Z41" s="161"/>
      <c r="AA41" s="161"/>
    </row>
    <row r="42" spans="3:27" s="22" customFormat="1" ht="13.2">
      <c r="C42" s="17" t="s">
        <v>142</v>
      </c>
      <c r="D42" s="36" t="s">
        <v>143</v>
      </c>
      <c r="E42" s="36" t="s">
        <v>649</v>
      </c>
      <c r="F42" s="161"/>
      <c r="G42" s="161"/>
      <c r="H42" s="98">
        <f>-H$28*(H43*H44)</f>
        <v>0</v>
      </c>
      <c r="I42" s="28"/>
      <c r="J42" s="28"/>
      <c r="K42" s="28"/>
      <c r="L42" s="28"/>
      <c r="M42" s="28"/>
      <c r="N42" s="28"/>
      <c r="O42" s="28"/>
      <c r="P42" s="28"/>
      <c r="Q42" s="28"/>
      <c r="R42" s="28"/>
      <c r="S42" s="28"/>
      <c r="T42" s="28"/>
      <c r="U42" s="161"/>
      <c r="V42" s="19" t="s">
        <v>144</v>
      </c>
      <c r="W42" s="161"/>
      <c r="X42" s="161"/>
      <c r="Y42" s="161"/>
      <c r="Z42" s="161"/>
      <c r="AA42" s="161"/>
    </row>
    <row r="43" spans="3:27" s="22" customFormat="1" ht="12.6">
      <c r="C43" s="34" t="s">
        <v>130</v>
      </c>
      <c r="D43" s="36"/>
      <c r="E43" s="36"/>
      <c r="F43" s="161"/>
      <c r="G43" s="161"/>
      <c r="H43" s="129">
        <v>0.04</v>
      </c>
      <c r="I43" s="28"/>
      <c r="J43" s="28"/>
      <c r="K43" s="28"/>
      <c r="L43" s="28"/>
      <c r="M43" s="28"/>
      <c r="N43" s="28"/>
      <c r="O43" s="28"/>
      <c r="P43" s="28"/>
      <c r="Q43" s="28"/>
      <c r="R43" s="28"/>
      <c r="S43" s="28"/>
      <c r="T43" s="28"/>
      <c r="U43" s="161"/>
      <c r="V43" s="161"/>
      <c r="W43" s="161"/>
      <c r="X43" s="161"/>
      <c r="Y43" s="161"/>
      <c r="Z43" s="161"/>
      <c r="AA43" s="161"/>
    </row>
    <row r="44" spans="3:27" s="22" customFormat="1" ht="12.6">
      <c r="C44" s="34" t="s">
        <v>131</v>
      </c>
      <c r="D44" s="36" t="s">
        <v>132</v>
      </c>
      <c r="E44" s="36"/>
      <c r="F44" s="161"/>
      <c r="G44" s="161"/>
      <c r="H44" s="48">
        <v>0</v>
      </c>
      <c r="I44" s="28"/>
      <c r="J44" s="28"/>
      <c r="K44" s="28"/>
      <c r="L44" s="28"/>
      <c r="M44" s="28"/>
      <c r="N44" s="28"/>
      <c r="O44" s="28"/>
      <c r="P44" s="28"/>
      <c r="Q44" s="28"/>
      <c r="R44" s="28"/>
      <c r="S44" s="28"/>
      <c r="T44" s="28"/>
      <c r="U44" s="161"/>
      <c r="V44" s="161"/>
      <c r="W44" s="161"/>
      <c r="X44" s="161"/>
      <c r="Y44" s="161"/>
      <c r="Z44" s="161"/>
      <c r="AA44" s="161"/>
    </row>
    <row r="45" spans="3:27" s="22" customFormat="1" ht="13.2">
      <c r="C45" s="17" t="s">
        <v>145</v>
      </c>
      <c r="D45" s="36" t="s">
        <v>146</v>
      </c>
      <c r="E45" s="36" t="s">
        <v>649</v>
      </c>
      <c r="F45" s="161"/>
      <c r="G45" s="161"/>
      <c r="H45" s="98">
        <f>-H$28*(H46*H47)</f>
        <v>0</v>
      </c>
      <c r="I45" s="28"/>
      <c r="J45" s="28"/>
      <c r="K45" s="28"/>
      <c r="L45" s="28"/>
      <c r="M45" s="28"/>
      <c r="N45" s="28"/>
      <c r="O45" s="28"/>
      <c r="P45" s="28"/>
      <c r="Q45" s="28"/>
      <c r="R45" s="28"/>
      <c r="S45" s="28"/>
      <c r="T45" s="28"/>
      <c r="U45" s="161"/>
      <c r="V45" s="19" t="s">
        <v>147</v>
      </c>
      <c r="W45" s="161"/>
      <c r="X45" s="161"/>
      <c r="Y45" s="161"/>
      <c r="Z45" s="161"/>
      <c r="AA45" s="161"/>
    </row>
    <row r="46" spans="3:27" s="22" customFormat="1" ht="12.6">
      <c r="C46" s="34" t="s">
        <v>130</v>
      </c>
      <c r="D46" s="36"/>
      <c r="E46" s="36"/>
      <c r="F46" s="161"/>
      <c r="G46" s="161"/>
      <c r="H46" s="129">
        <v>0.04</v>
      </c>
      <c r="I46" s="28"/>
      <c r="J46" s="28"/>
      <c r="K46" s="28"/>
      <c r="L46" s="28"/>
      <c r="M46" s="28"/>
      <c r="N46" s="28"/>
      <c r="O46" s="28"/>
      <c r="P46" s="28"/>
      <c r="Q46" s="28"/>
      <c r="R46" s="28"/>
      <c r="S46" s="28"/>
      <c r="T46" s="28"/>
      <c r="U46" s="161"/>
      <c r="V46" s="161"/>
      <c r="W46" s="161"/>
      <c r="X46" s="161"/>
      <c r="Y46" s="161"/>
      <c r="Z46" s="161"/>
      <c r="AA46" s="161"/>
    </row>
    <row r="47" spans="3:27" s="22" customFormat="1" ht="12.6">
      <c r="C47" s="34" t="s">
        <v>131</v>
      </c>
      <c r="D47" s="36" t="s">
        <v>132</v>
      </c>
      <c r="E47" s="36"/>
      <c r="F47" s="161"/>
      <c r="G47" s="161"/>
      <c r="H47" s="48">
        <v>0</v>
      </c>
      <c r="I47" s="28"/>
      <c r="J47" s="28"/>
      <c r="K47" s="28"/>
      <c r="L47" s="28"/>
      <c r="M47" s="28"/>
      <c r="N47" s="28"/>
      <c r="O47" s="28"/>
      <c r="P47" s="28"/>
      <c r="Q47" s="28"/>
      <c r="R47" s="28"/>
      <c r="S47" s="28"/>
      <c r="T47" s="28"/>
      <c r="U47" s="161"/>
      <c r="V47" s="161"/>
      <c r="W47" s="161"/>
      <c r="X47" s="161"/>
      <c r="Y47" s="161"/>
      <c r="Z47" s="161"/>
      <c r="AA47" s="161"/>
    </row>
    <row r="48" spans="3:27" s="22" customFormat="1" ht="13.2">
      <c r="C48" s="17" t="s">
        <v>148</v>
      </c>
      <c r="D48" s="36" t="s">
        <v>149</v>
      </c>
      <c r="E48" s="36" t="s">
        <v>649</v>
      </c>
      <c r="F48" s="161"/>
      <c r="G48" s="161"/>
      <c r="H48" s="31"/>
      <c r="I48" s="98">
        <f>-I$28*(I49*I50)</f>
        <v>0</v>
      </c>
      <c r="J48" s="31"/>
      <c r="K48" s="31"/>
      <c r="L48" s="31"/>
      <c r="M48" s="31"/>
      <c r="N48" s="31"/>
      <c r="O48" s="31"/>
      <c r="P48" s="31"/>
      <c r="Q48" s="31"/>
      <c r="R48" s="31"/>
      <c r="S48" s="31"/>
      <c r="T48" s="31"/>
      <c r="U48" s="161"/>
      <c r="V48" s="19" t="s">
        <v>150</v>
      </c>
      <c r="W48" s="161"/>
      <c r="X48" s="161"/>
      <c r="Y48" s="161"/>
      <c r="Z48" s="161"/>
      <c r="AA48" s="161"/>
    </row>
    <row r="49" spans="3:27" s="22" customFormat="1" ht="12.6">
      <c r="C49" s="34" t="s">
        <v>130</v>
      </c>
      <c r="D49" s="36"/>
      <c r="E49" s="36"/>
      <c r="F49" s="161"/>
      <c r="G49" s="161"/>
      <c r="H49" s="91"/>
      <c r="I49" s="129">
        <v>0.04</v>
      </c>
      <c r="J49" s="91"/>
      <c r="K49" s="91"/>
      <c r="L49" s="91"/>
      <c r="M49" s="91"/>
      <c r="N49" s="91"/>
      <c r="O49" s="91"/>
      <c r="P49" s="91"/>
      <c r="Q49" s="91"/>
      <c r="R49" s="91"/>
      <c r="S49" s="91"/>
      <c r="T49" s="91"/>
      <c r="U49" s="161"/>
      <c r="V49" s="161"/>
      <c r="W49" s="161"/>
      <c r="X49" s="161"/>
      <c r="Y49" s="161"/>
      <c r="Z49" s="161"/>
      <c r="AA49" s="161"/>
    </row>
    <row r="50" spans="3:27" s="22" customFormat="1" ht="12.6">
      <c r="C50" s="34" t="s">
        <v>131</v>
      </c>
      <c r="D50" s="36" t="s">
        <v>132</v>
      </c>
      <c r="E50" s="36"/>
      <c r="F50" s="161"/>
      <c r="G50" s="161"/>
      <c r="H50" s="28"/>
      <c r="I50" s="48">
        <v>0</v>
      </c>
      <c r="J50" s="28"/>
      <c r="K50" s="28"/>
      <c r="L50" s="28"/>
      <c r="M50" s="28"/>
      <c r="N50" s="28"/>
      <c r="O50" s="28"/>
      <c r="P50" s="28"/>
      <c r="Q50" s="28"/>
      <c r="R50" s="28"/>
      <c r="S50" s="28"/>
      <c r="T50" s="28"/>
      <c r="U50" s="161"/>
      <c r="V50" s="161"/>
      <c r="W50" s="161"/>
      <c r="X50" s="161"/>
      <c r="Y50" s="161"/>
      <c r="Z50" s="161"/>
      <c r="AA50" s="161"/>
    </row>
    <row r="51" spans="3:27" s="22" customFormat="1" ht="13.2">
      <c r="C51" s="17" t="s">
        <v>151</v>
      </c>
      <c r="D51" s="36" t="s">
        <v>152</v>
      </c>
      <c r="E51" s="36" t="s">
        <v>649</v>
      </c>
      <c r="F51" s="161"/>
      <c r="G51" s="161"/>
      <c r="H51" s="31"/>
      <c r="I51" s="31"/>
      <c r="J51" s="98">
        <f>-J$28*(J52*J53)</f>
        <v>0</v>
      </c>
      <c r="K51" s="28"/>
      <c r="L51" s="31"/>
      <c r="M51" s="31"/>
      <c r="N51" s="31"/>
      <c r="O51" s="31"/>
      <c r="P51" s="31"/>
      <c r="Q51" s="31"/>
      <c r="R51" s="31"/>
      <c r="S51" s="31"/>
      <c r="T51" s="31"/>
      <c r="U51" s="161"/>
      <c r="V51" s="19" t="s">
        <v>465</v>
      </c>
      <c r="W51" s="161"/>
      <c r="X51" s="161"/>
      <c r="Y51" s="161"/>
      <c r="Z51" s="161"/>
      <c r="AA51" s="161"/>
    </row>
    <row r="52" spans="3:27" s="22" customFormat="1" ht="12.6">
      <c r="C52" s="34" t="s">
        <v>130</v>
      </c>
      <c r="D52" s="36"/>
      <c r="E52" s="36"/>
      <c r="F52" s="161"/>
      <c r="G52" s="161"/>
      <c r="H52" s="91"/>
      <c r="I52" s="91"/>
      <c r="J52" s="129">
        <v>7.4999999999999997E-2</v>
      </c>
      <c r="K52" s="28"/>
      <c r="L52" s="91"/>
      <c r="M52" s="91"/>
      <c r="N52" s="91"/>
      <c r="O52" s="91"/>
      <c r="P52" s="91"/>
      <c r="Q52" s="91"/>
      <c r="R52" s="91"/>
      <c r="S52" s="91"/>
      <c r="T52" s="91"/>
      <c r="U52" s="161"/>
      <c r="V52" s="161"/>
      <c r="W52" s="161"/>
      <c r="X52" s="161"/>
      <c r="Y52" s="161"/>
      <c r="Z52" s="161"/>
      <c r="AA52" s="161"/>
    </row>
    <row r="53" spans="3:27" s="22" customFormat="1" ht="12.6">
      <c r="C53" s="34" t="s">
        <v>131</v>
      </c>
      <c r="D53" s="36" t="s">
        <v>132</v>
      </c>
      <c r="E53" s="36"/>
      <c r="F53" s="161"/>
      <c r="G53" s="161"/>
      <c r="H53" s="28"/>
      <c r="I53" s="91"/>
      <c r="J53" s="48">
        <v>0</v>
      </c>
      <c r="K53" s="28"/>
      <c r="L53" s="28"/>
      <c r="M53" s="28"/>
      <c r="N53" s="28"/>
      <c r="O53" s="28"/>
      <c r="P53" s="28"/>
      <c r="Q53" s="28"/>
      <c r="R53" s="28"/>
      <c r="S53" s="28"/>
      <c r="T53" s="28"/>
      <c r="U53" s="161"/>
      <c r="V53" s="161"/>
      <c r="W53" s="161"/>
      <c r="X53" s="161"/>
      <c r="Y53" s="161"/>
      <c r="Z53" s="161"/>
      <c r="AA53" s="161"/>
    </row>
    <row r="54" spans="3:27" ht="13.2">
      <c r="C54" s="17" t="s">
        <v>153</v>
      </c>
      <c r="D54" s="36" t="s">
        <v>152</v>
      </c>
      <c r="E54" s="36" t="s">
        <v>649</v>
      </c>
      <c r="H54" s="31"/>
      <c r="I54" s="31"/>
      <c r="J54" s="98">
        <f>-J$28*(J55*J56)</f>
        <v>0</v>
      </c>
      <c r="K54" s="28"/>
      <c r="L54" s="31"/>
      <c r="M54" s="31"/>
      <c r="N54" s="31"/>
      <c r="O54" s="31"/>
      <c r="P54" s="31"/>
      <c r="Q54" s="31"/>
      <c r="R54" s="31"/>
      <c r="S54" s="31"/>
      <c r="T54" s="31"/>
      <c r="V54" s="19" t="s">
        <v>154</v>
      </c>
    </row>
    <row r="55" spans="3:27" ht="12.6">
      <c r="C55" s="34" t="s">
        <v>130</v>
      </c>
      <c r="D55" s="36"/>
      <c r="E55" s="36"/>
      <c r="H55" s="91"/>
      <c r="I55" s="91"/>
      <c r="J55" s="129">
        <v>7.4999999999999997E-2</v>
      </c>
      <c r="K55" s="28"/>
      <c r="L55" s="91"/>
      <c r="M55" s="91"/>
      <c r="N55" s="91"/>
      <c r="O55" s="91"/>
      <c r="P55" s="91"/>
      <c r="Q55" s="91"/>
      <c r="R55" s="91"/>
      <c r="S55" s="91"/>
      <c r="T55" s="91"/>
    </row>
    <row r="56" spans="3:27" ht="12.6">
      <c r="C56" s="34" t="s">
        <v>131</v>
      </c>
      <c r="D56" s="36" t="s">
        <v>132</v>
      </c>
      <c r="E56" s="36"/>
      <c r="H56" s="28"/>
      <c r="I56" s="91"/>
      <c r="J56" s="48">
        <v>0</v>
      </c>
      <c r="K56" s="28"/>
      <c r="L56" s="28"/>
      <c r="M56" s="28"/>
      <c r="N56" s="28"/>
      <c r="O56" s="28"/>
      <c r="P56" s="28"/>
      <c r="Q56" s="28"/>
      <c r="R56" s="28"/>
      <c r="S56" s="28"/>
      <c r="T56" s="28"/>
    </row>
    <row r="57" spans="3:27" customFormat="1" ht="30">
      <c r="C57" s="17" t="s">
        <v>155</v>
      </c>
      <c r="D57" s="36" t="s">
        <v>156</v>
      </c>
      <c r="E57" s="36" t="s">
        <v>649</v>
      </c>
      <c r="F57" s="161"/>
      <c r="G57" s="161"/>
      <c r="H57" s="31"/>
      <c r="I57" s="91"/>
      <c r="J57" s="91"/>
      <c r="K57" s="98">
        <f>-K$28*((K58*K59)+K60)</f>
        <v>0</v>
      </c>
      <c r="L57" s="31"/>
      <c r="M57" s="31"/>
      <c r="N57" s="31"/>
      <c r="O57" s="31"/>
      <c r="P57" s="31"/>
      <c r="Q57" s="31"/>
      <c r="R57" s="31"/>
      <c r="S57" s="31"/>
      <c r="T57" s="31"/>
      <c r="U57" s="161"/>
      <c r="V57" s="204" t="s">
        <v>478</v>
      </c>
      <c r="W57" s="161"/>
      <c r="X57" s="161"/>
      <c r="Y57" s="161"/>
      <c r="Z57" s="161"/>
      <c r="AA57" s="161"/>
    </row>
    <row r="58" spans="3:27" s="22" customFormat="1" ht="12.6">
      <c r="C58" s="34" t="s">
        <v>130</v>
      </c>
      <c r="D58" s="36"/>
      <c r="E58" s="36"/>
      <c r="F58" s="161"/>
      <c r="G58" s="161"/>
      <c r="H58" s="91"/>
      <c r="I58" s="91"/>
      <c r="J58" s="91"/>
      <c r="K58" s="129">
        <v>0.15</v>
      </c>
      <c r="L58" s="91"/>
      <c r="M58" s="91"/>
      <c r="N58" s="91"/>
      <c r="O58" s="91"/>
      <c r="P58" s="91"/>
      <c r="Q58" s="91"/>
      <c r="R58" s="91"/>
      <c r="S58" s="91"/>
      <c r="T58" s="91"/>
      <c r="U58" s="161"/>
      <c r="V58" s="161"/>
      <c r="W58" s="161"/>
      <c r="X58" s="161"/>
      <c r="Y58" s="161"/>
      <c r="Z58" s="161"/>
      <c r="AA58" s="161"/>
    </row>
    <row r="59" spans="3:27" s="22" customFormat="1" ht="12.6">
      <c r="C59" s="34" t="s">
        <v>157</v>
      </c>
      <c r="D59" s="36" t="s">
        <v>132</v>
      </c>
      <c r="E59" s="36"/>
      <c r="F59" s="161"/>
      <c r="G59" s="161"/>
      <c r="H59" s="28"/>
      <c r="I59" s="91"/>
      <c r="J59" s="91"/>
      <c r="K59" s="48">
        <v>0</v>
      </c>
      <c r="L59" s="28"/>
      <c r="M59" s="28"/>
      <c r="N59" s="28"/>
      <c r="O59" s="28"/>
      <c r="P59" s="28"/>
      <c r="Q59" s="28"/>
      <c r="R59" s="28"/>
      <c r="S59" s="28"/>
      <c r="T59" s="28"/>
      <c r="U59" s="161"/>
      <c r="V59" s="161"/>
      <c r="W59" s="161"/>
      <c r="X59" s="161"/>
      <c r="Y59" s="161"/>
      <c r="Z59" s="161"/>
      <c r="AA59" s="161"/>
    </row>
    <row r="60" spans="3:27" ht="12.6">
      <c r="C60" s="34" t="s">
        <v>158</v>
      </c>
      <c r="D60" s="36"/>
      <c r="E60" s="36"/>
      <c r="H60" s="28"/>
      <c r="I60" s="91"/>
      <c r="J60" s="91"/>
      <c r="K60" s="48">
        <v>0</v>
      </c>
      <c r="L60" s="28"/>
      <c r="M60" s="28"/>
      <c r="N60" s="28"/>
      <c r="O60" s="28"/>
      <c r="P60" s="28"/>
      <c r="Q60" s="28"/>
      <c r="R60" s="28"/>
      <c r="S60" s="28"/>
      <c r="T60" s="28"/>
    </row>
    <row r="61" spans="3:27" ht="30">
      <c r="C61" s="17" t="s">
        <v>159</v>
      </c>
      <c r="D61" s="36" t="s">
        <v>160</v>
      </c>
      <c r="E61" s="36" t="s">
        <v>649</v>
      </c>
      <c r="H61" s="31"/>
      <c r="I61" s="91"/>
      <c r="J61" s="91"/>
      <c r="K61" s="98">
        <f>-K$28*((K62*K63)+K64)</f>
        <v>0</v>
      </c>
      <c r="L61" s="31"/>
      <c r="M61" s="31"/>
      <c r="N61" s="31"/>
      <c r="O61" s="31"/>
      <c r="P61" s="31"/>
      <c r="Q61" s="31"/>
      <c r="R61" s="31"/>
      <c r="S61" s="31"/>
      <c r="T61" s="31"/>
      <c r="V61" s="204" t="s">
        <v>479</v>
      </c>
    </row>
    <row r="62" spans="3:27" ht="12.6">
      <c r="C62" s="34" t="s">
        <v>130</v>
      </c>
      <c r="D62" s="36"/>
      <c r="E62" s="36"/>
      <c r="H62" s="91"/>
      <c r="I62" s="91"/>
      <c r="J62" s="91"/>
      <c r="K62" s="129">
        <v>0.15</v>
      </c>
      <c r="L62" s="91"/>
      <c r="M62" s="91"/>
      <c r="N62" s="91"/>
      <c r="O62" s="91"/>
      <c r="P62" s="91"/>
      <c r="Q62" s="91"/>
      <c r="R62" s="91"/>
      <c r="S62" s="91"/>
      <c r="T62" s="91"/>
    </row>
    <row r="63" spans="3:27" ht="12.6">
      <c r="C63" s="34" t="s">
        <v>131</v>
      </c>
      <c r="D63" s="36" t="s">
        <v>132</v>
      </c>
      <c r="E63" s="36"/>
      <c r="H63" s="28"/>
      <c r="I63" s="91"/>
      <c r="J63" s="91"/>
      <c r="K63" s="48">
        <v>0</v>
      </c>
      <c r="L63" s="28"/>
      <c r="M63" s="28"/>
      <c r="N63" s="28"/>
      <c r="O63" s="28"/>
      <c r="P63" s="28"/>
      <c r="Q63" s="28"/>
      <c r="R63" s="28"/>
      <c r="S63" s="28"/>
      <c r="T63" s="28"/>
    </row>
    <row r="64" spans="3:27" ht="12.6">
      <c r="C64" s="34" t="s">
        <v>158</v>
      </c>
      <c r="D64" s="36"/>
      <c r="E64" s="36"/>
      <c r="H64" s="28"/>
      <c r="I64" s="91"/>
      <c r="J64" s="91"/>
      <c r="K64" s="48">
        <v>0</v>
      </c>
      <c r="L64" s="28"/>
      <c r="M64" s="28"/>
      <c r="N64" s="28"/>
      <c r="O64" s="28"/>
      <c r="P64" s="28"/>
      <c r="Q64" s="28"/>
      <c r="R64" s="28"/>
      <c r="S64" s="28"/>
      <c r="T64" s="28"/>
    </row>
    <row r="65" spans="2:27" s="22" customFormat="1" ht="13.2">
      <c r="C65" s="17" t="s">
        <v>161</v>
      </c>
      <c r="D65" s="36" t="s">
        <v>162</v>
      </c>
      <c r="E65" s="36" t="s">
        <v>649</v>
      </c>
      <c r="F65" s="161"/>
      <c r="G65" s="161"/>
      <c r="H65" s="31"/>
      <c r="I65" s="91"/>
      <c r="J65" s="91"/>
      <c r="K65" s="98">
        <f>-K$28*(K66*K67)</f>
        <v>0</v>
      </c>
      <c r="L65" s="31"/>
      <c r="M65" s="31"/>
      <c r="N65" s="31"/>
      <c r="O65" s="31"/>
      <c r="P65" s="31"/>
      <c r="Q65" s="31"/>
      <c r="R65" s="31"/>
      <c r="S65" s="31"/>
      <c r="T65" s="31"/>
      <c r="U65" s="161"/>
      <c r="V65" s="19" t="s">
        <v>163</v>
      </c>
      <c r="W65" s="161"/>
      <c r="X65" s="161"/>
      <c r="Y65" s="161"/>
      <c r="Z65" s="161"/>
      <c r="AA65" s="161"/>
    </row>
    <row r="66" spans="2:27" s="22" customFormat="1" ht="12.6">
      <c r="C66" s="34" t="s">
        <v>130</v>
      </c>
      <c r="D66" s="36"/>
      <c r="E66" s="36"/>
      <c r="F66" s="161"/>
      <c r="G66" s="161"/>
      <c r="H66" s="91"/>
      <c r="I66" s="91"/>
      <c r="J66" s="91"/>
      <c r="K66" s="129">
        <v>0.15</v>
      </c>
      <c r="L66" s="91"/>
      <c r="M66" s="91"/>
      <c r="N66" s="91"/>
      <c r="O66" s="91"/>
      <c r="P66" s="91"/>
      <c r="Q66" s="91"/>
      <c r="R66" s="91"/>
      <c r="S66" s="91"/>
      <c r="T66" s="91"/>
      <c r="U66" s="161"/>
      <c r="V66" s="161"/>
      <c r="W66" s="161"/>
      <c r="X66" s="161"/>
      <c r="Y66" s="161"/>
      <c r="Z66" s="161"/>
      <c r="AA66" s="161"/>
    </row>
    <row r="67" spans="2:27" s="22" customFormat="1" ht="12.6">
      <c r="C67" s="34" t="s">
        <v>131</v>
      </c>
      <c r="D67" s="36" t="s">
        <v>132</v>
      </c>
      <c r="E67" s="36"/>
      <c r="F67" s="161"/>
      <c r="G67" s="161"/>
      <c r="H67" s="28"/>
      <c r="I67" s="91"/>
      <c r="J67" s="91"/>
      <c r="K67" s="48">
        <v>0</v>
      </c>
      <c r="L67" s="28"/>
      <c r="M67" s="28"/>
      <c r="N67" s="28"/>
      <c r="O67" s="28"/>
      <c r="P67" s="28"/>
      <c r="Q67" s="28"/>
      <c r="R67" s="28"/>
      <c r="S67" s="28"/>
      <c r="T67" s="28"/>
      <c r="U67" s="161"/>
      <c r="V67" s="161"/>
      <c r="W67" s="161"/>
      <c r="X67" s="161"/>
      <c r="Y67" s="161"/>
      <c r="Z67" s="161"/>
      <c r="AA67" s="161"/>
    </row>
    <row r="68" spans="2:27" ht="13.2">
      <c r="C68" s="17" t="s">
        <v>164</v>
      </c>
      <c r="D68" s="36" t="s">
        <v>165</v>
      </c>
      <c r="E68" s="36" t="s">
        <v>649</v>
      </c>
      <c r="H68" s="31"/>
      <c r="I68" s="91"/>
      <c r="J68" s="91"/>
      <c r="K68" s="98">
        <f>-K$28*(K69*K70)</f>
        <v>0</v>
      </c>
      <c r="L68" s="31"/>
      <c r="M68" s="31"/>
      <c r="N68" s="31"/>
      <c r="O68" s="31"/>
      <c r="P68" s="31"/>
      <c r="Q68" s="31"/>
      <c r="R68" s="31"/>
      <c r="S68" s="31"/>
      <c r="T68" s="31"/>
      <c r="V68" s="19" t="s">
        <v>166</v>
      </c>
    </row>
    <row r="69" spans="2:27" ht="12.6">
      <c r="C69" s="34" t="s">
        <v>130</v>
      </c>
      <c r="D69" s="36"/>
      <c r="E69" s="36"/>
      <c r="H69" s="91"/>
      <c r="I69" s="91"/>
      <c r="J69" s="91"/>
      <c r="K69" s="129">
        <v>0.15</v>
      </c>
      <c r="L69" s="91"/>
      <c r="M69" s="91"/>
      <c r="N69" s="91"/>
      <c r="O69" s="91"/>
      <c r="P69" s="91"/>
      <c r="Q69" s="91"/>
      <c r="R69" s="91"/>
      <c r="S69" s="91"/>
      <c r="T69" s="91"/>
    </row>
    <row r="70" spans="2:27" ht="12.6">
      <c r="C70" s="34" t="s">
        <v>131</v>
      </c>
      <c r="D70" s="36" t="s">
        <v>132</v>
      </c>
      <c r="E70" s="36"/>
      <c r="H70" s="28"/>
      <c r="I70" s="91"/>
      <c r="J70" s="91"/>
      <c r="K70" s="48">
        <v>0</v>
      </c>
      <c r="L70" s="28"/>
      <c r="M70" s="28"/>
      <c r="N70" s="28"/>
      <c r="O70" s="28"/>
      <c r="P70" s="28"/>
      <c r="Q70" s="28"/>
      <c r="R70" s="28"/>
      <c r="S70" s="28"/>
      <c r="T70" s="28"/>
    </row>
    <row r="71" spans="2:27" s="22" customFormat="1" ht="12.6">
      <c r="C71" s="34"/>
      <c r="D71" s="36"/>
      <c r="E71" s="36"/>
      <c r="F71" s="161"/>
      <c r="G71" s="161"/>
      <c r="H71" s="161"/>
      <c r="I71" s="161"/>
      <c r="J71" s="161"/>
      <c r="K71" s="161"/>
      <c r="L71" s="161"/>
      <c r="M71" s="161"/>
      <c r="N71" s="161"/>
      <c r="O71" s="161"/>
      <c r="P71" s="161"/>
      <c r="Q71" s="161"/>
      <c r="R71" s="161"/>
      <c r="S71" s="161"/>
      <c r="T71" s="161"/>
      <c r="U71" s="161"/>
      <c r="V71" s="161"/>
      <c r="W71" s="161"/>
      <c r="X71" s="161"/>
      <c r="Y71" s="161"/>
      <c r="Z71" s="161"/>
      <c r="AA71" s="161"/>
    </row>
    <row r="72" spans="2:27" ht="12.6">
      <c r="C72" s="34"/>
      <c r="D72" s="36"/>
      <c r="E72" s="36"/>
    </row>
    <row r="73" spans="2:27" ht="12.6">
      <c r="B73" s="123" t="s">
        <v>556</v>
      </c>
      <c r="C73" s="122"/>
      <c r="H73" s="97"/>
      <c r="I73" s="97"/>
      <c r="J73" s="97"/>
      <c r="K73" s="97"/>
      <c r="L73" s="97"/>
      <c r="M73" s="97"/>
      <c r="N73" s="97"/>
      <c r="O73" s="97"/>
      <c r="P73" s="97"/>
      <c r="Q73" s="97"/>
      <c r="R73" s="97"/>
      <c r="S73" s="97"/>
      <c r="T73" s="97"/>
    </row>
    <row r="74" spans="2:27" ht="12.6">
      <c r="D74" s="18"/>
      <c r="E74" s="18"/>
    </row>
    <row r="75" spans="2:27" customFormat="1" ht="15">
      <c r="C75" s="65" t="s">
        <v>167</v>
      </c>
      <c r="D75" s="250" t="s">
        <v>563</v>
      </c>
      <c r="E75" s="250" t="s">
        <v>649</v>
      </c>
      <c r="F75" s="161"/>
      <c r="G75" s="161"/>
      <c r="H75" s="100"/>
      <c r="I75" s="100"/>
      <c r="J75" s="100"/>
      <c r="K75" s="100"/>
      <c r="L75" s="100"/>
      <c r="M75" s="98">
        <f t="shared" ref="M75:T75" si="5">SUM(M78,M83,M88,M93)</f>
        <v>0</v>
      </c>
      <c r="N75" s="98">
        <f t="shared" si="5"/>
        <v>0</v>
      </c>
      <c r="O75" s="98">
        <f t="shared" si="5"/>
        <v>0</v>
      </c>
      <c r="P75" s="98">
        <f t="shared" si="5"/>
        <v>0</v>
      </c>
      <c r="Q75" s="98">
        <f t="shared" si="5"/>
        <v>0</v>
      </c>
      <c r="R75" s="98">
        <f t="shared" si="5"/>
        <v>0</v>
      </c>
      <c r="S75" s="98">
        <f t="shared" si="5"/>
        <v>0</v>
      </c>
      <c r="T75" s="98">
        <f t="shared" si="5"/>
        <v>0</v>
      </c>
      <c r="U75" s="161"/>
      <c r="V75" s="19" t="s">
        <v>168</v>
      </c>
      <c r="W75" s="161"/>
      <c r="X75" s="161"/>
      <c r="Y75" s="161"/>
      <c r="Z75" s="161"/>
      <c r="AA75" s="161"/>
    </row>
    <row r="76" spans="2:27" s="22" customFormat="1" ht="12.6">
      <c r="C76" s="33"/>
      <c r="D76" s="36"/>
      <c r="E76" s="36"/>
      <c r="F76" s="161"/>
      <c r="G76" s="161"/>
      <c r="H76" s="97"/>
      <c r="I76" s="97"/>
      <c r="J76" s="97"/>
      <c r="K76" s="97"/>
      <c r="L76" s="97"/>
      <c r="M76" s="97"/>
      <c r="N76" s="97"/>
      <c r="O76" s="97"/>
      <c r="P76" s="97"/>
      <c r="Q76" s="97"/>
      <c r="R76" s="97"/>
      <c r="S76" s="97"/>
      <c r="T76" s="97"/>
      <c r="U76" s="161"/>
      <c r="V76" s="161"/>
      <c r="W76" s="161"/>
      <c r="X76" s="161"/>
      <c r="Y76" s="161"/>
      <c r="Z76" s="161"/>
      <c r="AA76" s="161"/>
    </row>
    <row r="77" spans="2:27" s="22" customFormat="1" ht="12.6">
      <c r="C77" s="33"/>
      <c r="D77" s="36"/>
      <c r="E77" s="36"/>
      <c r="F77" s="161"/>
      <c r="G77" s="161"/>
      <c r="H77" s="97"/>
      <c r="I77" s="97"/>
      <c r="J77" s="97"/>
      <c r="K77" s="97"/>
      <c r="L77" s="97"/>
      <c r="M77" s="97"/>
      <c r="N77" s="97"/>
      <c r="O77" s="97"/>
      <c r="P77" s="97"/>
      <c r="Q77" s="97"/>
      <c r="R77" s="97"/>
      <c r="S77" s="97"/>
      <c r="T77" s="97"/>
      <c r="U77" s="161"/>
      <c r="V77" s="161"/>
      <c r="W77" s="161"/>
      <c r="X77" s="161"/>
      <c r="Y77" s="161"/>
      <c r="Z77" s="161"/>
      <c r="AA77" s="161"/>
    </row>
    <row r="78" spans="2:27" s="22" customFormat="1" ht="12.6">
      <c r="C78" s="17" t="s">
        <v>169</v>
      </c>
      <c r="D78" s="36"/>
      <c r="E78" s="36" t="s">
        <v>649</v>
      </c>
      <c r="F78" s="161"/>
      <c r="G78" s="161"/>
      <c r="H78" s="100"/>
      <c r="I78" s="100"/>
      <c r="J78" s="100"/>
      <c r="K78" s="100"/>
      <c r="L78" s="100"/>
      <c r="M78" s="98">
        <f t="shared" ref="M78:T78" si="6">SUM(M79:M82)</f>
        <v>0</v>
      </c>
      <c r="N78" s="98">
        <f t="shared" si="6"/>
        <v>0</v>
      </c>
      <c r="O78" s="98">
        <f t="shared" si="6"/>
        <v>0</v>
      </c>
      <c r="P78" s="98">
        <f t="shared" si="6"/>
        <v>0</v>
      </c>
      <c r="Q78" s="98">
        <f t="shared" si="6"/>
        <v>0</v>
      </c>
      <c r="R78" s="98">
        <f t="shared" si="6"/>
        <v>0</v>
      </c>
      <c r="S78" s="98">
        <f t="shared" si="6"/>
        <v>0</v>
      </c>
      <c r="T78" s="98">
        <f t="shared" si="6"/>
        <v>0</v>
      </c>
      <c r="U78" s="161"/>
      <c r="V78" s="161"/>
      <c r="W78" s="161"/>
      <c r="X78" s="161"/>
      <c r="Y78" s="161"/>
      <c r="Z78" s="161"/>
      <c r="AA78" s="161"/>
    </row>
    <row r="79" spans="2:27" customFormat="1" ht="12.6">
      <c r="C79" s="17"/>
      <c r="D79" s="36" t="s">
        <v>170</v>
      </c>
      <c r="E79" s="36" t="s">
        <v>649</v>
      </c>
      <c r="F79" s="161"/>
      <c r="G79" s="161"/>
      <c r="H79" s="102"/>
      <c r="I79" s="102"/>
      <c r="J79" s="102"/>
      <c r="K79" s="102"/>
      <c r="L79" s="102"/>
      <c r="M79" s="124"/>
      <c r="N79" s="124"/>
      <c r="O79" s="124"/>
      <c r="P79" s="124"/>
      <c r="Q79" s="124"/>
      <c r="R79" s="124"/>
      <c r="S79" s="124"/>
      <c r="T79" s="124"/>
      <c r="U79" s="161"/>
      <c r="V79" s="161"/>
      <c r="W79" s="161"/>
      <c r="X79" s="161"/>
      <c r="Y79" s="161"/>
      <c r="Z79" s="161"/>
      <c r="AA79" s="161"/>
    </row>
    <row r="80" spans="2:27" customFormat="1" ht="12.6">
      <c r="C80" s="17"/>
      <c r="D80" s="36" t="s">
        <v>171</v>
      </c>
      <c r="E80" s="36" t="s">
        <v>649</v>
      </c>
      <c r="F80" s="161"/>
      <c r="G80" s="161"/>
      <c r="H80" s="102"/>
      <c r="I80" s="102"/>
      <c r="J80" s="102"/>
      <c r="K80" s="102"/>
      <c r="L80" s="102"/>
      <c r="M80" s="124"/>
      <c r="N80" s="124"/>
      <c r="O80" s="124"/>
      <c r="P80" s="124"/>
      <c r="Q80" s="124"/>
      <c r="R80" s="124"/>
      <c r="S80" s="124"/>
      <c r="T80" s="124"/>
      <c r="U80" s="161"/>
      <c r="V80" s="161"/>
      <c r="W80" s="161"/>
      <c r="X80" s="161"/>
      <c r="Y80" s="161"/>
      <c r="Z80" s="161"/>
      <c r="AA80" s="161"/>
    </row>
    <row r="81" spans="3:27" customFormat="1" ht="12.6">
      <c r="C81" s="17"/>
      <c r="D81" s="36" t="s">
        <v>172</v>
      </c>
      <c r="E81" s="36" t="s">
        <v>649</v>
      </c>
      <c r="F81" s="161"/>
      <c r="G81" s="161"/>
      <c r="H81" s="102"/>
      <c r="I81" s="102"/>
      <c r="J81" s="102"/>
      <c r="K81" s="102"/>
      <c r="L81" s="102"/>
      <c r="M81" s="124"/>
      <c r="N81" s="124"/>
      <c r="O81" s="124"/>
      <c r="P81" s="124"/>
      <c r="Q81" s="124"/>
      <c r="R81" s="124"/>
      <c r="S81" s="124"/>
      <c r="T81" s="124"/>
      <c r="U81" s="161"/>
      <c r="V81" s="161"/>
      <c r="W81" s="161"/>
      <c r="X81" s="161"/>
      <c r="Y81" s="161"/>
      <c r="Z81" s="161"/>
      <c r="AA81" s="161"/>
    </row>
    <row r="82" spans="3:27" customFormat="1" ht="12.6">
      <c r="C82" s="17"/>
      <c r="D82" s="36" t="s">
        <v>173</v>
      </c>
      <c r="E82" s="36" t="s">
        <v>649</v>
      </c>
      <c r="F82" s="161"/>
      <c r="G82" s="161"/>
      <c r="H82" s="102"/>
      <c r="I82" s="102"/>
      <c r="J82" s="102"/>
      <c r="K82" s="102"/>
      <c r="L82" s="102"/>
      <c r="M82" s="124"/>
      <c r="N82" s="124"/>
      <c r="O82" s="124"/>
      <c r="P82" s="124"/>
      <c r="Q82" s="124"/>
      <c r="R82" s="124"/>
      <c r="S82" s="124"/>
      <c r="T82" s="124"/>
      <c r="U82" s="161"/>
      <c r="V82" s="161"/>
      <c r="W82" s="161"/>
      <c r="X82" s="161"/>
      <c r="Y82" s="161"/>
      <c r="Z82" s="161"/>
      <c r="AA82" s="161"/>
    </row>
    <row r="83" spans="3:27" s="22" customFormat="1" ht="12.6">
      <c r="C83" s="17" t="s">
        <v>174</v>
      </c>
      <c r="D83" s="36"/>
      <c r="E83" s="36" t="s">
        <v>649</v>
      </c>
      <c r="F83" s="161"/>
      <c r="G83" s="161"/>
      <c r="H83" s="100"/>
      <c r="I83" s="100"/>
      <c r="J83" s="100"/>
      <c r="K83" s="100"/>
      <c r="L83" s="100"/>
      <c r="M83" s="98">
        <f t="shared" ref="M83:T83" si="7">SUM(M84:M87)</f>
        <v>0</v>
      </c>
      <c r="N83" s="98">
        <f t="shared" si="7"/>
        <v>0</v>
      </c>
      <c r="O83" s="98">
        <f t="shared" si="7"/>
        <v>0</v>
      </c>
      <c r="P83" s="98">
        <f t="shared" si="7"/>
        <v>0</v>
      </c>
      <c r="Q83" s="98">
        <f t="shared" si="7"/>
        <v>0</v>
      </c>
      <c r="R83" s="98">
        <f t="shared" si="7"/>
        <v>0</v>
      </c>
      <c r="S83" s="98">
        <f t="shared" si="7"/>
        <v>0</v>
      </c>
      <c r="T83" s="98">
        <f t="shared" si="7"/>
        <v>0</v>
      </c>
      <c r="U83" s="161"/>
      <c r="V83" s="161"/>
      <c r="W83" s="161"/>
      <c r="X83" s="161"/>
      <c r="Y83" s="161"/>
      <c r="Z83" s="161"/>
      <c r="AA83" s="161"/>
    </row>
    <row r="84" spans="3:27" s="22" customFormat="1" ht="12.6">
      <c r="C84" s="17"/>
      <c r="D84" s="36" t="s">
        <v>175</v>
      </c>
      <c r="E84" s="36" t="s">
        <v>649</v>
      </c>
      <c r="F84" s="161"/>
      <c r="G84" s="161"/>
      <c r="H84" s="102"/>
      <c r="I84" s="102"/>
      <c r="J84" s="102"/>
      <c r="K84" s="102"/>
      <c r="L84" s="102"/>
      <c r="M84" s="124"/>
      <c r="N84" s="124"/>
      <c r="O84" s="124"/>
      <c r="P84" s="124"/>
      <c r="Q84" s="124"/>
      <c r="R84" s="124"/>
      <c r="S84" s="124"/>
      <c r="T84" s="124"/>
      <c r="U84" s="161"/>
      <c r="V84" s="161"/>
      <c r="W84" s="161"/>
      <c r="X84" s="161"/>
      <c r="Y84" s="161"/>
      <c r="Z84" s="161"/>
      <c r="AA84" s="161"/>
    </row>
    <row r="85" spans="3:27" s="22" customFormat="1" ht="12.6">
      <c r="C85" s="17"/>
      <c r="D85" s="36" t="s">
        <v>176</v>
      </c>
      <c r="E85" s="36" t="s">
        <v>649</v>
      </c>
      <c r="F85" s="161"/>
      <c r="G85" s="161"/>
      <c r="H85" s="102"/>
      <c r="I85" s="102"/>
      <c r="J85" s="102"/>
      <c r="K85" s="102"/>
      <c r="L85" s="102"/>
      <c r="M85" s="124"/>
      <c r="N85" s="124"/>
      <c r="O85" s="124"/>
      <c r="P85" s="124"/>
      <c r="Q85" s="124"/>
      <c r="R85" s="124"/>
      <c r="S85" s="124"/>
      <c r="T85" s="124"/>
      <c r="U85" s="161"/>
      <c r="V85" s="161"/>
      <c r="W85" s="161"/>
      <c r="X85" s="161"/>
      <c r="Y85" s="161"/>
      <c r="Z85" s="161"/>
      <c r="AA85" s="161"/>
    </row>
    <row r="86" spans="3:27" s="22" customFormat="1" ht="12.6">
      <c r="C86" s="17"/>
      <c r="D86" s="36" t="s">
        <v>177</v>
      </c>
      <c r="E86" s="36" t="s">
        <v>649</v>
      </c>
      <c r="F86" s="161"/>
      <c r="G86" s="161"/>
      <c r="H86" s="102"/>
      <c r="I86" s="102"/>
      <c r="J86" s="102"/>
      <c r="K86" s="102"/>
      <c r="L86" s="102"/>
      <c r="M86" s="124"/>
      <c r="N86" s="124"/>
      <c r="O86" s="124"/>
      <c r="P86" s="124"/>
      <c r="Q86" s="124"/>
      <c r="R86" s="124"/>
      <c r="S86" s="124"/>
      <c r="T86" s="124"/>
      <c r="U86" s="161"/>
      <c r="V86" s="161"/>
      <c r="W86" s="161"/>
      <c r="X86" s="161"/>
      <c r="Y86" s="161"/>
      <c r="Z86" s="161"/>
      <c r="AA86" s="161"/>
    </row>
    <row r="87" spans="3:27" s="22" customFormat="1" ht="12.6">
      <c r="C87" s="17"/>
      <c r="D87" s="36" t="s">
        <v>178</v>
      </c>
      <c r="E87" s="36" t="s">
        <v>649</v>
      </c>
      <c r="F87" s="161"/>
      <c r="G87" s="161"/>
      <c r="H87" s="102"/>
      <c r="I87" s="102"/>
      <c r="J87" s="102"/>
      <c r="K87" s="102"/>
      <c r="L87" s="102"/>
      <c r="M87" s="124"/>
      <c r="N87" s="124"/>
      <c r="O87" s="124"/>
      <c r="P87" s="124"/>
      <c r="Q87" s="124"/>
      <c r="R87" s="124"/>
      <c r="S87" s="124"/>
      <c r="T87" s="124"/>
      <c r="U87" s="161"/>
      <c r="V87" s="161"/>
      <c r="W87" s="161"/>
      <c r="X87" s="161"/>
      <c r="Y87" s="161"/>
      <c r="Z87" s="161"/>
      <c r="AA87" s="161"/>
    </row>
    <row r="88" spans="3:27" s="22" customFormat="1" ht="12.6">
      <c r="C88" s="17" t="s">
        <v>179</v>
      </c>
      <c r="D88" s="36"/>
      <c r="E88" s="36" t="s">
        <v>649</v>
      </c>
      <c r="F88" s="161"/>
      <c r="G88" s="161"/>
      <c r="H88" s="100"/>
      <c r="I88" s="100"/>
      <c r="J88" s="100"/>
      <c r="K88" s="100"/>
      <c r="L88" s="100"/>
      <c r="M88" s="98">
        <f t="shared" ref="M88:T88" si="8">SUM(M89:M92)</f>
        <v>0</v>
      </c>
      <c r="N88" s="98">
        <f t="shared" si="8"/>
        <v>0</v>
      </c>
      <c r="O88" s="98">
        <f t="shared" si="8"/>
        <v>0</v>
      </c>
      <c r="P88" s="98">
        <f t="shared" si="8"/>
        <v>0</v>
      </c>
      <c r="Q88" s="98">
        <f t="shared" si="8"/>
        <v>0</v>
      </c>
      <c r="R88" s="98">
        <f t="shared" si="8"/>
        <v>0</v>
      </c>
      <c r="S88" s="98">
        <f t="shared" si="8"/>
        <v>0</v>
      </c>
      <c r="T88" s="98">
        <f t="shared" si="8"/>
        <v>0</v>
      </c>
      <c r="U88" s="161"/>
      <c r="V88" s="161"/>
      <c r="W88" s="161"/>
      <c r="X88" s="161"/>
      <c r="Y88" s="161"/>
      <c r="Z88" s="161"/>
      <c r="AA88" s="161"/>
    </row>
    <row r="89" spans="3:27" s="22" customFormat="1" ht="12.6">
      <c r="C89" s="17"/>
      <c r="D89" s="36" t="s">
        <v>180</v>
      </c>
      <c r="E89" s="36" t="s">
        <v>649</v>
      </c>
      <c r="F89" s="161"/>
      <c r="G89" s="161"/>
      <c r="H89" s="102"/>
      <c r="I89" s="102"/>
      <c r="J89" s="102"/>
      <c r="K89" s="102"/>
      <c r="L89" s="102"/>
      <c r="M89" s="124"/>
      <c r="N89" s="124"/>
      <c r="O89" s="124"/>
      <c r="P89" s="124"/>
      <c r="Q89" s="124"/>
      <c r="R89" s="124"/>
      <c r="S89" s="124"/>
      <c r="T89" s="124"/>
      <c r="U89" s="161"/>
      <c r="V89" s="161"/>
      <c r="W89" s="161"/>
      <c r="X89" s="161"/>
      <c r="Y89" s="161"/>
      <c r="Z89" s="161"/>
      <c r="AA89" s="161"/>
    </row>
    <row r="90" spans="3:27" s="22" customFormat="1" ht="12.6">
      <c r="C90" s="17"/>
      <c r="D90" s="36" t="s">
        <v>181</v>
      </c>
      <c r="E90" s="36" t="s">
        <v>649</v>
      </c>
      <c r="F90" s="161"/>
      <c r="G90" s="161"/>
      <c r="H90" s="102"/>
      <c r="I90" s="102"/>
      <c r="J90" s="102"/>
      <c r="K90" s="102"/>
      <c r="L90" s="102"/>
      <c r="M90" s="124"/>
      <c r="N90" s="124"/>
      <c r="O90" s="124"/>
      <c r="P90" s="124"/>
      <c r="Q90" s="124"/>
      <c r="R90" s="124"/>
      <c r="S90" s="124"/>
      <c r="T90" s="124"/>
      <c r="U90" s="161"/>
      <c r="V90" s="161"/>
      <c r="W90" s="161"/>
      <c r="X90" s="161"/>
      <c r="Y90" s="161"/>
      <c r="Z90" s="161"/>
      <c r="AA90" s="161"/>
    </row>
    <row r="91" spans="3:27" s="22" customFormat="1" ht="12.6">
      <c r="C91" s="17"/>
      <c r="D91" s="36" t="s">
        <v>182</v>
      </c>
      <c r="E91" s="36" t="s">
        <v>649</v>
      </c>
      <c r="F91" s="161"/>
      <c r="G91" s="161"/>
      <c r="H91" s="102"/>
      <c r="I91" s="102"/>
      <c r="J91" s="102"/>
      <c r="K91" s="102"/>
      <c r="L91" s="102"/>
      <c r="M91" s="124"/>
      <c r="N91" s="124"/>
      <c r="O91" s="124"/>
      <c r="P91" s="124"/>
      <c r="Q91" s="124"/>
      <c r="R91" s="124"/>
      <c r="S91" s="124"/>
      <c r="T91" s="124"/>
      <c r="U91" s="161"/>
      <c r="V91" s="161"/>
      <c r="W91" s="161"/>
      <c r="X91" s="161"/>
      <c r="Y91" s="161"/>
      <c r="Z91" s="161"/>
      <c r="AA91" s="161"/>
    </row>
    <row r="92" spans="3:27" s="22" customFormat="1" ht="12.6">
      <c r="C92" s="17"/>
      <c r="D92" s="36" t="s">
        <v>183</v>
      </c>
      <c r="E92" s="36" t="s">
        <v>649</v>
      </c>
      <c r="F92" s="161"/>
      <c r="G92" s="161"/>
      <c r="H92" s="102"/>
      <c r="I92" s="102"/>
      <c r="J92" s="102"/>
      <c r="K92" s="102"/>
      <c r="L92" s="102"/>
      <c r="M92" s="124"/>
      <c r="N92" s="124"/>
      <c r="O92" s="124"/>
      <c r="P92" s="124"/>
      <c r="Q92" s="124"/>
      <c r="R92" s="124"/>
      <c r="S92" s="124"/>
      <c r="T92" s="124"/>
      <c r="U92" s="161"/>
      <c r="V92" s="161"/>
      <c r="W92" s="161"/>
      <c r="X92" s="161"/>
      <c r="Y92" s="161"/>
      <c r="Z92" s="161"/>
      <c r="AA92" s="161"/>
    </row>
    <row r="93" spans="3:27" s="22" customFormat="1" ht="12.6">
      <c r="C93" s="17" t="s">
        <v>184</v>
      </c>
      <c r="D93" s="36"/>
      <c r="E93" s="36" t="s">
        <v>649</v>
      </c>
      <c r="F93" s="161"/>
      <c r="G93" s="161"/>
      <c r="H93" s="100"/>
      <c r="I93" s="100"/>
      <c r="J93" s="100"/>
      <c r="K93" s="100"/>
      <c r="L93" s="100"/>
      <c r="M93" s="98">
        <f t="shared" ref="M93:T93" si="9">SUM(M94:M97)</f>
        <v>0</v>
      </c>
      <c r="N93" s="98">
        <f t="shared" si="9"/>
        <v>0</v>
      </c>
      <c r="O93" s="98">
        <f t="shared" si="9"/>
        <v>0</v>
      </c>
      <c r="P93" s="98">
        <f t="shared" si="9"/>
        <v>0</v>
      </c>
      <c r="Q93" s="98">
        <f t="shared" si="9"/>
        <v>0</v>
      </c>
      <c r="R93" s="98">
        <f t="shared" si="9"/>
        <v>0</v>
      </c>
      <c r="S93" s="98">
        <f t="shared" si="9"/>
        <v>0</v>
      </c>
      <c r="T93" s="98">
        <f t="shared" si="9"/>
        <v>0</v>
      </c>
      <c r="U93" s="161"/>
      <c r="V93" s="161"/>
      <c r="W93" s="161"/>
      <c r="X93" s="161"/>
      <c r="Y93" s="161"/>
      <c r="Z93" s="161"/>
      <c r="AA93" s="161"/>
    </row>
    <row r="94" spans="3:27" s="22" customFormat="1" ht="12.6">
      <c r="C94" s="17"/>
      <c r="D94" s="36" t="s">
        <v>185</v>
      </c>
      <c r="E94" s="36" t="s">
        <v>649</v>
      </c>
      <c r="F94" s="161"/>
      <c r="G94" s="161"/>
      <c r="H94" s="102"/>
      <c r="I94" s="102"/>
      <c r="J94" s="102"/>
      <c r="K94" s="102"/>
      <c r="L94" s="102"/>
      <c r="M94" s="124"/>
      <c r="N94" s="124"/>
      <c r="O94" s="124"/>
      <c r="P94" s="124"/>
      <c r="Q94" s="124"/>
      <c r="R94" s="124"/>
      <c r="S94" s="124"/>
      <c r="T94" s="124"/>
      <c r="U94" s="161"/>
      <c r="V94" s="161"/>
      <c r="W94" s="161"/>
      <c r="X94" s="161"/>
      <c r="Y94" s="161"/>
      <c r="Z94" s="161"/>
      <c r="AA94" s="161"/>
    </row>
    <row r="95" spans="3:27" s="22" customFormat="1" ht="12.6">
      <c r="C95" s="17"/>
      <c r="D95" s="36" t="s">
        <v>186</v>
      </c>
      <c r="E95" s="36" t="s">
        <v>649</v>
      </c>
      <c r="F95" s="161"/>
      <c r="G95" s="161"/>
      <c r="H95" s="102"/>
      <c r="I95" s="102"/>
      <c r="J95" s="102"/>
      <c r="K95" s="102"/>
      <c r="L95" s="102"/>
      <c r="M95" s="124"/>
      <c r="N95" s="124"/>
      <c r="O95" s="124"/>
      <c r="P95" s="124"/>
      <c r="Q95" s="124"/>
      <c r="R95" s="124"/>
      <c r="S95" s="124"/>
      <c r="T95" s="124"/>
      <c r="U95" s="161"/>
      <c r="V95" s="161"/>
      <c r="W95" s="161"/>
      <c r="X95" s="161"/>
      <c r="Y95" s="161"/>
      <c r="Z95" s="161"/>
      <c r="AA95" s="161"/>
    </row>
    <row r="96" spans="3:27" s="22" customFormat="1" ht="12.6">
      <c r="C96" s="17"/>
      <c r="D96" s="36" t="s">
        <v>187</v>
      </c>
      <c r="E96" s="36" t="s">
        <v>649</v>
      </c>
      <c r="F96" s="161"/>
      <c r="G96" s="161"/>
      <c r="H96" s="102"/>
      <c r="I96" s="102"/>
      <c r="J96" s="102"/>
      <c r="K96" s="102"/>
      <c r="L96" s="102"/>
      <c r="M96" s="124"/>
      <c r="N96" s="124"/>
      <c r="O96" s="124"/>
      <c r="P96" s="124"/>
      <c r="Q96" s="124"/>
      <c r="R96" s="124"/>
      <c r="S96" s="124"/>
      <c r="T96" s="124"/>
      <c r="U96" s="161"/>
      <c r="V96" s="161"/>
      <c r="W96" s="161"/>
      <c r="X96" s="161"/>
      <c r="Y96" s="161"/>
      <c r="Z96" s="161"/>
      <c r="AA96" s="161"/>
    </row>
    <row r="97" spans="1:27" s="22" customFormat="1" ht="12.6">
      <c r="C97" s="17"/>
      <c r="D97" s="36" t="s">
        <v>188</v>
      </c>
      <c r="E97" s="36" t="s">
        <v>649</v>
      </c>
      <c r="F97" s="161"/>
      <c r="G97" s="161"/>
      <c r="H97" s="102"/>
      <c r="I97" s="102"/>
      <c r="J97" s="102"/>
      <c r="K97" s="102"/>
      <c r="L97" s="102"/>
      <c r="M97" s="124"/>
      <c r="N97" s="124"/>
      <c r="O97" s="124"/>
      <c r="P97" s="124"/>
      <c r="Q97" s="124"/>
      <c r="R97" s="124"/>
      <c r="S97" s="124"/>
      <c r="T97" s="124"/>
      <c r="U97" s="161"/>
      <c r="V97" s="161"/>
      <c r="W97" s="161"/>
      <c r="X97" s="161"/>
      <c r="Y97" s="161"/>
      <c r="Z97" s="161"/>
      <c r="AA97" s="161"/>
    </row>
    <row r="98" spans="1:27" ht="12.6"/>
    <row r="99" spans="1:27" ht="12.6"/>
    <row r="100" spans="1:27" ht="12.6">
      <c r="B100" s="123" t="s">
        <v>557</v>
      </c>
      <c r="C100" s="122"/>
      <c r="H100" s="97"/>
      <c r="I100" s="97"/>
      <c r="J100" s="97"/>
      <c r="K100" s="97"/>
      <c r="L100" s="97"/>
      <c r="M100" s="97"/>
      <c r="N100" s="97"/>
      <c r="O100" s="97"/>
      <c r="P100" s="97"/>
      <c r="Q100" s="97"/>
      <c r="R100" s="97"/>
      <c r="S100" s="97"/>
      <c r="T100" s="97"/>
    </row>
    <row r="101" spans="1:27" ht="12.6">
      <c r="H101" s="97"/>
      <c r="I101" s="97"/>
      <c r="J101" s="97"/>
      <c r="K101" s="97"/>
      <c r="L101" s="97"/>
      <c r="M101" s="97"/>
      <c r="N101" s="97"/>
      <c r="O101" s="97"/>
      <c r="P101" s="97"/>
      <c r="Q101" s="97"/>
      <c r="R101" s="97"/>
      <c r="S101" s="97"/>
      <c r="T101" s="97"/>
    </row>
    <row r="102" spans="1:27" ht="15">
      <c r="A102" s="16"/>
      <c r="B102" s="16"/>
      <c r="C102" s="16" t="s">
        <v>510</v>
      </c>
      <c r="D102" s="18" t="s">
        <v>564</v>
      </c>
      <c r="E102" s="18" t="s">
        <v>649</v>
      </c>
      <c r="H102" s="102"/>
      <c r="I102" s="102"/>
      <c r="J102" s="102"/>
      <c r="K102" s="96">
        <f t="shared" ref="K102:T102" si="10">SUM(K105,K115,K125,K135,K145)*(-1)</f>
        <v>0</v>
      </c>
      <c r="L102" s="96">
        <f t="shared" si="10"/>
        <v>0</v>
      </c>
      <c r="M102" s="96">
        <f t="shared" si="10"/>
        <v>0</v>
      </c>
      <c r="N102" s="96">
        <f t="shared" si="10"/>
        <v>0</v>
      </c>
      <c r="O102" s="96">
        <f t="shared" si="10"/>
        <v>0</v>
      </c>
      <c r="P102" s="96">
        <f t="shared" si="10"/>
        <v>0</v>
      </c>
      <c r="Q102" s="96">
        <f t="shared" si="10"/>
        <v>0</v>
      </c>
      <c r="R102" s="96">
        <f t="shared" si="10"/>
        <v>0</v>
      </c>
      <c r="S102" s="96">
        <f t="shared" si="10"/>
        <v>0</v>
      </c>
      <c r="T102" s="96">
        <f t="shared" si="10"/>
        <v>0</v>
      </c>
      <c r="V102" s="248" t="s">
        <v>657</v>
      </c>
    </row>
    <row r="103" spans="1:27" ht="12.6">
      <c r="A103" s="16"/>
      <c r="B103" s="16"/>
    </row>
    <row r="104" spans="1:27" ht="12.6">
      <c r="H104" s="97"/>
      <c r="I104" s="97"/>
      <c r="J104" s="97"/>
      <c r="K104" s="97"/>
      <c r="L104" s="97"/>
      <c r="M104" s="97"/>
      <c r="N104" s="97"/>
      <c r="O104" s="97"/>
      <c r="P104" s="97"/>
      <c r="Q104" s="97"/>
      <c r="R104" s="97"/>
      <c r="S104" s="97"/>
      <c r="T104" s="97"/>
    </row>
    <row r="105" spans="1:27" ht="12.6">
      <c r="C105" s="16" t="s">
        <v>511</v>
      </c>
      <c r="D105" s="18" t="s">
        <v>516</v>
      </c>
      <c r="E105" s="18" t="s">
        <v>649</v>
      </c>
      <c r="H105" s="102"/>
      <c r="I105" s="102"/>
      <c r="J105" s="102"/>
      <c r="K105" s="96">
        <f t="shared" ref="K105" si="11">SUM(K106:K113)</f>
        <v>0</v>
      </c>
      <c r="L105" s="96">
        <f t="shared" ref="L105:T105" si="12">SUM(L106:L113)</f>
        <v>0</v>
      </c>
      <c r="M105" s="96">
        <f t="shared" si="12"/>
        <v>0</v>
      </c>
      <c r="N105" s="96">
        <f t="shared" si="12"/>
        <v>0</v>
      </c>
      <c r="O105" s="96">
        <f t="shared" si="12"/>
        <v>0</v>
      </c>
      <c r="P105" s="96">
        <f t="shared" si="12"/>
        <v>0</v>
      </c>
      <c r="Q105" s="96">
        <f t="shared" si="12"/>
        <v>0</v>
      </c>
      <c r="R105" s="96">
        <f t="shared" si="12"/>
        <v>0</v>
      </c>
      <c r="S105" s="96">
        <f t="shared" si="12"/>
        <v>0</v>
      </c>
      <c r="T105" s="96">
        <f t="shared" si="12"/>
        <v>0</v>
      </c>
    </row>
    <row r="106" spans="1:27" ht="12.6">
      <c r="C106" s="32" t="s">
        <v>553</v>
      </c>
      <c r="D106" s="18" t="s">
        <v>541</v>
      </c>
      <c r="E106" s="18" t="s">
        <v>649</v>
      </c>
      <c r="H106" s="102"/>
      <c r="I106" s="102"/>
      <c r="J106" s="102"/>
      <c r="K106" s="124"/>
      <c r="L106" s="124"/>
      <c r="M106" s="124"/>
      <c r="N106" s="124"/>
      <c r="O106" s="124"/>
      <c r="P106" s="124"/>
      <c r="Q106" s="124"/>
      <c r="R106" s="124"/>
      <c r="S106" s="124"/>
      <c r="T106" s="124"/>
    </row>
    <row r="107" spans="1:27" ht="12.6">
      <c r="C107" s="32" t="s">
        <v>553</v>
      </c>
      <c r="D107" s="18" t="s">
        <v>542</v>
      </c>
      <c r="E107" s="18" t="s">
        <v>649</v>
      </c>
      <c r="H107" s="102"/>
      <c r="I107" s="102"/>
      <c r="J107" s="102"/>
      <c r="K107" s="124"/>
      <c r="L107" s="124"/>
      <c r="M107" s="124"/>
      <c r="N107" s="124"/>
      <c r="O107" s="124"/>
      <c r="P107" s="124"/>
      <c r="Q107" s="124"/>
      <c r="R107" s="124"/>
      <c r="S107" s="124"/>
      <c r="T107" s="124"/>
    </row>
    <row r="108" spans="1:27" ht="12.6">
      <c r="C108" s="32" t="s">
        <v>553</v>
      </c>
      <c r="D108" s="18" t="s">
        <v>541</v>
      </c>
      <c r="E108" s="18" t="s">
        <v>649</v>
      </c>
      <c r="H108" s="102"/>
      <c r="I108" s="102"/>
      <c r="J108" s="102"/>
      <c r="K108" s="124"/>
      <c r="L108" s="124"/>
      <c r="M108" s="124"/>
      <c r="N108" s="124"/>
      <c r="O108" s="124"/>
      <c r="P108" s="124"/>
      <c r="Q108" s="124"/>
      <c r="R108" s="124"/>
      <c r="S108" s="124"/>
      <c r="T108" s="124"/>
    </row>
    <row r="109" spans="1:27" ht="12.6">
      <c r="C109" s="32" t="s">
        <v>553</v>
      </c>
      <c r="D109" s="18" t="s">
        <v>543</v>
      </c>
      <c r="E109" s="18" t="s">
        <v>649</v>
      </c>
      <c r="H109" s="102"/>
      <c r="I109" s="102"/>
      <c r="J109" s="102"/>
      <c r="K109" s="124"/>
      <c r="L109" s="124"/>
      <c r="M109" s="124"/>
      <c r="N109" s="124"/>
      <c r="O109" s="124"/>
      <c r="P109" s="124"/>
      <c r="Q109" s="124"/>
      <c r="R109" s="124"/>
      <c r="S109" s="124"/>
      <c r="T109" s="124"/>
    </row>
    <row r="110" spans="1:27" ht="12.6">
      <c r="C110" s="32" t="s">
        <v>553</v>
      </c>
      <c r="D110" s="18" t="s">
        <v>544</v>
      </c>
      <c r="E110" s="18" t="s">
        <v>649</v>
      </c>
      <c r="H110" s="102"/>
      <c r="I110" s="102"/>
      <c r="J110" s="102"/>
      <c r="K110" s="124"/>
      <c r="L110" s="124"/>
      <c r="M110" s="124"/>
      <c r="N110" s="124"/>
      <c r="O110" s="124"/>
      <c r="P110" s="124"/>
      <c r="Q110" s="124"/>
      <c r="R110" s="124"/>
      <c r="S110" s="124"/>
      <c r="T110" s="124"/>
    </row>
    <row r="111" spans="1:27" ht="12.6">
      <c r="C111" s="32" t="s">
        <v>553</v>
      </c>
      <c r="D111" s="18" t="s">
        <v>545</v>
      </c>
      <c r="E111" s="18" t="s">
        <v>649</v>
      </c>
      <c r="H111" s="102"/>
      <c r="I111" s="102"/>
      <c r="J111" s="102"/>
      <c r="K111" s="124"/>
      <c r="L111" s="124"/>
      <c r="M111" s="124"/>
      <c r="N111" s="124"/>
      <c r="O111" s="124"/>
      <c r="P111" s="124"/>
      <c r="Q111" s="124"/>
      <c r="R111" s="124"/>
      <c r="S111" s="124"/>
      <c r="T111" s="124"/>
    </row>
    <row r="112" spans="1:27" ht="12.6">
      <c r="C112" s="32" t="s">
        <v>553</v>
      </c>
      <c r="D112" s="18" t="s">
        <v>546</v>
      </c>
      <c r="E112" s="18" t="s">
        <v>649</v>
      </c>
      <c r="H112" s="102"/>
      <c r="I112" s="102"/>
      <c r="J112" s="102"/>
      <c r="K112" s="124"/>
      <c r="L112" s="124"/>
      <c r="M112" s="124"/>
      <c r="N112" s="124"/>
      <c r="O112" s="124"/>
      <c r="P112" s="124"/>
      <c r="Q112" s="124"/>
      <c r="R112" s="124"/>
      <c r="S112" s="124"/>
      <c r="T112" s="124"/>
    </row>
    <row r="113" spans="3:20" ht="12.6">
      <c r="C113" s="32" t="s">
        <v>553</v>
      </c>
      <c r="D113" s="18" t="s">
        <v>547</v>
      </c>
      <c r="E113" s="18" t="s">
        <v>649</v>
      </c>
      <c r="H113" s="102"/>
      <c r="I113" s="102"/>
      <c r="J113" s="102"/>
      <c r="K113" s="124"/>
      <c r="L113" s="124"/>
      <c r="M113" s="124"/>
      <c r="N113" s="124"/>
      <c r="O113" s="124"/>
      <c r="P113" s="124"/>
      <c r="Q113" s="124"/>
      <c r="R113" s="124"/>
      <c r="S113" s="124"/>
      <c r="T113" s="124"/>
    </row>
    <row r="114" spans="3:20" ht="12.6">
      <c r="E114" s="18"/>
    </row>
    <row r="115" spans="3:20" ht="12.6">
      <c r="C115" s="16" t="s">
        <v>512</v>
      </c>
      <c r="D115" s="18" t="s">
        <v>517</v>
      </c>
      <c r="E115" s="18" t="s">
        <v>649</v>
      </c>
      <c r="H115" s="102"/>
      <c r="I115" s="102"/>
      <c r="J115" s="102"/>
      <c r="K115" s="249">
        <f>SUM(K116:K123)</f>
        <v>0</v>
      </c>
      <c r="L115" s="249">
        <f t="shared" ref="L115:T115" si="13">SUM(L116:L123)</f>
        <v>0</v>
      </c>
      <c r="M115" s="249">
        <f t="shared" si="13"/>
        <v>0</v>
      </c>
      <c r="N115" s="249">
        <f t="shared" si="13"/>
        <v>0</v>
      </c>
      <c r="O115" s="249">
        <f t="shared" si="13"/>
        <v>0</v>
      </c>
      <c r="P115" s="249">
        <f t="shared" si="13"/>
        <v>0</v>
      </c>
      <c r="Q115" s="249">
        <f t="shared" si="13"/>
        <v>0</v>
      </c>
      <c r="R115" s="249">
        <f t="shared" si="13"/>
        <v>0</v>
      </c>
      <c r="S115" s="249">
        <f t="shared" si="13"/>
        <v>0</v>
      </c>
      <c r="T115" s="249">
        <f t="shared" si="13"/>
        <v>0</v>
      </c>
    </row>
    <row r="116" spans="3:20" ht="12.6">
      <c r="C116" s="32" t="s">
        <v>553</v>
      </c>
      <c r="D116" s="18" t="s">
        <v>521</v>
      </c>
      <c r="E116" s="18" t="s">
        <v>649</v>
      </c>
      <c r="H116" s="102"/>
      <c r="I116" s="102"/>
      <c r="J116" s="102"/>
      <c r="K116" s="124"/>
      <c r="L116" s="124"/>
      <c r="M116" s="124"/>
      <c r="N116" s="124"/>
      <c r="O116" s="124"/>
      <c r="P116" s="124"/>
      <c r="Q116" s="124"/>
      <c r="R116" s="124"/>
      <c r="S116" s="124"/>
      <c r="T116" s="124"/>
    </row>
    <row r="117" spans="3:20" ht="12.6">
      <c r="C117" s="32" t="s">
        <v>553</v>
      </c>
      <c r="D117" s="18" t="s">
        <v>522</v>
      </c>
      <c r="E117" s="18" t="s">
        <v>649</v>
      </c>
      <c r="H117" s="102"/>
      <c r="I117" s="102"/>
      <c r="J117" s="102"/>
      <c r="K117" s="124"/>
      <c r="L117" s="124"/>
      <c r="M117" s="124"/>
      <c r="N117" s="124"/>
      <c r="O117" s="124"/>
      <c r="P117" s="124"/>
      <c r="Q117" s="124"/>
      <c r="R117" s="124"/>
      <c r="S117" s="124"/>
      <c r="T117" s="124"/>
    </row>
    <row r="118" spans="3:20" ht="12.6">
      <c r="C118" s="32" t="s">
        <v>553</v>
      </c>
      <c r="D118" s="18" t="s">
        <v>523</v>
      </c>
      <c r="E118" s="18" t="s">
        <v>649</v>
      </c>
      <c r="H118" s="102"/>
      <c r="I118" s="102"/>
      <c r="J118" s="102"/>
      <c r="K118" s="124"/>
      <c r="L118" s="124"/>
      <c r="M118" s="124"/>
      <c r="N118" s="124"/>
      <c r="O118" s="124"/>
      <c r="P118" s="124"/>
      <c r="Q118" s="124"/>
      <c r="R118" s="124"/>
      <c r="S118" s="124"/>
      <c r="T118" s="124"/>
    </row>
    <row r="119" spans="3:20" ht="12.6">
      <c r="C119" s="32" t="s">
        <v>553</v>
      </c>
      <c r="D119" s="18" t="s">
        <v>524</v>
      </c>
      <c r="E119" s="18" t="s">
        <v>649</v>
      </c>
      <c r="H119" s="102"/>
      <c r="I119" s="102"/>
      <c r="J119" s="102"/>
      <c r="K119" s="124"/>
      <c r="L119" s="124"/>
      <c r="M119" s="124"/>
      <c r="N119" s="124"/>
      <c r="O119" s="124"/>
      <c r="P119" s="124"/>
      <c r="Q119" s="124"/>
      <c r="R119" s="124"/>
      <c r="S119" s="124"/>
      <c r="T119" s="124"/>
    </row>
    <row r="120" spans="3:20" ht="12.6">
      <c r="C120" s="32" t="s">
        <v>553</v>
      </c>
      <c r="D120" s="18" t="s">
        <v>525</v>
      </c>
      <c r="E120" s="18" t="s">
        <v>649</v>
      </c>
      <c r="H120" s="102"/>
      <c r="I120" s="102"/>
      <c r="J120" s="102"/>
      <c r="K120" s="124"/>
      <c r="L120" s="124"/>
      <c r="M120" s="124"/>
      <c r="N120" s="124"/>
      <c r="O120" s="124"/>
      <c r="P120" s="124"/>
      <c r="Q120" s="124"/>
      <c r="R120" s="124"/>
      <c r="S120" s="124"/>
      <c r="T120" s="124"/>
    </row>
    <row r="121" spans="3:20" ht="12.6">
      <c r="C121" s="32" t="s">
        <v>553</v>
      </c>
      <c r="D121" s="18" t="s">
        <v>545</v>
      </c>
      <c r="E121" s="18" t="s">
        <v>649</v>
      </c>
      <c r="H121" s="102"/>
      <c r="I121" s="102"/>
      <c r="J121" s="102"/>
      <c r="K121" s="124"/>
      <c r="L121" s="124"/>
      <c r="M121" s="124"/>
      <c r="N121" s="124"/>
      <c r="O121" s="124"/>
      <c r="P121" s="124"/>
      <c r="Q121" s="124"/>
      <c r="R121" s="124"/>
      <c r="S121" s="124"/>
      <c r="T121" s="124"/>
    </row>
    <row r="122" spans="3:20" ht="12.6">
      <c r="C122" s="32" t="s">
        <v>553</v>
      </c>
      <c r="D122" s="18" t="s">
        <v>546</v>
      </c>
      <c r="E122" s="18" t="s">
        <v>649</v>
      </c>
      <c r="H122" s="102"/>
      <c r="I122" s="102"/>
      <c r="J122" s="102"/>
      <c r="K122" s="124"/>
      <c r="L122" s="124"/>
      <c r="M122" s="124"/>
      <c r="N122" s="124"/>
      <c r="O122" s="124"/>
      <c r="P122" s="124"/>
      <c r="Q122" s="124"/>
      <c r="R122" s="124"/>
      <c r="S122" s="124"/>
      <c r="T122" s="124"/>
    </row>
    <row r="123" spans="3:20" ht="12.6">
      <c r="C123" s="32" t="s">
        <v>553</v>
      </c>
      <c r="D123" s="18" t="s">
        <v>547</v>
      </c>
      <c r="E123" s="18" t="s">
        <v>649</v>
      </c>
      <c r="H123" s="102"/>
      <c r="I123" s="102"/>
      <c r="J123" s="102"/>
      <c r="K123" s="124"/>
      <c r="L123" s="124"/>
      <c r="M123" s="124"/>
      <c r="N123" s="124"/>
      <c r="O123" s="124"/>
      <c r="P123" s="124"/>
      <c r="Q123" s="124"/>
      <c r="R123" s="124"/>
      <c r="S123" s="124"/>
      <c r="T123" s="124"/>
    </row>
    <row r="124" spans="3:20" ht="12.6">
      <c r="E124" s="18"/>
    </row>
    <row r="125" spans="3:20" ht="12.6">
      <c r="C125" s="16" t="s">
        <v>513</v>
      </c>
      <c r="D125" s="18" t="s">
        <v>518</v>
      </c>
      <c r="E125" s="18" t="s">
        <v>649</v>
      </c>
      <c r="H125" s="102"/>
      <c r="I125" s="102"/>
      <c r="J125" s="102"/>
      <c r="K125" s="96">
        <f>SUM(K126:K133)</f>
        <v>0</v>
      </c>
      <c r="L125" s="96">
        <f t="shared" ref="L125:T125" si="14">SUM(L126:L133)</f>
        <v>0</v>
      </c>
      <c r="M125" s="96">
        <f t="shared" si="14"/>
        <v>0</v>
      </c>
      <c r="N125" s="96">
        <f t="shared" si="14"/>
        <v>0</v>
      </c>
      <c r="O125" s="96">
        <f t="shared" si="14"/>
        <v>0</v>
      </c>
      <c r="P125" s="96">
        <f t="shared" si="14"/>
        <v>0</v>
      </c>
      <c r="Q125" s="96">
        <f t="shared" si="14"/>
        <v>0</v>
      </c>
      <c r="R125" s="96">
        <f t="shared" si="14"/>
        <v>0</v>
      </c>
      <c r="S125" s="96">
        <f t="shared" si="14"/>
        <v>0</v>
      </c>
      <c r="T125" s="96">
        <f t="shared" si="14"/>
        <v>0</v>
      </c>
    </row>
    <row r="126" spans="3:20" ht="12.6">
      <c r="C126" s="32" t="s">
        <v>553</v>
      </c>
      <c r="D126" s="18" t="s">
        <v>526</v>
      </c>
      <c r="E126" s="18" t="s">
        <v>649</v>
      </c>
      <c r="H126" s="102"/>
      <c r="I126" s="102"/>
      <c r="J126" s="102"/>
      <c r="K126" s="124"/>
      <c r="L126" s="124"/>
      <c r="M126" s="124"/>
      <c r="N126" s="124"/>
      <c r="O126" s="124"/>
      <c r="P126" s="124"/>
      <c r="Q126" s="124"/>
      <c r="R126" s="124"/>
      <c r="S126" s="124"/>
      <c r="T126" s="124"/>
    </row>
    <row r="127" spans="3:20" ht="12.6">
      <c r="C127" s="32" t="s">
        <v>553</v>
      </c>
      <c r="D127" s="18" t="s">
        <v>527</v>
      </c>
      <c r="E127" s="18" t="s">
        <v>649</v>
      </c>
      <c r="H127" s="102"/>
      <c r="I127" s="102"/>
      <c r="J127" s="102"/>
      <c r="K127" s="124"/>
      <c r="L127" s="124"/>
      <c r="M127" s="124"/>
      <c r="N127" s="124"/>
      <c r="O127" s="124"/>
      <c r="P127" s="124"/>
      <c r="Q127" s="124"/>
      <c r="R127" s="124"/>
      <c r="S127" s="124"/>
      <c r="T127" s="124"/>
    </row>
    <row r="128" spans="3:20" ht="12.6">
      <c r="C128" s="32" t="s">
        <v>553</v>
      </c>
      <c r="D128" s="18" t="s">
        <v>528</v>
      </c>
      <c r="E128" s="18" t="s">
        <v>649</v>
      </c>
      <c r="H128" s="102"/>
      <c r="I128" s="102"/>
      <c r="J128" s="102"/>
      <c r="K128" s="124"/>
      <c r="L128" s="124"/>
      <c r="M128" s="124"/>
      <c r="N128" s="124"/>
      <c r="O128" s="124"/>
      <c r="P128" s="124"/>
      <c r="Q128" s="124"/>
      <c r="R128" s="124"/>
      <c r="S128" s="124"/>
      <c r="T128" s="124"/>
    </row>
    <row r="129" spans="3:20" ht="12.6">
      <c r="C129" s="32" t="s">
        <v>553</v>
      </c>
      <c r="D129" s="18" t="s">
        <v>529</v>
      </c>
      <c r="E129" s="18" t="s">
        <v>649</v>
      </c>
      <c r="H129" s="102"/>
      <c r="I129" s="102"/>
      <c r="J129" s="102"/>
      <c r="K129" s="124"/>
      <c r="L129" s="124"/>
      <c r="M129" s="124"/>
      <c r="N129" s="124"/>
      <c r="O129" s="124"/>
      <c r="P129" s="124"/>
      <c r="Q129" s="124"/>
      <c r="R129" s="124"/>
      <c r="S129" s="124"/>
      <c r="T129" s="124"/>
    </row>
    <row r="130" spans="3:20" ht="12.6">
      <c r="C130" s="32" t="s">
        <v>553</v>
      </c>
      <c r="D130" s="18" t="s">
        <v>530</v>
      </c>
      <c r="E130" s="18" t="s">
        <v>649</v>
      </c>
      <c r="H130" s="102"/>
      <c r="I130" s="102"/>
      <c r="J130" s="102"/>
      <c r="K130" s="124"/>
      <c r="L130" s="124"/>
      <c r="M130" s="124"/>
      <c r="N130" s="124"/>
      <c r="O130" s="124"/>
      <c r="P130" s="124"/>
      <c r="Q130" s="124"/>
      <c r="R130" s="124"/>
      <c r="S130" s="124"/>
      <c r="T130" s="124"/>
    </row>
    <row r="131" spans="3:20" ht="12.6">
      <c r="C131" s="32" t="s">
        <v>553</v>
      </c>
      <c r="D131" s="18" t="s">
        <v>545</v>
      </c>
      <c r="E131" s="18" t="s">
        <v>649</v>
      </c>
      <c r="H131" s="102"/>
      <c r="I131" s="102"/>
      <c r="J131" s="102"/>
      <c r="K131" s="124"/>
      <c r="L131" s="124"/>
      <c r="M131" s="124"/>
      <c r="N131" s="124"/>
      <c r="O131" s="124"/>
      <c r="P131" s="124"/>
      <c r="Q131" s="124"/>
      <c r="R131" s="124"/>
      <c r="S131" s="124"/>
      <c r="T131" s="124"/>
    </row>
    <row r="132" spans="3:20" ht="12.6">
      <c r="C132" s="32" t="s">
        <v>553</v>
      </c>
      <c r="D132" s="18" t="s">
        <v>546</v>
      </c>
      <c r="E132" s="18" t="s">
        <v>649</v>
      </c>
      <c r="H132" s="102"/>
      <c r="I132" s="102"/>
      <c r="J132" s="102"/>
      <c r="K132" s="124"/>
      <c r="L132" s="124"/>
      <c r="M132" s="124"/>
      <c r="N132" s="124"/>
      <c r="O132" s="124"/>
      <c r="P132" s="124"/>
      <c r="Q132" s="124"/>
      <c r="R132" s="124"/>
      <c r="S132" s="124"/>
      <c r="T132" s="124"/>
    </row>
    <row r="133" spans="3:20" ht="12.6">
      <c r="C133" s="32" t="s">
        <v>553</v>
      </c>
      <c r="D133" s="18" t="s">
        <v>547</v>
      </c>
      <c r="E133" s="18" t="s">
        <v>649</v>
      </c>
      <c r="H133" s="102"/>
      <c r="I133" s="102"/>
      <c r="J133" s="102"/>
      <c r="K133" s="124"/>
      <c r="L133" s="124"/>
      <c r="M133" s="124"/>
      <c r="N133" s="124"/>
      <c r="O133" s="124"/>
      <c r="P133" s="124"/>
      <c r="Q133" s="124"/>
      <c r="R133" s="124"/>
      <c r="S133" s="124"/>
      <c r="T133" s="124"/>
    </row>
    <row r="134" spans="3:20" ht="12.6">
      <c r="E134" s="18"/>
    </row>
    <row r="135" spans="3:20" ht="12.6">
      <c r="C135" s="16" t="s">
        <v>514</v>
      </c>
      <c r="D135" s="18" t="s">
        <v>519</v>
      </c>
      <c r="E135" s="18" t="s">
        <v>649</v>
      </c>
      <c r="H135" s="102"/>
      <c r="I135" s="102"/>
      <c r="J135" s="102"/>
      <c r="K135" s="96">
        <f>SUM(K136:K143)</f>
        <v>0</v>
      </c>
      <c r="L135" s="96">
        <f t="shared" ref="L135:T135" si="15">SUM(L136:L143)</f>
        <v>0</v>
      </c>
      <c r="M135" s="96">
        <f t="shared" si="15"/>
        <v>0</v>
      </c>
      <c r="N135" s="96">
        <f t="shared" si="15"/>
        <v>0</v>
      </c>
      <c r="O135" s="96">
        <f t="shared" si="15"/>
        <v>0</v>
      </c>
      <c r="P135" s="96">
        <f t="shared" si="15"/>
        <v>0</v>
      </c>
      <c r="Q135" s="96">
        <f t="shared" si="15"/>
        <v>0</v>
      </c>
      <c r="R135" s="96">
        <f t="shared" si="15"/>
        <v>0</v>
      </c>
      <c r="S135" s="96">
        <f t="shared" si="15"/>
        <v>0</v>
      </c>
      <c r="T135" s="96">
        <f t="shared" si="15"/>
        <v>0</v>
      </c>
    </row>
    <row r="136" spans="3:20" ht="12.6">
      <c r="C136" s="32" t="s">
        <v>553</v>
      </c>
      <c r="D136" s="18" t="s">
        <v>531</v>
      </c>
      <c r="E136" s="18" t="s">
        <v>649</v>
      </c>
      <c r="H136" s="102"/>
      <c r="I136" s="102"/>
      <c r="J136" s="102"/>
      <c r="K136" s="124"/>
      <c r="L136" s="124"/>
      <c r="M136" s="124"/>
      <c r="N136" s="124"/>
      <c r="O136" s="124"/>
      <c r="P136" s="124"/>
      <c r="Q136" s="124"/>
      <c r="R136" s="124"/>
      <c r="S136" s="124"/>
      <c r="T136" s="124"/>
    </row>
    <row r="137" spans="3:20" ht="12.6">
      <c r="C137" s="32" t="s">
        <v>553</v>
      </c>
      <c r="D137" s="18" t="s">
        <v>532</v>
      </c>
      <c r="E137" s="18" t="s">
        <v>649</v>
      </c>
      <c r="H137" s="102"/>
      <c r="I137" s="102"/>
      <c r="J137" s="102"/>
      <c r="K137" s="124"/>
      <c r="L137" s="124"/>
      <c r="M137" s="124"/>
      <c r="N137" s="124"/>
      <c r="O137" s="124"/>
      <c r="P137" s="124"/>
      <c r="Q137" s="124"/>
      <c r="R137" s="124"/>
      <c r="S137" s="124"/>
      <c r="T137" s="124"/>
    </row>
    <row r="138" spans="3:20" ht="12.6">
      <c r="C138" s="32" t="s">
        <v>553</v>
      </c>
      <c r="D138" s="18" t="s">
        <v>533</v>
      </c>
      <c r="E138" s="18" t="s">
        <v>649</v>
      </c>
      <c r="H138" s="102"/>
      <c r="I138" s="102"/>
      <c r="J138" s="102"/>
      <c r="K138" s="124"/>
      <c r="L138" s="124"/>
      <c r="M138" s="124"/>
      <c r="N138" s="124"/>
      <c r="O138" s="124"/>
      <c r="P138" s="124"/>
      <c r="Q138" s="124"/>
      <c r="R138" s="124"/>
      <c r="S138" s="124"/>
      <c r="T138" s="124"/>
    </row>
    <row r="139" spans="3:20" ht="12.6">
      <c r="C139" s="32" t="s">
        <v>553</v>
      </c>
      <c r="D139" s="18" t="s">
        <v>534</v>
      </c>
      <c r="E139" s="18" t="s">
        <v>649</v>
      </c>
      <c r="H139" s="102"/>
      <c r="I139" s="102"/>
      <c r="J139" s="102"/>
      <c r="K139" s="124"/>
      <c r="L139" s="124"/>
      <c r="M139" s="124"/>
      <c r="N139" s="124"/>
      <c r="O139" s="124"/>
      <c r="P139" s="124"/>
      <c r="Q139" s="124"/>
      <c r="R139" s="124"/>
      <c r="S139" s="124"/>
      <c r="T139" s="124"/>
    </row>
    <row r="140" spans="3:20" ht="12.6">
      <c r="C140" s="32" t="s">
        <v>553</v>
      </c>
      <c r="D140" s="18" t="s">
        <v>535</v>
      </c>
      <c r="E140" s="18" t="s">
        <v>649</v>
      </c>
      <c r="H140" s="102"/>
      <c r="I140" s="102"/>
      <c r="J140" s="102"/>
      <c r="K140" s="124"/>
      <c r="L140" s="124"/>
      <c r="M140" s="124"/>
      <c r="N140" s="124"/>
      <c r="O140" s="124"/>
      <c r="P140" s="124"/>
      <c r="Q140" s="124"/>
      <c r="R140" s="124"/>
      <c r="S140" s="124"/>
      <c r="T140" s="124"/>
    </row>
    <row r="141" spans="3:20" ht="12.6">
      <c r="C141" s="32" t="s">
        <v>553</v>
      </c>
      <c r="D141" s="18" t="s">
        <v>533</v>
      </c>
      <c r="E141" s="18" t="s">
        <v>649</v>
      </c>
      <c r="H141" s="102"/>
      <c r="I141" s="102"/>
      <c r="J141" s="102"/>
      <c r="K141" s="124"/>
      <c r="L141" s="124"/>
      <c r="M141" s="124"/>
      <c r="N141" s="124"/>
      <c r="O141" s="124"/>
      <c r="P141" s="124"/>
      <c r="Q141" s="124"/>
      <c r="R141" s="124"/>
      <c r="S141" s="124"/>
      <c r="T141" s="124"/>
    </row>
    <row r="142" spans="3:20" ht="12.6">
      <c r="C142" s="32" t="s">
        <v>553</v>
      </c>
      <c r="D142" s="18" t="s">
        <v>534</v>
      </c>
      <c r="E142" s="18" t="s">
        <v>649</v>
      </c>
      <c r="H142" s="102"/>
      <c r="I142" s="102"/>
      <c r="J142" s="102"/>
      <c r="K142" s="124"/>
      <c r="L142" s="124"/>
      <c r="M142" s="124"/>
      <c r="N142" s="124"/>
      <c r="O142" s="124"/>
      <c r="P142" s="124"/>
      <c r="Q142" s="124"/>
      <c r="R142" s="124"/>
      <c r="S142" s="124"/>
      <c r="T142" s="124"/>
    </row>
    <row r="143" spans="3:20" ht="12.6">
      <c r="C143" s="32" t="s">
        <v>553</v>
      </c>
      <c r="D143" s="18" t="s">
        <v>535</v>
      </c>
      <c r="E143" s="18" t="s">
        <v>649</v>
      </c>
      <c r="H143" s="102"/>
      <c r="I143" s="102"/>
      <c r="J143" s="102"/>
      <c r="K143" s="124"/>
      <c r="L143" s="124"/>
      <c r="M143" s="124"/>
      <c r="N143" s="124"/>
      <c r="O143" s="124"/>
      <c r="P143" s="124"/>
      <c r="Q143" s="124"/>
      <c r="R143" s="124"/>
      <c r="S143" s="124"/>
      <c r="T143" s="124"/>
    </row>
    <row r="144" spans="3:20" ht="12.6">
      <c r="E144" s="18"/>
    </row>
    <row r="145" spans="3:20" ht="12.6">
      <c r="C145" s="16" t="s">
        <v>515</v>
      </c>
      <c r="D145" s="18" t="s">
        <v>520</v>
      </c>
      <c r="E145" s="18" t="s">
        <v>649</v>
      </c>
      <c r="H145" s="102"/>
      <c r="I145" s="102"/>
      <c r="J145" s="102"/>
      <c r="K145" s="249">
        <f>SUM(K146:K153)</f>
        <v>0</v>
      </c>
      <c r="L145" s="249">
        <f t="shared" ref="L145:T145" si="16">SUM(L146:L153)</f>
        <v>0</v>
      </c>
      <c r="M145" s="249">
        <f t="shared" si="16"/>
        <v>0</v>
      </c>
      <c r="N145" s="249">
        <f t="shared" si="16"/>
        <v>0</v>
      </c>
      <c r="O145" s="249">
        <f t="shared" si="16"/>
        <v>0</v>
      </c>
      <c r="P145" s="249">
        <f t="shared" si="16"/>
        <v>0</v>
      </c>
      <c r="Q145" s="249">
        <f t="shared" si="16"/>
        <v>0</v>
      </c>
      <c r="R145" s="249">
        <f t="shared" si="16"/>
        <v>0</v>
      </c>
      <c r="S145" s="249">
        <f t="shared" si="16"/>
        <v>0</v>
      </c>
      <c r="T145" s="249">
        <f t="shared" si="16"/>
        <v>0</v>
      </c>
    </row>
    <row r="146" spans="3:20" ht="12.6">
      <c r="C146" s="32" t="s">
        <v>553</v>
      </c>
      <c r="D146" s="18" t="s">
        <v>536</v>
      </c>
      <c r="E146" s="18" t="s">
        <v>649</v>
      </c>
      <c r="H146" s="102"/>
      <c r="I146" s="102"/>
      <c r="J146" s="102"/>
      <c r="K146" s="124"/>
      <c r="L146" s="124"/>
      <c r="M146" s="124"/>
      <c r="N146" s="124"/>
      <c r="O146" s="124"/>
      <c r="P146" s="124"/>
      <c r="Q146" s="124"/>
      <c r="R146" s="124"/>
      <c r="S146" s="124"/>
      <c r="T146" s="124"/>
    </row>
    <row r="147" spans="3:20" ht="12.6">
      <c r="C147" s="32" t="s">
        <v>553</v>
      </c>
      <c r="D147" s="18" t="s">
        <v>537</v>
      </c>
      <c r="E147" s="18" t="s">
        <v>649</v>
      </c>
      <c r="H147" s="102"/>
      <c r="I147" s="102"/>
      <c r="J147" s="102"/>
      <c r="K147" s="124"/>
      <c r="L147" s="124"/>
      <c r="M147" s="124"/>
      <c r="N147" s="124"/>
      <c r="O147" s="124"/>
      <c r="P147" s="124"/>
      <c r="Q147" s="124"/>
      <c r="R147" s="124"/>
      <c r="S147" s="124"/>
      <c r="T147" s="124"/>
    </row>
    <row r="148" spans="3:20" ht="12.6">
      <c r="C148" s="32" t="s">
        <v>553</v>
      </c>
      <c r="D148" s="18" t="s">
        <v>538</v>
      </c>
      <c r="E148" s="18" t="s">
        <v>649</v>
      </c>
      <c r="H148" s="102"/>
      <c r="I148" s="102"/>
      <c r="J148" s="102"/>
      <c r="K148" s="124"/>
      <c r="L148" s="124"/>
      <c r="M148" s="124"/>
      <c r="N148" s="124"/>
      <c r="O148" s="124"/>
      <c r="P148" s="124"/>
      <c r="Q148" s="124"/>
      <c r="R148" s="124"/>
      <c r="S148" s="124"/>
      <c r="T148" s="124"/>
    </row>
    <row r="149" spans="3:20" ht="12.6">
      <c r="C149" s="32" t="s">
        <v>553</v>
      </c>
      <c r="D149" s="18" t="s">
        <v>539</v>
      </c>
      <c r="E149" s="18" t="s">
        <v>649</v>
      </c>
      <c r="H149" s="102"/>
      <c r="I149" s="102"/>
      <c r="J149" s="102"/>
      <c r="K149" s="124"/>
      <c r="L149" s="124"/>
      <c r="M149" s="124"/>
      <c r="N149" s="124"/>
      <c r="O149" s="124"/>
      <c r="P149" s="124"/>
      <c r="Q149" s="124"/>
      <c r="R149" s="124"/>
      <c r="S149" s="124"/>
      <c r="T149" s="124"/>
    </row>
    <row r="150" spans="3:20" ht="12.6">
      <c r="C150" s="32" t="s">
        <v>553</v>
      </c>
      <c r="D150" s="18" t="s">
        <v>540</v>
      </c>
      <c r="E150" s="18" t="s">
        <v>649</v>
      </c>
      <c r="H150" s="102"/>
      <c r="I150" s="102"/>
      <c r="J150" s="102"/>
      <c r="K150" s="124"/>
      <c r="L150" s="124"/>
      <c r="M150" s="124"/>
      <c r="N150" s="124"/>
      <c r="O150" s="124"/>
      <c r="P150" s="124"/>
      <c r="Q150" s="124"/>
      <c r="R150" s="124"/>
      <c r="S150" s="124"/>
      <c r="T150" s="124"/>
    </row>
    <row r="151" spans="3:20" ht="12.6">
      <c r="C151" s="32" t="s">
        <v>553</v>
      </c>
      <c r="D151" s="18" t="s">
        <v>545</v>
      </c>
      <c r="E151" s="18" t="s">
        <v>649</v>
      </c>
      <c r="H151" s="102"/>
      <c r="I151" s="102"/>
      <c r="J151" s="102"/>
      <c r="K151" s="124"/>
      <c r="L151" s="124"/>
      <c r="M151" s="124"/>
      <c r="N151" s="124"/>
      <c r="O151" s="124"/>
      <c r="P151" s="124"/>
      <c r="Q151" s="124"/>
      <c r="R151" s="124"/>
      <c r="S151" s="124"/>
      <c r="T151" s="124"/>
    </row>
    <row r="152" spans="3:20" ht="12.6">
      <c r="C152" s="32" t="s">
        <v>553</v>
      </c>
      <c r="D152" s="18" t="s">
        <v>546</v>
      </c>
      <c r="E152" s="18" t="s">
        <v>649</v>
      </c>
      <c r="H152" s="102"/>
      <c r="I152" s="102"/>
      <c r="J152" s="102"/>
      <c r="K152" s="124"/>
      <c r="L152" s="124"/>
      <c r="M152" s="124"/>
      <c r="N152" s="124"/>
      <c r="O152" s="124"/>
      <c r="P152" s="124"/>
      <c r="Q152" s="124"/>
      <c r="R152" s="124"/>
      <c r="S152" s="124"/>
      <c r="T152" s="124"/>
    </row>
    <row r="153" spans="3:20" ht="12.6">
      <c r="C153" s="32" t="s">
        <v>553</v>
      </c>
      <c r="D153" s="18" t="s">
        <v>547</v>
      </c>
      <c r="E153" s="18" t="s">
        <v>649</v>
      </c>
      <c r="H153" s="102"/>
      <c r="I153" s="102"/>
      <c r="J153" s="102"/>
      <c r="K153" s="124"/>
      <c r="L153" s="124"/>
      <c r="M153" s="124"/>
      <c r="N153" s="124"/>
      <c r="O153" s="124"/>
      <c r="P153" s="124"/>
      <c r="Q153" s="124"/>
      <c r="R153" s="124"/>
      <c r="S153" s="124"/>
      <c r="T153" s="124"/>
    </row>
    <row r="154" spans="3:20" ht="12.6">
      <c r="E154" s="18"/>
    </row>
    <row r="155" spans="3:20" ht="12.6" hidden="1">
      <c r="E155" s="18"/>
    </row>
    <row r="156" spans="3:20" ht="12.6" hidden="1"/>
    <row r="157" spans="3:20" ht="12.6" hidden="1"/>
    <row r="158" spans="3:20" ht="12.6" hidden="1"/>
    <row r="159" spans="3:20" ht="12.6" hidden="1"/>
    <row r="160" spans="3:20" ht="12.6" hidden="1"/>
    <row r="161" ht="12.6" hidden="1"/>
    <row r="162" ht="12.6" hidden="1"/>
    <row r="163" ht="12.6" hidden="1"/>
    <row r="164" ht="12.6" hidden="1"/>
    <row r="165" ht="12.6" hidden="1"/>
    <row r="166" ht="12.6" hidden="1"/>
    <row r="167" ht="12.6" hidden="1"/>
    <row r="168" ht="12.6" hidden="1"/>
    <row r="169" ht="12.6" hidden="1"/>
    <row r="170" ht="12.6" hidden="1"/>
    <row r="171" ht="12.6" hidden="1"/>
    <row r="172" ht="12.6" hidden="1"/>
    <row r="173" ht="12.6" hidden="1"/>
    <row r="174" ht="12.6" hidden="1"/>
    <row r="175" ht="12.6" hidden="1"/>
    <row r="176" ht="12.6" hidden="1"/>
    <row r="177" ht="12.6" hidden="1"/>
    <row r="178" ht="12.6" hidden="1"/>
    <row r="179" ht="12.6" hidden="1"/>
    <row r="180" ht="12.6" hidden="1"/>
    <row r="181" ht="12.6" hidden="1"/>
    <row r="182" ht="12.6" hidden="1"/>
    <row r="183" ht="12.6" hidden="1"/>
    <row r="184" ht="12.6" hidden="1"/>
    <row r="185" ht="12.6" hidden="1"/>
    <row r="186" ht="12.6" hidden="1"/>
    <row r="187" ht="12.6" hidden="1"/>
    <row r="188" ht="12.6" hidden="1"/>
    <row r="189" ht="12.6" hidden="1"/>
    <row r="190" ht="12.6" hidden="1"/>
    <row r="191" ht="12.6" hidden="1"/>
    <row r="192" ht="12.6" hidden="1"/>
    <row r="193" ht="12.6" hidden="1"/>
    <row r="194" ht="12.6" hidden="1"/>
    <row r="195" ht="12.6" hidden="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sheetData>
  <pageMargins left="0.7" right="0.7" top="0.75" bottom="0.75" header="0.3" footer="0.3"/>
  <pageSetup paperSize="8" scale="1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E251"/>
  <sheetViews>
    <sheetView showGridLines="0" topLeftCell="A91" zoomScale="70" zoomScaleNormal="70" workbookViewId="0">
      <selection activeCell="H135" sqref="H135"/>
    </sheetView>
  </sheetViews>
  <sheetFormatPr defaultColWidth="0" defaultRowHeight="12.6" zeroHeight="1"/>
  <cols>
    <col min="1" max="1" width="2.36328125" customWidth="1"/>
    <col min="2" max="2" width="3.08984375" customWidth="1"/>
    <col min="3" max="3" width="44.7265625" customWidth="1"/>
    <col min="4" max="4" width="9.26953125" customWidth="1"/>
    <col min="5" max="5" width="11.54296875" customWidth="1"/>
    <col min="6" max="6" width="1.7265625" customWidth="1"/>
    <col min="7" max="7" width="1.453125" customWidth="1"/>
    <col min="8" max="20" width="10.6328125" customWidth="1"/>
    <col min="21" max="21" width="28.6328125" customWidth="1"/>
    <col min="22" max="22" width="10.6328125" customWidth="1"/>
    <col min="23" max="23" width="24.7265625" hidden="1" customWidth="1"/>
    <col min="24" max="30" width="10.6328125" hidden="1" customWidth="1"/>
    <col min="31" max="31" width="10.6328125" hidden="1"/>
  </cols>
  <sheetData>
    <row r="1" spans="1:30" s="258" customFormat="1" ht="57" customHeight="1"/>
    <row r="2" spans="1:30" s="258" customFormat="1"/>
    <row r="3" spans="1:30" s="258" customFormat="1" ht="19.8">
      <c r="D3" s="263" t="s">
        <v>0</v>
      </c>
    </row>
    <row r="4" spans="1:30" s="258" customFormat="1"/>
    <row r="5" spans="1:30" s="258" customFormat="1" ht="17.399999999999999">
      <c r="D5" s="266" t="s">
        <v>591</v>
      </c>
    </row>
    <row r="6" spans="1:30" s="258" customFormat="1" ht="18" customHeight="1"/>
    <row r="7" spans="1:30" s="15" customFormat="1"/>
    <row r="8" spans="1:30" s="15" customFormat="1">
      <c r="B8" s="51" t="s">
        <v>454</v>
      </c>
    </row>
    <row r="9" spans="1:30" s="161" customFormat="1">
      <c r="B9" s="16"/>
    </row>
    <row r="10" spans="1:30"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row>
    <row r="12" spans="1:30">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row>
    <row r="13" spans="1:30" s="44" customFormat="1">
      <c r="A13" s="15"/>
      <c r="B13" s="15"/>
      <c r="C13" s="15"/>
      <c r="D13" s="15"/>
      <c r="E13" s="15"/>
      <c r="F13" s="15"/>
      <c r="G13" s="15"/>
      <c r="H13" s="15"/>
      <c r="I13" s="15"/>
      <c r="J13" s="15"/>
      <c r="K13" s="15"/>
      <c r="L13" s="15"/>
      <c r="M13" s="15"/>
      <c r="N13" s="15"/>
      <c r="O13" s="15"/>
      <c r="P13" s="15"/>
      <c r="Q13" s="15"/>
      <c r="R13" s="15"/>
      <c r="S13" s="15"/>
      <c r="T13" s="15"/>
      <c r="U13" s="15"/>
      <c r="V13" s="161"/>
      <c r="W13" s="161"/>
      <c r="X13" s="15"/>
      <c r="Y13" s="15"/>
      <c r="Z13" s="15"/>
      <c r="AA13" s="161"/>
      <c r="AB13" s="161"/>
      <c r="AC13" s="161"/>
      <c r="AD13" s="161"/>
    </row>
    <row r="14" spans="1:30" s="22" customFormat="1">
      <c r="A14" s="161"/>
      <c r="B14" s="161"/>
      <c r="C14" s="41" t="s">
        <v>253</v>
      </c>
      <c r="D14" s="161"/>
      <c r="E14" s="82"/>
      <c r="F14" s="161"/>
      <c r="G14" s="161"/>
      <c r="H14" s="172"/>
      <c r="I14" s="104"/>
      <c r="J14" s="104"/>
      <c r="K14" s="104"/>
      <c r="L14" s="104"/>
      <c r="M14" s="104"/>
      <c r="N14" s="104"/>
      <c r="O14" s="104"/>
      <c r="P14" s="104"/>
      <c r="Q14" s="104"/>
      <c r="R14" s="104"/>
      <c r="S14" s="104"/>
      <c r="T14" s="104"/>
      <c r="U14" s="161"/>
      <c r="V14" s="15"/>
      <c r="W14" s="15"/>
      <c r="X14" s="15"/>
      <c r="Y14" s="15"/>
      <c r="Z14" s="161"/>
      <c r="AA14" s="161"/>
      <c r="AB14" s="161"/>
      <c r="AC14" s="161"/>
      <c r="AD14" s="161"/>
    </row>
    <row r="15" spans="1:30">
      <c r="A15" s="161"/>
      <c r="B15" s="161"/>
      <c r="C15" s="45" t="s">
        <v>254</v>
      </c>
      <c r="D15" s="161"/>
      <c r="E15" s="82"/>
      <c r="F15" s="161"/>
      <c r="G15" s="161"/>
      <c r="H15" s="173"/>
      <c r="I15" s="124"/>
      <c r="J15" s="124"/>
      <c r="K15" s="124"/>
      <c r="L15" s="124"/>
      <c r="M15" s="124"/>
      <c r="N15" s="124"/>
      <c r="O15" s="124"/>
      <c r="P15" s="124"/>
      <c r="Q15" s="124"/>
      <c r="R15" s="124"/>
      <c r="S15" s="124"/>
      <c r="T15" s="124"/>
      <c r="U15" s="161"/>
      <c r="V15" s="15"/>
      <c r="W15" s="15"/>
      <c r="X15" s="15"/>
      <c r="Y15" s="15"/>
      <c r="Z15" s="161"/>
      <c r="AA15" s="161"/>
      <c r="AB15" s="161"/>
      <c r="AC15" s="161"/>
      <c r="AD15" s="161"/>
    </row>
    <row r="16" spans="1:30" s="43" customFormat="1">
      <c r="A16" s="161"/>
      <c r="B16" s="161"/>
      <c r="C16" s="45"/>
      <c r="D16" s="161"/>
      <c r="E16" s="161"/>
      <c r="F16" s="161"/>
      <c r="G16" s="161"/>
      <c r="H16" s="97"/>
      <c r="I16" s="97"/>
      <c r="J16" s="97"/>
      <c r="K16" s="97"/>
      <c r="L16" s="97"/>
      <c r="M16" s="97"/>
      <c r="N16" s="97"/>
      <c r="O16" s="97"/>
      <c r="P16" s="97"/>
      <c r="Q16" s="97"/>
      <c r="R16" s="97"/>
      <c r="S16" s="97"/>
      <c r="T16" s="97"/>
      <c r="U16" s="161"/>
      <c r="V16" s="15"/>
      <c r="W16" s="15"/>
      <c r="X16" s="15"/>
      <c r="Y16" s="15"/>
      <c r="Z16" s="161"/>
      <c r="AA16" s="161"/>
      <c r="AB16" s="161"/>
      <c r="AC16" s="161"/>
      <c r="AD16" s="161"/>
    </row>
    <row r="17" spans="1:30">
      <c r="A17" s="161"/>
      <c r="B17" s="16" t="s">
        <v>255</v>
      </c>
      <c r="C17" s="161"/>
      <c r="D17" s="161"/>
      <c r="E17" s="161"/>
      <c r="F17" s="161"/>
      <c r="G17" s="161"/>
      <c r="H17" s="97"/>
      <c r="I17" s="97"/>
      <c r="J17" s="97"/>
      <c r="K17" s="97"/>
      <c r="L17" s="97"/>
      <c r="M17" s="97"/>
      <c r="N17" s="97"/>
      <c r="O17" s="97"/>
      <c r="P17" s="97"/>
      <c r="Q17" s="97"/>
      <c r="R17" s="97"/>
      <c r="S17" s="97"/>
      <c r="T17" s="97"/>
      <c r="U17" s="161"/>
      <c r="V17" s="15"/>
      <c r="W17" s="15"/>
      <c r="X17" s="15"/>
      <c r="Y17" s="15"/>
      <c r="Z17" s="161"/>
      <c r="AA17" s="161"/>
      <c r="AB17" s="161"/>
      <c r="AC17" s="161"/>
      <c r="AD17" s="161"/>
    </row>
    <row r="18" spans="1:30">
      <c r="A18" s="161"/>
      <c r="B18" s="161"/>
      <c r="C18" s="161"/>
      <c r="D18" s="161"/>
      <c r="E18" s="161"/>
      <c r="F18" s="161"/>
      <c r="G18" s="161"/>
      <c r="H18" s="97"/>
      <c r="I18" s="97"/>
      <c r="J18" s="97"/>
      <c r="K18" s="97"/>
      <c r="L18" s="97"/>
      <c r="M18" s="97"/>
      <c r="N18" s="97"/>
      <c r="O18" s="97"/>
      <c r="P18" s="97"/>
      <c r="Q18" s="97"/>
      <c r="R18" s="97"/>
      <c r="S18" s="97"/>
      <c r="T18" s="97"/>
      <c r="U18" s="161"/>
      <c r="V18" s="15"/>
      <c r="W18" s="15"/>
      <c r="X18" s="15"/>
      <c r="Y18" s="15"/>
      <c r="Z18" s="161"/>
      <c r="AA18" s="161"/>
      <c r="AB18" s="161"/>
      <c r="AC18" s="161"/>
      <c r="AD18" s="161"/>
    </row>
    <row r="19" spans="1:30">
      <c r="C19" s="42" t="s">
        <v>256</v>
      </c>
      <c r="D19" s="18"/>
      <c r="E19" s="39" t="s">
        <v>654</v>
      </c>
      <c r="F19" s="161"/>
      <c r="G19" s="161"/>
      <c r="H19" s="105">
        <f>SUM(H20:H24)</f>
        <v>0</v>
      </c>
      <c r="I19" s="105">
        <f t="shared" ref="I19:T19" si="0">SUM(I20:I24)</f>
        <v>0</v>
      </c>
      <c r="J19" s="105">
        <f t="shared" si="0"/>
        <v>0</v>
      </c>
      <c r="K19" s="105">
        <f t="shared" si="0"/>
        <v>0</v>
      </c>
      <c r="L19" s="105">
        <f t="shared" si="0"/>
        <v>0</v>
      </c>
      <c r="M19" s="105">
        <f t="shared" si="0"/>
        <v>0</v>
      </c>
      <c r="N19" s="105">
        <f t="shared" si="0"/>
        <v>0</v>
      </c>
      <c r="O19" s="105">
        <f t="shared" si="0"/>
        <v>0</v>
      </c>
      <c r="P19" s="105">
        <f t="shared" si="0"/>
        <v>0</v>
      </c>
      <c r="Q19" s="105">
        <f t="shared" si="0"/>
        <v>0</v>
      </c>
      <c r="R19" s="105">
        <f t="shared" si="0"/>
        <v>0</v>
      </c>
      <c r="S19" s="105">
        <f t="shared" si="0"/>
        <v>0</v>
      </c>
      <c r="T19" s="105">
        <f t="shared" si="0"/>
        <v>0</v>
      </c>
      <c r="U19" s="161"/>
      <c r="V19" s="15"/>
      <c r="W19" s="15"/>
      <c r="X19" s="15"/>
      <c r="Y19" s="15"/>
    </row>
    <row r="20" spans="1:30">
      <c r="C20" s="211" t="s">
        <v>257</v>
      </c>
      <c r="D20" s="161"/>
      <c r="E20" s="39" t="s">
        <v>649</v>
      </c>
      <c r="F20" s="161"/>
      <c r="G20" s="161"/>
      <c r="H20" s="99"/>
      <c r="I20" s="99"/>
      <c r="J20" s="99"/>
      <c r="K20" s="99"/>
      <c r="L20" s="99"/>
      <c r="M20" s="99"/>
      <c r="N20" s="99"/>
      <c r="O20" s="99"/>
      <c r="P20" s="99"/>
      <c r="Q20" s="99"/>
      <c r="R20" s="99"/>
      <c r="S20" s="99"/>
      <c r="T20" s="99"/>
      <c r="U20" s="161"/>
      <c r="V20" s="15"/>
      <c r="W20" s="15"/>
      <c r="X20" s="15"/>
      <c r="Y20" s="15"/>
    </row>
    <row r="21" spans="1:30">
      <c r="C21" s="211" t="s">
        <v>258</v>
      </c>
      <c r="D21" s="161"/>
      <c r="E21" s="39" t="s">
        <v>649</v>
      </c>
      <c r="F21" s="161"/>
      <c r="G21" s="161"/>
      <c r="H21" s="99"/>
      <c r="I21" s="99"/>
      <c r="J21" s="99"/>
      <c r="K21" s="99"/>
      <c r="L21" s="99"/>
      <c r="M21" s="99"/>
      <c r="N21" s="99"/>
      <c r="O21" s="99"/>
      <c r="P21" s="99"/>
      <c r="Q21" s="99"/>
      <c r="R21" s="99"/>
      <c r="S21" s="99"/>
      <c r="T21" s="99"/>
      <c r="U21" s="161"/>
      <c r="V21" s="15"/>
      <c r="W21" s="15"/>
      <c r="X21" s="15"/>
      <c r="Y21" s="15"/>
    </row>
    <row r="22" spans="1:30">
      <c r="C22" s="211" t="s">
        <v>259</v>
      </c>
      <c r="D22" s="161"/>
      <c r="E22" s="39" t="s">
        <v>649</v>
      </c>
      <c r="F22" s="161"/>
      <c r="G22" s="161"/>
      <c r="H22" s="99"/>
      <c r="I22" s="99"/>
      <c r="J22" s="99"/>
      <c r="K22" s="99"/>
      <c r="L22" s="99"/>
      <c r="M22" s="99"/>
      <c r="N22" s="99"/>
      <c r="O22" s="99"/>
      <c r="P22" s="99"/>
      <c r="Q22" s="99"/>
      <c r="R22" s="99"/>
      <c r="S22" s="99"/>
      <c r="T22" s="99"/>
      <c r="U22" s="161"/>
      <c r="V22" s="15"/>
      <c r="W22" s="15"/>
      <c r="X22" s="15"/>
      <c r="Y22" s="15"/>
    </row>
    <row r="23" spans="1:30">
      <c r="C23" s="47" t="s">
        <v>191</v>
      </c>
      <c r="D23" s="161"/>
      <c r="E23" s="39" t="s">
        <v>649</v>
      </c>
      <c r="F23" s="161"/>
      <c r="G23" s="161"/>
      <c r="H23" s="99"/>
      <c r="I23" s="99"/>
      <c r="J23" s="99"/>
      <c r="K23" s="99"/>
      <c r="L23" s="99"/>
      <c r="M23" s="99"/>
      <c r="N23" s="99"/>
      <c r="O23" s="99"/>
      <c r="P23" s="99"/>
      <c r="Q23" s="99"/>
      <c r="R23" s="99"/>
      <c r="S23" s="99"/>
      <c r="T23" s="99"/>
      <c r="U23" s="161"/>
      <c r="V23" s="161"/>
      <c r="W23" s="161"/>
      <c r="X23" s="161"/>
      <c r="Y23" s="161"/>
    </row>
    <row r="24" spans="1:30">
      <c r="C24" s="47" t="s">
        <v>191</v>
      </c>
      <c r="D24" s="161"/>
      <c r="E24" s="39" t="s">
        <v>649</v>
      </c>
      <c r="F24" s="161"/>
      <c r="G24" s="161"/>
      <c r="H24" s="99"/>
      <c r="I24" s="99"/>
      <c r="J24" s="99"/>
      <c r="K24" s="99"/>
      <c r="L24" s="99"/>
      <c r="M24" s="99"/>
      <c r="N24" s="99"/>
      <c r="O24" s="99"/>
      <c r="P24" s="99"/>
      <c r="Q24" s="99"/>
      <c r="R24" s="99"/>
      <c r="S24" s="99"/>
      <c r="T24" s="99"/>
      <c r="U24" s="161"/>
      <c r="V24" s="161"/>
      <c r="W24" s="161"/>
      <c r="X24" s="161"/>
      <c r="Y24" s="161"/>
    </row>
    <row r="25" spans="1:30">
      <c r="C25" s="41"/>
      <c r="D25" s="161"/>
      <c r="E25" s="45"/>
      <c r="F25" s="161"/>
      <c r="G25" s="161"/>
      <c r="H25" s="106"/>
      <c r="I25" s="106"/>
      <c r="J25" s="106"/>
      <c r="K25" s="106"/>
      <c r="L25" s="106"/>
      <c r="M25" s="106"/>
      <c r="N25" s="106"/>
      <c r="O25" s="106"/>
      <c r="P25" s="106"/>
      <c r="Q25" s="106"/>
      <c r="R25" s="106"/>
      <c r="S25" s="106"/>
      <c r="T25" s="106"/>
      <c r="U25" s="161"/>
      <c r="V25" s="161"/>
      <c r="W25" s="161"/>
      <c r="X25" s="161"/>
      <c r="Y25" s="161"/>
    </row>
    <row r="26" spans="1:30">
      <c r="C26" s="42" t="s">
        <v>260</v>
      </c>
      <c r="D26" s="161"/>
      <c r="E26" s="39" t="s">
        <v>654</v>
      </c>
      <c r="F26" s="161"/>
      <c r="G26" s="161"/>
      <c r="H26" s="105">
        <f>SUM(H27:H30)</f>
        <v>0</v>
      </c>
      <c r="I26" s="105">
        <f t="shared" ref="I26:T26" si="1">SUM(I27:I30)</f>
        <v>0</v>
      </c>
      <c r="J26" s="105">
        <f t="shared" si="1"/>
        <v>0</v>
      </c>
      <c r="K26" s="105">
        <f t="shared" si="1"/>
        <v>0</v>
      </c>
      <c r="L26" s="105">
        <f t="shared" si="1"/>
        <v>0</v>
      </c>
      <c r="M26" s="105">
        <f t="shared" si="1"/>
        <v>0</v>
      </c>
      <c r="N26" s="105">
        <f t="shared" si="1"/>
        <v>0</v>
      </c>
      <c r="O26" s="105">
        <f t="shared" si="1"/>
        <v>0</v>
      </c>
      <c r="P26" s="105">
        <f t="shared" si="1"/>
        <v>0</v>
      </c>
      <c r="Q26" s="105">
        <f t="shared" si="1"/>
        <v>0</v>
      </c>
      <c r="R26" s="105">
        <f t="shared" si="1"/>
        <v>0</v>
      </c>
      <c r="S26" s="105">
        <f t="shared" si="1"/>
        <v>0</v>
      </c>
      <c r="T26" s="105">
        <f t="shared" si="1"/>
        <v>0</v>
      </c>
      <c r="U26" s="161"/>
      <c r="V26" s="161"/>
      <c r="W26" s="161"/>
      <c r="X26" s="161"/>
      <c r="Y26" s="161"/>
    </row>
    <row r="27" spans="1:30">
      <c r="C27" s="211" t="s">
        <v>261</v>
      </c>
      <c r="D27" s="161"/>
      <c r="E27" s="39" t="s">
        <v>649</v>
      </c>
      <c r="F27" s="161"/>
      <c r="G27" s="161"/>
      <c r="H27" s="99"/>
      <c r="I27" s="99"/>
      <c r="J27" s="99"/>
      <c r="K27" s="99"/>
      <c r="L27" s="99"/>
      <c r="M27" s="99"/>
      <c r="N27" s="99"/>
      <c r="O27" s="99"/>
      <c r="P27" s="99"/>
      <c r="Q27" s="99"/>
      <c r="R27" s="99"/>
      <c r="S27" s="99"/>
      <c r="T27" s="99"/>
      <c r="U27" s="161"/>
      <c r="V27" s="161"/>
      <c r="W27" s="161"/>
      <c r="X27" s="161"/>
      <c r="Y27" s="161"/>
    </row>
    <row r="28" spans="1:30" s="44" customFormat="1">
      <c r="C28" s="211" t="s">
        <v>262</v>
      </c>
      <c r="D28" s="161"/>
      <c r="E28" s="39" t="s">
        <v>649</v>
      </c>
      <c r="F28" s="161"/>
      <c r="G28" s="161"/>
      <c r="H28" s="99"/>
      <c r="I28" s="99"/>
      <c r="J28" s="99"/>
      <c r="K28" s="99"/>
      <c r="L28" s="99"/>
      <c r="M28" s="99"/>
      <c r="N28" s="99"/>
      <c r="O28" s="99"/>
      <c r="P28" s="99"/>
      <c r="Q28" s="99"/>
      <c r="R28" s="99"/>
      <c r="S28" s="99"/>
      <c r="T28" s="99"/>
      <c r="U28" s="161"/>
      <c r="V28" s="161"/>
      <c r="W28" s="161"/>
      <c r="X28" s="161"/>
      <c r="Y28" s="161"/>
    </row>
    <row r="29" spans="1:30">
      <c r="C29" s="47" t="s">
        <v>191</v>
      </c>
      <c r="D29" s="161"/>
      <c r="E29" s="39" t="s">
        <v>649</v>
      </c>
      <c r="F29" s="161"/>
      <c r="G29" s="161"/>
      <c r="H29" s="99"/>
      <c r="I29" s="99"/>
      <c r="J29" s="99"/>
      <c r="K29" s="99"/>
      <c r="L29" s="99"/>
      <c r="M29" s="99"/>
      <c r="N29" s="99"/>
      <c r="O29" s="99"/>
      <c r="P29" s="99"/>
      <c r="Q29" s="99"/>
      <c r="R29" s="99"/>
      <c r="S29" s="99"/>
      <c r="T29" s="99"/>
      <c r="U29" s="161"/>
      <c r="V29" s="161"/>
      <c r="W29" s="161"/>
      <c r="X29" s="161"/>
      <c r="Y29" s="161"/>
    </row>
    <row r="30" spans="1:30">
      <c r="C30" s="47" t="s">
        <v>191</v>
      </c>
      <c r="D30" s="161"/>
      <c r="E30" s="39" t="s">
        <v>649</v>
      </c>
      <c r="F30" s="161"/>
      <c r="G30" s="161"/>
      <c r="H30" s="99"/>
      <c r="I30" s="99"/>
      <c r="J30" s="99"/>
      <c r="K30" s="99"/>
      <c r="L30" s="99"/>
      <c r="M30" s="99"/>
      <c r="N30" s="99"/>
      <c r="O30" s="99"/>
      <c r="P30" s="99"/>
      <c r="Q30" s="99"/>
      <c r="R30" s="99"/>
      <c r="S30" s="99"/>
      <c r="T30" s="99"/>
      <c r="U30" s="161"/>
      <c r="V30" s="161"/>
      <c r="W30" s="161"/>
      <c r="X30" s="161"/>
      <c r="Y30" s="161"/>
    </row>
    <row r="31" spans="1:30">
      <c r="C31" s="41"/>
      <c r="D31" s="161"/>
      <c r="E31" s="45"/>
      <c r="F31" s="161"/>
      <c r="G31" s="161"/>
      <c r="H31" s="106"/>
      <c r="I31" s="106"/>
      <c r="J31" s="106"/>
      <c r="K31" s="106"/>
      <c r="L31" s="106"/>
      <c r="M31" s="106"/>
      <c r="N31" s="106"/>
      <c r="O31" s="106"/>
      <c r="P31" s="106"/>
      <c r="Q31" s="106"/>
      <c r="R31" s="106"/>
      <c r="S31" s="106"/>
      <c r="T31" s="106"/>
      <c r="U31" s="161"/>
      <c r="V31" s="161"/>
      <c r="W31" s="161"/>
      <c r="X31" s="161"/>
      <c r="Y31" s="161"/>
    </row>
    <row r="32" spans="1:30">
      <c r="C32" s="42" t="s">
        <v>263</v>
      </c>
      <c r="D32" s="161"/>
      <c r="E32" s="39" t="s">
        <v>654</v>
      </c>
      <c r="F32" s="161"/>
      <c r="G32" s="161"/>
      <c r="H32" s="105">
        <f t="shared" ref="H32:T32" si="2">SUM(H33:H37)</f>
        <v>0</v>
      </c>
      <c r="I32" s="105">
        <f t="shared" si="2"/>
        <v>0</v>
      </c>
      <c r="J32" s="105">
        <f t="shared" si="2"/>
        <v>0</v>
      </c>
      <c r="K32" s="105">
        <f t="shared" si="2"/>
        <v>0</v>
      </c>
      <c r="L32" s="105">
        <f t="shared" si="2"/>
        <v>0</v>
      </c>
      <c r="M32" s="105">
        <f t="shared" si="2"/>
        <v>0</v>
      </c>
      <c r="N32" s="105">
        <f t="shared" si="2"/>
        <v>0</v>
      </c>
      <c r="O32" s="105">
        <f t="shared" si="2"/>
        <v>0</v>
      </c>
      <c r="P32" s="105">
        <f t="shared" si="2"/>
        <v>0</v>
      </c>
      <c r="Q32" s="105">
        <f t="shared" si="2"/>
        <v>0</v>
      </c>
      <c r="R32" s="105">
        <f t="shared" si="2"/>
        <v>0</v>
      </c>
      <c r="S32" s="105">
        <f t="shared" si="2"/>
        <v>0</v>
      </c>
      <c r="T32" s="105">
        <f t="shared" si="2"/>
        <v>0</v>
      </c>
      <c r="U32" s="161"/>
      <c r="V32" s="161"/>
      <c r="W32" s="161"/>
      <c r="X32" s="161"/>
      <c r="Y32" s="161"/>
    </row>
    <row r="33" spans="2:25">
      <c r="C33" s="47" t="s">
        <v>191</v>
      </c>
      <c r="D33" s="161"/>
      <c r="E33" s="39" t="s">
        <v>649</v>
      </c>
      <c r="F33" s="161"/>
      <c r="G33" s="161"/>
      <c r="H33" s="99"/>
      <c r="I33" s="99"/>
      <c r="J33" s="99"/>
      <c r="K33" s="99"/>
      <c r="L33" s="99"/>
      <c r="M33" s="99"/>
      <c r="N33" s="99"/>
      <c r="O33" s="99"/>
      <c r="P33" s="99"/>
      <c r="Q33" s="99"/>
      <c r="R33" s="99"/>
      <c r="S33" s="99"/>
      <c r="T33" s="99"/>
      <c r="U33" s="161"/>
      <c r="V33" s="161"/>
      <c r="W33" s="161"/>
      <c r="X33" s="161"/>
      <c r="Y33" s="161"/>
    </row>
    <row r="34" spans="2:25">
      <c r="C34" s="47" t="s">
        <v>191</v>
      </c>
      <c r="D34" s="161"/>
      <c r="E34" s="39" t="s">
        <v>649</v>
      </c>
      <c r="F34" s="161"/>
      <c r="G34" s="161"/>
      <c r="H34" s="99"/>
      <c r="I34" s="99"/>
      <c r="J34" s="99"/>
      <c r="K34" s="99"/>
      <c r="L34" s="99"/>
      <c r="M34" s="99"/>
      <c r="N34" s="99"/>
      <c r="O34" s="99"/>
      <c r="P34" s="99"/>
      <c r="Q34" s="99"/>
      <c r="R34" s="99"/>
      <c r="S34" s="99"/>
      <c r="T34" s="99"/>
      <c r="U34" s="161"/>
      <c r="V34" s="161"/>
      <c r="W34" s="161"/>
      <c r="X34" s="161"/>
      <c r="Y34" s="161"/>
    </row>
    <row r="35" spans="2:25">
      <c r="B35" s="161"/>
      <c r="C35" s="47" t="s">
        <v>191</v>
      </c>
      <c r="D35" s="161"/>
      <c r="E35" s="39" t="s">
        <v>649</v>
      </c>
      <c r="F35" s="161"/>
      <c r="G35" s="161"/>
      <c r="H35" s="99"/>
      <c r="I35" s="99"/>
      <c r="J35" s="99"/>
      <c r="K35" s="99"/>
      <c r="L35" s="99"/>
      <c r="M35" s="99"/>
      <c r="N35" s="99"/>
      <c r="O35" s="99"/>
      <c r="P35" s="99"/>
      <c r="Q35" s="99"/>
      <c r="R35" s="99"/>
      <c r="S35" s="99"/>
      <c r="T35" s="99"/>
    </row>
    <row r="36" spans="2:25">
      <c r="B36" s="161"/>
      <c r="C36" s="47" t="s">
        <v>191</v>
      </c>
      <c r="D36" s="161"/>
      <c r="E36" s="39" t="s">
        <v>649</v>
      </c>
      <c r="F36" s="161"/>
      <c r="G36" s="161"/>
      <c r="H36" s="99"/>
      <c r="I36" s="99"/>
      <c r="J36" s="99"/>
      <c r="K36" s="99"/>
      <c r="L36" s="99"/>
      <c r="M36" s="99"/>
      <c r="N36" s="99"/>
      <c r="O36" s="99"/>
      <c r="P36" s="99"/>
      <c r="Q36" s="99"/>
      <c r="R36" s="99"/>
      <c r="S36" s="99"/>
      <c r="T36" s="99"/>
    </row>
    <row r="37" spans="2:25">
      <c r="B37" s="161"/>
      <c r="C37" s="47" t="s">
        <v>191</v>
      </c>
      <c r="D37" s="161"/>
      <c r="E37" s="39" t="s">
        <v>649</v>
      </c>
      <c r="F37" s="161"/>
      <c r="G37" s="161"/>
      <c r="H37" s="99"/>
      <c r="I37" s="99"/>
      <c r="J37" s="99"/>
      <c r="K37" s="99"/>
      <c r="L37" s="99"/>
      <c r="M37" s="99"/>
      <c r="N37" s="99"/>
      <c r="O37" s="99"/>
      <c r="P37" s="99"/>
      <c r="Q37" s="99"/>
      <c r="R37" s="99"/>
      <c r="S37" s="99"/>
      <c r="T37" s="99"/>
    </row>
    <row r="38" spans="2:25">
      <c r="B38" s="161"/>
      <c r="C38" s="41"/>
      <c r="D38" s="161"/>
      <c r="E38" s="45"/>
      <c r="F38" s="161"/>
      <c r="G38" s="161"/>
      <c r="H38" s="106"/>
      <c r="I38" s="106"/>
      <c r="J38" s="106"/>
      <c r="K38" s="106"/>
      <c r="L38" s="106"/>
      <c r="M38" s="106"/>
      <c r="N38" s="106"/>
      <c r="O38" s="106"/>
      <c r="P38" s="106"/>
      <c r="Q38" s="106"/>
      <c r="R38" s="106"/>
      <c r="S38" s="106"/>
      <c r="T38" s="106"/>
    </row>
    <row r="39" spans="2:25" ht="14.25" customHeight="1">
      <c r="B39" s="161"/>
      <c r="C39" s="9" t="s">
        <v>264</v>
      </c>
      <c r="D39" s="161"/>
      <c r="E39" s="39" t="s">
        <v>649</v>
      </c>
      <c r="F39" s="161"/>
      <c r="G39" s="161"/>
      <c r="H39" s="105">
        <f t="shared" ref="H39:T39" si="3">SUM(H32,H26,H19)</f>
        <v>0</v>
      </c>
      <c r="I39" s="105">
        <f t="shared" si="3"/>
        <v>0</v>
      </c>
      <c r="J39" s="105">
        <f t="shared" si="3"/>
        <v>0</v>
      </c>
      <c r="K39" s="105">
        <f t="shared" si="3"/>
        <v>0</v>
      </c>
      <c r="L39" s="105">
        <f t="shared" si="3"/>
        <v>0</v>
      </c>
      <c r="M39" s="105">
        <f t="shared" si="3"/>
        <v>0</v>
      </c>
      <c r="N39" s="105">
        <f t="shared" si="3"/>
        <v>0</v>
      </c>
      <c r="O39" s="105">
        <f t="shared" si="3"/>
        <v>0</v>
      </c>
      <c r="P39" s="105">
        <f t="shared" si="3"/>
        <v>0</v>
      </c>
      <c r="Q39" s="105">
        <f t="shared" si="3"/>
        <v>0</v>
      </c>
      <c r="R39" s="105">
        <f t="shared" si="3"/>
        <v>0</v>
      </c>
      <c r="S39" s="105">
        <f t="shared" si="3"/>
        <v>0</v>
      </c>
      <c r="T39" s="105">
        <f t="shared" si="3"/>
        <v>0</v>
      </c>
    </row>
    <row r="40" spans="2:25">
      <c r="B40" s="161"/>
      <c r="C40" s="41"/>
      <c r="D40" s="161"/>
      <c r="E40" s="45"/>
      <c r="F40" s="161"/>
      <c r="G40" s="161"/>
      <c r="H40" s="106"/>
      <c r="I40" s="106"/>
      <c r="J40" s="106"/>
      <c r="K40" s="106"/>
      <c r="L40" s="106"/>
      <c r="M40" s="106"/>
      <c r="N40" s="106"/>
      <c r="O40" s="106"/>
      <c r="P40" s="106"/>
      <c r="Q40" s="106"/>
      <c r="R40" s="106"/>
      <c r="S40" s="106"/>
      <c r="T40" s="106"/>
    </row>
    <row r="41" spans="2:25">
      <c r="B41" s="161"/>
      <c r="C41" s="41" t="s">
        <v>265</v>
      </c>
      <c r="D41" s="161"/>
      <c r="E41" s="39" t="s">
        <v>649</v>
      </c>
      <c r="F41" s="161"/>
      <c r="G41" s="161"/>
      <c r="H41" s="99"/>
      <c r="I41" s="105">
        <f>H43</f>
        <v>0</v>
      </c>
      <c r="J41" s="105">
        <f t="shared" ref="J41:T41" si="4">I43</f>
        <v>0</v>
      </c>
      <c r="K41" s="105">
        <f t="shared" si="4"/>
        <v>0</v>
      </c>
      <c r="L41" s="105">
        <f t="shared" si="4"/>
        <v>0</v>
      </c>
      <c r="M41" s="105">
        <f t="shared" si="4"/>
        <v>0</v>
      </c>
      <c r="N41" s="105">
        <f t="shared" si="4"/>
        <v>0</v>
      </c>
      <c r="O41" s="105">
        <f t="shared" si="4"/>
        <v>0</v>
      </c>
      <c r="P41" s="105">
        <f t="shared" si="4"/>
        <v>0</v>
      </c>
      <c r="Q41" s="105">
        <f t="shared" si="4"/>
        <v>0</v>
      </c>
      <c r="R41" s="105">
        <f t="shared" si="4"/>
        <v>0</v>
      </c>
      <c r="S41" s="105">
        <f t="shared" si="4"/>
        <v>0</v>
      </c>
      <c r="T41" s="105">
        <f t="shared" si="4"/>
        <v>0</v>
      </c>
    </row>
    <row r="42" spans="2:25">
      <c r="B42" s="161"/>
      <c r="C42" s="41"/>
      <c r="D42" s="161"/>
      <c r="E42" s="45"/>
      <c r="F42" s="161"/>
      <c r="G42" s="161"/>
      <c r="H42" s="106"/>
      <c r="I42" s="106"/>
      <c r="J42" s="106"/>
      <c r="K42" s="106"/>
      <c r="L42" s="106"/>
      <c r="M42" s="106"/>
      <c r="N42" s="106"/>
      <c r="O42" s="106"/>
      <c r="P42" s="106"/>
      <c r="Q42" s="106"/>
      <c r="R42" s="106"/>
      <c r="S42" s="106"/>
      <c r="T42" s="106"/>
    </row>
    <row r="43" spans="2:25">
      <c r="B43" s="161"/>
      <c r="C43" s="46" t="s">
        <v>266</v>
      </c>
      <c r="D43" s="161"/>
      <c r="E43" s="39" t="s">
        <v>649</v>
      </c>
      <c r="F43" s="161"/>
      <c r="G43" s="161"/>
      <c r="H43" s="105">
        <f>SUM(H39,H41)</f>
        <v>0</v>
      </c>
      <c r="I43" s="105">
        <f>SUM(I39,I41)</f>
        <v>0</v>
      </c>
      <c r="J43" s="105">
        <f t="shared" ref="J43:T43" si="5">SUM(J39,J41)</f>
        <v>0</v>
      </c>
      <c r="K43" s="105">
        <f t="shared" si="5"/>
        <v>0</v>
      </c>
      <c r="L43" s="105">
        <f t="shared" si="5"/>
        <v>0</v>
      </c>
      <c r="M43" s="105">
        <f t="shared" si="5"/>
        <v>0</v>
      </c>
      <c r="N43" s="105">
        <f t="shared" si="5"/>
        <v>0</v>
      </c>
      <c r="O43" s="105">
        <f t="shared" si="5"/>
        <v>0</v>
      </c>
      <c r="P43" s="105">
        <f t="shared" si="5"/>
        <v>0</v>
      </c>
      <c r="Q43" s="105">
        <f t="shared" si="5"/>
        <v>0</v>
      </c>
      <c r="R43" s="105">
        <f t="shared" si="5"/>
        <v>0</v>
      </c>
      <c r="S43" s="105">
        <f t="shared" si="5"/>
        <v>0</v>
      </c>
      <c r="T43" s="105">
        <f t="shared" si="5"/>
        <v>0</v>
      </c>
    </row>
    <row r="44" spans="2:25">
      <c r="B44" s="161"/>
      <c r="C44" s="161"/>
      <c r="D44" s="161"/>
      <c r="E44" s="161"/>
      <c r="F44" s="161"/>
      <c r="G44" s="161"/>
      <c r="H44" s="97"/>
      <c r="I44" s="97"/>
      <c r="J44" s="97"/>
      <c r="K44" s="97"/>
      <c r="L44" s="97"/>
      <c r="M44" s="97"/>
      <c r="N44" s="97"/>
      <c r="O44" s="97"/>
      <c r="P44" s="97"/>
      <c r="Q44" s="97"/>
      <c r="R44" s="97"/>
      <c r="S44" s="97"/>
      <c r="T44" s="97"/>
    </row>
    <row r="45" spans="2:25">
      <c r="B45" s="16" t="s">
        <v>267</v>
      </c>
      <c r="C45" s="161"/>
      <c r="D45" s="161"/>
      <c r="E45" s="161"/>
      <c r="F45" s="161"/>
      <c r="G45" s="161"/>
      <c r="H45" s="97"/>
      <c r="I45" s="97"/>
      <c r="J45" s="97"/>
      <c r="K45" s="97"/>
      <c r="L45" s="97"/>
      <c r="M45" s="97"/>
      <c r="N45" s="97"/>
      <c r="O45" s="97"/>
      <c r="P45" s="97"/>
      <c r="Q45" s="97"/>
      <c r="R45" s="97"/>
      <c r="S45" s="97"/>
      <c r="T45" s="97"/>
    </row>
    <row r="46" spans="2:25">
      <c r="B46" s="161"/>
      <c r="C46" s="161"/>
      <c r="D46" s="161"/>
      <c r="E46" s="161"/>
      <c r="F46" s="161"/>
      <c r="G46" s="161"/>
      <c r="H46" s="97"/>
      <c r="I46" s="97"/>
      <c r="J46" s="97"/>
      <c r="K46" s="97"/>
      <c r="L46" s="97"/>
      <c r="M46" s="97"/>
      <c r="N46" s="97"/>
      <c r="O46" s="97"/>
      <c r="P46" s="97"/>
      <c r="Q46" s="97"/>
      <c r="R46" s="97"/>
      <c r="S46" s="97"/>
      <c r="T46" s="97"/>
    </row>
    <row r="47" spans="2:25" s="44" customFormat="1">
      <c r="B47" s="161"/>
      <c r="C47" s="16" t="s">
        <v>268</v>
      </c>
      <c r="D47" s="161"/>
      <c r="E47" s="39" t="s">
        <v>649</v>
      </c>
      <c r="F47" s="161"/>
      <c r="G47" s="161"/>
      <c r="H47" s="105">
        <f>SUM(H48:H51)</f>
        <v>0</v>
      </c>
      <c r="I47" s="105">
        <f t="shared" ref="I47:T47" si="6">SUM(I48:I51)</f>
        <v>0</v>
      </c>
      <c r="J47" s="105">
        <f t="shared" si="6"/>
        <v>0</v>
      </c>
      <c r="K47" s="105">
        <f t="shared" si="6"/>
        <v>0</v>
      </c>
      <c r="L47" s="105">
        <f t="shared" si="6"/>
        <v>0</v>
      </c>
      <c r="M47" s="105">
        <f t="shared" si="6"/>
        <v>0</v>
      </c>
      <c r="N47" s="105">
        <f t="shared" si="6"/>
        <v>0</v>
      </c>
      <c r="O47" s="105">
        <f t="shared" si="6"/>
        <v>0</v>
      </c>
      <c r="P47" s="105">
        <f t="shared" si="6"/>
        <v>0</v>
      </c>
      <c r="Q47" s="105">
        <f t="shared" si="6"/>
        <v>0</v>
      </c>
      <c r="R47" s="105">
        <f t="shared" si="6"/>
        <v>0</v>
      </c>
      <c r="S47" s="105">
        <f t="shared" si="6"/>
        <v>0</v>
      </c>
      <c r="T47" s="105">
        <f t="shared" si="6"/>
        <v>0</v>
      </c>
    </row>
    <row r="48" spans="2:25">
      <c r="B48" s="161"/>
      <c r="C48" s="49" t="s">
        <v>269</v>
      </c>
      <c r="D48" s="161"/>
      <c r="E48" s="39" t="s">
        <v>649</v>
      </c>
      <c r="F48" s="161"/>
      <c r="G48" s="161"/>
      <c r="H48" s="124"/>
      <c r="I48" s="124"/>
      <c r="J48" s="124"/>
      <c r="K48" s="124"/>
      <c r="L48" s="124"/>
      <c r="M48" s="124"/>
      <c r="N48" s="124"/>
      <c r="O48" s="124"/>
      <c r="P48" s="124"/>
      <c r="Q48" s="124"/>
      <c r="R48" s="124"/>
      <c r="S48" s="124"/>
      <c r="T48" s="124"/>
    </row>
    <row r="49" spans="2:20">
      <c r="B49" s="161"/>
      <c r="C49" s="49" t="s">
        <v>270</v>
      </c>
      <c r="D49" s="161"/>
      <c r="E49" s="39" t="s">
        <v>649</v>
      </c>
      <c r="F49" s="161"/>
      <c r="G49" s="161"/>
      <c r="H49" s="124"/>
      <c r="I49" s="124"/>
      <c r="J49" s="124"/>
      <c r="K49" s="124"/>
      <c r="L49" s="124"/>
      <c r="M49" s="124"/>
      <c r="N49" s="124"/>
      <c r="O49" s="124"/>
      <c r="P49" s="124"/>
      <c r="Q49" s="124"/>
      <c r="R49" s="124"/>
      <c r="S49" s="124"/>
      <c r="T49" s="124"/>
    </row>
    <row r="50" spans="2:20" s="44" customFormat="1">
      <c r="B50" s="161"/>
      <c r="C50" s="47" t="s">
        <v>191</v>
      </c>
      <c r="D50" s="161"/>
      <c r="E50" s="39" t="s">
        <v>649</v>
      </c>
      <c r="F50" s="161"/>
      <c r="G50" s="161"/>
      <c r="H50" s="124"/>
      <c r="I50" s="124"/>
      <c r="J50" s="124"/>
      <c r="K50" s="124"/>
      <c r="L50" s="124"/>
      <c r="M50" s="124"/>
      <c r="N50" s="124"/>
      <c r="O50" s="124"/>
      <c r="P50" s="124"/>
      <c r="Q50" s="124"/>
      <c r="R50" s="124"/>
      <c r="S50" s="124"/>
      <c r="T50" s="124"/>
    </row>
    <row r="51" spans="2:20" s="44" customFormat="1">
      <c r="C51" s="47" t="s">
        <v>191</v>
      </c>
      <c r="D51" s="161"/>
      <c r="E51" s="39" t="s">
        <v>649</v>
      </c>
      <c r="F51" s="161"/>
      <c r="G51" s="161"/>
      <c r="H51" s="124"/>
      <c r="I51" s="124"/>
      <c r="J51" s="124"/>
      <c r="K51" s="124"/>
      <c r="L51" s="124"/>
      <c r="M51" s="124"/>
      <c r="N51" s="124"/>
      <c r="O51" s="124"/>
      <c r="P51" s="124"/>
      <c r="Q51" s="124"/>
      <c r="R51" s="124"/>
      <c r="S51" s="124"/>
      <c r="T51" s="124"/>
    </row>
    <row r="52" spans="2:20">
      <c r="C52" s="50"/>
      <c r="D52" s="161"/>
      <c r="E52" s="161"/>
      <c r="F52" s="161"/>
      <c r="G52" s="161"/>
      <c r="H52" s="97"/>
      <c r="I52" s="97"/>
      <c r="J52" s="97"/>
      <c r="K52" s="97"/>
      <c r="L52" s="97"/>
      <c r="M52" s="97"/>
      <c r="N52" s="97"/>
      <c r="O52" s="97"/>
      <c r="P52" s="97"/>
      <c r="Q52" s="97"/>
      <c r="R52" s="97"/>
      <c r="S52" s="97"/>
      <c r="T52" s="97"/>
    </row>
    <row r="53" spans="2:20">
      <c r="C53" s="16" t="s">
        <v>271</v>
      </c>
      <c r="D53" s="161"/>
      <c r="E53" s="39" t="s">
        <v>649</v>
      </c>
      <c r="F53" s="161"/>
      <c r="G53" s="161"/>
      <c r="H53" s="105">
        <f>SUM(H54:H60)</f>
        <v>0</v>
      </c>
      <c r="I53" s="105">
        <f t="shared" ref="I53:T53" si="7">SUM(I54:I60)</f>
        <v>0</v>
      </c>
      <c r="J53" s="105">
        <f t="shared" si="7"/>
        <v>0</v>
      </c>
      <c r="K53" s="105">
        <f t="shared" si="7"/>
        <v>0</v>
      </c>
      <c r="L53" s="105">
        <f t="shared" si="7"/>
        <v>0</v>
      </c>
      <c r="M53" s="105">
        <f t="shared" si="7"/>
        <v>0</v>
      </c>
      <c r="N53" s="105">
        <f t="shared" si="7"/>
        <v>0</v>
      </c>
      <c r="O53" s="105">
        <f t="shared" si="7"/>
        <v>0</v>
      </c>
      <c r="P53" s="105">
        <f t="shared" si="7"/>
        <v>0</v>
      </c>
      <c r="Q53" s="105">
        <f t="shared" si="7"/>
        <v>0</v>
      </c>
      <c r="R53" s="105">
        <f t="shared" si="7"/>
        <v>0</v>
      </c>
      <c r="S53" s="105">
        <f t="shared" si="7"/>
        <v>0</v>
      </c>
      <c r="T53" s="105">
        <f t="shared" si="7"/>
        <v>0</v>
      </c>
    </row>
    <row r="54" spans="2:20">
      <c r="C54" s="49" t="s">
        <v>272</v>
      </c>
      <c r="D54" s="161"/>
      <c r="E54" s="39" t="s">
        <v>649</v>
      </c>
      <c r="F54" s="161"/>
      <c r="G54" s="161"/>
      <c r="H54" s="124"/>
      <c r="I54" s="124"/>
      <c r="J54" s="124"/>
      <c r="K54" s="124"/>
      <c r="L54" s="124"/>
      <c r="M54" s="124"/>
      <c r="N54" s="124"/>
      <c r="O54" s="124"/>
      <c r="P54" s="124"/>
      <c r="Q54" s="124"/>
      <c r="R54" s="124"/>
      <c r="S54" s="124"/>
      <c r="T54" s="124"/>
    </row>
    <row r="55" spans="2:20">
      <c r="C55" s="49" t="s">
        <v>273</v>
      </c>
      <c r="D55" s="161"/>
      <c r="E55" s="39" t="s">
        <v>649</v>
      </c>
      <c r="F55" s="161"/>
      <c r="G55" s="161"/>
      <c r="H55" s="124"/>
      <c r="I55" s="124"/>
      <c r="J55" s="124"/>
      <c r="K55" s="124"/>
      <c r="L55" s="124"/>
      <c r="M55" s="124"/>
      <c r="N55" s="124"/>
      <c r="O55" s="124"/>
      <c r="P55" s="124"/>
      <c r="Q55" s="124"/>
      <c r="R55" s="124"/>
      <c r="S55" s="124"/>
      <c r="T55" s="124"/>
    </row>
    <row r="56" spans="2:20" s="44" customFormat="1">
      <c r="C56" s="49" t="s">
        <v>274</v>
      </c>
      <c r="D56" s="161"/>
      <c r="E56" s="39" t="s">
        <v>649</v>
      </c>
      <c r="F56" s="161"/>
      <c r="G56" s="161"/>
      <c r="H56" s="124"/>
      <c r="I56" s="124"/>
      <c r="J56" s="124"/>
      <c r="K56" s="124"/>
      <c r="L56" s="124"/>
      <c r="M56" s="124"/>
      <c r="N56" s="124"/>
      <c r="O56" s="124"/>
      <c r="P56" s="124"/>
      <c r="Q56" s="124"/>
      <c r="R56" s="124"/>
      <c r="S56" s="124"/>
      <c r="T56" s="124"/>
    </row>
    <row r="57" spans="2:20">
      <c r="C57" s="49" t="s">
        <v>275</v>
      </c>
      <c r="D57" s="161"/>
      <c r="E57" s="39" t="s">
        <v>649</v>
      </c>
      <c r="F57" s="161"/>
      <c r="G57" s="161"/>
      <c r="H57" s="124"/>
      <c r="I57" s="124"/>
      <c r="J57" s="124"/>
      <c r="K57" s="124"/>
      <c r="L57" s="124"/>
      <c r="M57" s="124"/>
      <c r="N57" s="124"/>
      <c r="O57" s="124"/>
      <c r="P57" s="124"/>
      <c r="Q57" s="124"/>
      <c r="R57" s="124"/>
      <c r="S57" s="124"/>
      <c r="T57" s="124"/>
    </row>
    <row r="58" spans="2:20">
      <c r="C58" s="49" t="s">
        <v>276</v>
      </c>
      <c r="D58" s="161"/>
      <c r="E58" s="39" t="s">
        <v>649</v>
      </c>
      <c r="F58" s="161"/>
      <c r="G58" s="161"/>
      <c r="H58" s="124"/>
      <c r="I58" s="124"/>
      <c r="J58" s="124"/>
      <c r="K58" s="124"/>
      <c r="L58" s="124"/>
      <c r="M58" s="124"/>
      <c r="N58" s="124"/>
      <c r="O58" s="124"/>
      <c r="P58" s="124"/>
      <c r="Q58" s="124"/>
      <c r="R58" s="124"/>
      <c r="S58" s="124"/>
      <c r="T58" s="124"/>
    </row>
    <row r="59" spans="2:20" s="44" customFormat="1">
      <c r="C59" s="47" t="s">
        <v>191</v>
      </c>
      <c r="D59" s="161"/>
      <c r="E59" s="39" t="s">
        <v>649</v>
      </c>
      <c r="F59" s="161"/>
      <c r="G59" s="161"/>
      <c r="H59" s="124"/>
      <c r="I59" s="124"/>
      <c r="J59" s="124"/>
      <c r="K59" s="124"/>
      <c r="L59" s="124"/>
      <c r="M59" s="124"/>
      <c r="N59" s="124"/>
      <c r="O59" s="124"/>
      <c r="P59" s="124"/>
      <c r="Q59" s="124"/>
      <c r="R59" s="124"/>
      <c r="S59" s="124"/>
      <c r="T59" s="124"/>
    </row>
    <row r="60" spans="2:20" s="44" customFormat="1">
      <c r="C60" s="47" t="s">
        <v>191</v>
      </c>
      <c r="D60" s="161"/>
      <c r="E60" s="39" t="s">
        <v>649</v>
      </c>
      <c r="F60" s="161"/>
      <c r="G60" s="161"/>
      <c r="H60" s="124"/>
      <c r="I60" s="124"/>
      <c r="J60" s="124"/>
      <c r="K60" s="124"/>
      <c r="L60" s="124"/>
      <c r="M60" s="124"/>
      <c r="N60" s="124"/>
      <c r="O60" s="124"/>
      <c r="P60" s="124"/>
      <c r="Q60" s="124"/>
      <c r="R60" s="124"/>
      <c r="S60" s="124"/>
      <c r="T60" s="124"/>
    </row>
    <row r="61" spans="2:20" s="44" customFormat="1">
      <c r="C61" s="50"/>
      <c r="D61" s="161"/>
      <c r="E61" s="161"/>
      <c r="F61" s="161"/>
      <c r="G61" s="161"/>
      <c r="H61" s="97"/>
      <c r="I61" s="97"/>
      <c r="J61" s="97"/>
      <c r="K61" s="97"/>
      <c r="L61" s="97"/>
      <c r="M61" s="97"/>
      <c r="N61" s="97"/>
      <c r="O61" s="97"/>
      <c r="P61" s="97"/>
      <c r="Q61" s="97"/>
      <c r="R61" s="97"/>
      <c r="S61" s="97"/>
      <c r="T61" s="97"/>
    </row>
    <row r="62" spans="2:20" s="44" customFormat="1">
      <c r="C62" s="16" t="s">
        <v>277</v>
      </c>
      <c r="D62" s="161"/>
      <c r="E62" s="39" t="s">
        <v>649</v>
      </c>
      <c r="F62" s="161"/>
      <c r="G62" s="161"/>
      <c r="H62" s="105">
        <f t="shared" ref="H62:T62" si="8">SUM(H63:H66)</f>
        <v>0</v>
      </c>
      <c r="I62" s="105">
        <f t="shared" si="8"/>
        <v>0</v>
      </c>
      <c r="J62" s="105">
        <f t="shared" si="8"/>
        <v>0</v>
      </c>
      <c r="K62" s="105">
        <f t="shared" si="8"/>
        <v>0</v>
      </c>
      <c r="L62" s="105">
        <f t="shared" si="8"/>
        <v>0</v>
      </c>
      <c r="M62" s="105">
        <f t="shared" si="8"/>
        <v>0</v>
      </c>
      <c r="N62" s="105">
        <f t="shared" si="8"/>
        <v>0</v>
      </c>
      <c r="O62" s="105">
        <f t="shared" si="8"/>
        <v>0</v>
      </c>
      <c r="P62" s="105">
        <f t="shared" si="8"/>
        <v>0</v>
      </c>
      <c r="Q62" s="105">
        <f t="shared" si="8"/>
        <v>0</v>
      </c>
      <c r="R62" s="105">
        <f t="shared" si="8"/>
        <v>0</v>
      </c>
      <c r="S62" s="105">
        <f t="shared" si="8"/>
        <v>0</v>
      </c>
      <c r="T62" s="105">
        <f t="shared" si="8"/>
        <v>0</v>
      </c>
    </row>
    <row r="63" spans="2:20" s="44" customFormat="1">
      <c r="C63" s="234" t="s">
        <v>278</v>
      </c>
      <c r="D63" s="161"/>
      <c r="E63" s="39" t="s">
        <v>649</v>
      </c>
      <c r="F63" s="161"/>
      <c r="G63" s="161"/>
      <c r="H63" s="124"/>
      <c r="I63" s="124"/>
      <c r="J63" s="124"/>
      <c r="K63" s="124"/>
      <c r="L63" s="124"/>
      <c r="M63" s="124"/>
      <c r="N63" s="124"/>
      <c r="O63" s="124"/>
      <c r="P63" s="124"/>
      <c r="Q63" s="124"/>
      <c r="R63" s="124"/>
      <c r="S63" s="124"/>
      <c r="T63" s="124"/>
    </row>
    <row r="64" spans="2:20" s="44" customFormat="1">
      <c r="C64" s="234" t="s">
        <v>279</v>
      </c>
      <c r="D64" s="161"/>
      <c r="E64" s="39" t="s">
        <v>649</v>
      </c>
      <c r="F64" s="161"/>
      <c r="G64" s="161"/>
      <c r="H64" s="124"/>
      <c r="I64" s="124"/>
      <c r="J64" s="124"/>
      <c r="K64" s="124"/>
      <c r="L64" s="124"/>
      <c r="M64" s="124"/>
      <c r="N64" s="124"/>
      <c r="O64" s="124"/>
      <c r="P64" s="124"/>
      <c r="Q64" s="124"/>
      <c r="R64" s="124"/>
      <c r="S64" s="124"/>
      <c r="T64" s="124"/>
    </row>
    <row r="65" spans="3:20" s="44" customFormat="1">
      <c r="C65" s="224" t="s">
        <v>280</v>
      </c>
      <c r="D65" s="161"/>
      <c r="E65" s="39" t="s">
        <v>649</v>
      </c>
      <c r="F65" s="161"/>
      <c r="G65" s="161"/>
      <c r="H65" s="124"/>
      <c r="I65" s="124"/>
      <c r="J65" s="124"/>
      <c r="K65" s="124"/>
      <c r="L65" s="124"/>
      <c r="M65" s="124"/>
      <c r="N65" s="124"/>
      <c r="O65" s="124"/>
      <c r="P65" s="124"/>
      <c r="Q65" s="124"/>
      <c r="R65" s="124"/>
      <c r="S65" s="124"/>
      <c r="T65" s="124"/>
    </row>
    <row r="66" spans="3:20" s="44" customFormat="1">
      <c r="C66" s="47" t="s">
        <v>280</v>
      </c>
      <c r="D66" s="161"/>
      <c r="E66" s="39" t="s">
        <v>649</v>
      </c>
      <c r="F66" s="161"/>
      <c r="G66" s="161"/>
      <c r="H66" s="124"/>
      <c r="I66" s="124"/>
      <c r="J66" s="124"/>
      <c r="K66" s="124"/>
      <c r="L66" s="124"/>
      <c r="M66" s="124"/>
      <c r="N66" s="124"/>
      <c r="O66" s="124"/>
      <c r="P66" s="124"/>
      <c r="Q66" s="124"/>
      <c r="R66" s="124"/>
      <c r="S66" s="124"/>
      <c r="T66" s="124"/>
    </row>
    <row r="67" spans="3:20" s="44" customFormat="1">
      <c r="C67" s="50"/>
      <c r="D67" s="161"/>
      <c r="E67" s="161"/>
      <c r="F67" s="161"/>
      <c r="G67" s="161"/>
      <c r="H67" s="97"/>
      <c r="I67" s="97"/>
      <c r="J67" s="97"/>
      <c r="K67" s="97"/>
      <c r="L67" s="97"/>
      <c r="M67" s="97"/>
      <c r="N67" s="97"/>
      <c r="O67" s="97"/>
      <c r="P67" s="97"/>
      <c r="Q67" s="97"/>
      <c r="R67" s="97"/>
      <c r="S67" s="97"/>
      <c r="T67" s="97"/>
    </row>
    <row r="68" spans="3:20" s="44" customFormat="1">
      <c r="C68" s="16" t="s">
        <v>281</v>
      </c>
      <c r="D68" s="161"/>
      <c r="E68" s="39" t="s">
        <v>649</v>
      </c>
      <c r="F68" s="161"/>
      <c r="G68" s="161"/>
      <c r="H68" s="105">
        <f t="shared" ref="H68:T68" si="9">SUM(H69:H72)</f>
        <v>0</v>
      </c>
      <c r="I68" s="105">
        <f t="shared" si="9"/>
        <v>0</v>
      </c>
      <c r="J68" s="105">
        <f t="shared" si="9"/>
        <v>0</v>
      </c>
      <c r="K68" s="105">
        <f t="shared" si="9"/>
        <v>0</v>
      </c>
      <c r="L68" s="105">
        <f t="shared" si="9"/>
        <v>0</v>
      </c>
      <c r="M68" s="105">
        <f t="shared" si="9"/>
        <v>0</v>
      </c>
      <c r="N68" s="105">
        <f t="shared" si="9"/>
        <v>0</v>
      </c>
      <c r="O68" s="105">
        <f t="shared" si="9"/>
        <v>0</v>
      </c>
      <c r="P68" s="105">
        <f t="shared" si="9"/>
        <v>0</v>
      </c>
      <c r="Q68" s="105">
        <f t="shared" si="9"/>
        <v>0</v>
      </c>
      <c r="R68" s="105">
        <f t="shared" si="9"/>
        <v>0</v>
      </c>
      <c r="S68" s="105">
        <f t="shared" si="9"/>
        <v>0</v>
      </c>
      <c r="T68" s="105">
        <f t="shared" si="9"/>
        <v>0</v>
      </c>
    </row>
    <row r="69" spans="3:20" s="44" customFormat="1">
      <c r="C69" s="47" t="s">
        <v>280</v>
      </c>
      <c r="D69" s="161"/>
      <c r="E69" s="39" t="s">
        <v>649</v>
      </c>
      <c r="F69" s="161"/>
      <c r="G69" s="161"/>
      <c r="H69" s="124"/>
      <c r="I69" s="124"/>
      <c r="J69" s="124"/>
      <c r="K69" s="124"/>
      <c r="L69" s="124"/>
      <c r="M69" s="124"/>
      <c r="N69" s="124"/>
      <c r="O69" s="124"/>
      <c r="P69" s="124"/>
      <c r="Q69" s="124"/>
      <c r="R69" s="124"/>
      <c r="S69" s="124"/>
      <c r="T69" s="124"/>
    </row>
    <row r="70" spans="3:20" s="44" customFormat="1">
      <c r="C70" s="47" t="s">
        <v>280</v>
      </c>
      <c r="D70" s="161"/>
      <c r="E70" s="39" t="s">
        <v>649</v>
      </c>
      <c r="F70" s="161"/>
      <c r="G70" s="161"/>
      <c r="H70" s="124"/>
      <c r="I70" s="124"/>
      <c r="J70" s="124"/>
      <c r="K70" s="124"/>
      <c r="L70" s="124"/>
      <c r="M70" s="124"/>
      <c r="N70" s="124"/>
      <c r="O70" s="124"/>
      <c r="P70" s="124"/>
      <c r="Q70" s="124"/>
      <c r="R70" s="124"/>
      <c r="S70" s="124"/>
      <c r="T70" s="124"/>
    </row>
    <row r="71" spans="3:20" s="44" customFormat="1">
      <c r="C71" s="47" t="s">
        <v>280</v>
      </c>
      <c r="D71" s="161"/>
      <c r="E71" s="39" t="s">
        <v>649</v>
      </c>
      <c r="F71" s="161"/>
      <c r="G71" s="161"/>
      <c r="H71" s="124"/>
      <c r="I71" s="124"/>
      <c r="J71" s="124"/>
      <c r="K71" s="124"/>
      <c r="L71" s="124"/>
      <c r="M71" s="124"/>
      <c r="N71" s="124"/>
      <c r="O71" s="124"/>
      <c r="P71" s="124"/>
      <c r="Q71" s="124"/>
      <c r="R71" s="124"/>
      <c r="S71" s="124"/>
      <c r="T71" s="124"/>
    </row>
    <row r="72" spans="3:20" s="44" customFormat="1">
      <c r="C72" s="47" t="s">
        <v>280</v>
      </c>
      <c r="D72" s="161"/>
      <c r="E72" s="39" t="s">
        <v>649</v>
      </c>
      <c r="F72" s="161"/>
      <c r="G72" s="161"/>
      <c r="H72" s="124"/>
      <c r="I72" s="124"/>
      <c r="J72" s="124"/>
      <c r="K72" s="124"/>
      <c r="L72" s="124"/>
      <c r="M72" s="124"/>
      <c r="N72" s="124"/>
      <c r="O72" s="124"/>
      <c r="P72" s="124"/>
      <c r="Q72" s="124"/>
      <c r="R72" s="124"/>
      <c r="S72" s="124"/>
      <c r="T72" s="124"/>
    </row>
    <row r="73" spans="3:20" s="44" customFormat="1">
      <c r="C73" s="50"/>
      <c r="D73" s="161"/>
      <c r="E73" s="161"/>
      <c r="F73" s="161"/>
      <c r="G73" s="161"/>
      <c r="H73" s="97"/>
      <c r="I73" s="97"/>
      <c r="J73" s="97"/>
      <c r="K73" s="97"/>
      <c r="L73" s="97"/>
      <c r="M73" s="97"/>
      <c r="N73" s="97"/>
      <c r="O73" s="97"/>
      <c r="P73" s="97"/>
      <c r="Q73" s="97"/>
      <c r="R73" s="97"/>
      <c r="S73" s="97"/>
      <c r="T73" s="97"/>
    </row>
    <row r="74" spans="3:20" s="44" customFormat="1">
      <c r="C74" s="16" t="s">
        <v>282</v>
      </c>
      <c r="D74" s="161"/>
      <c r="E74" s="39" t="s">
        <v>649</v>
      </c>
      <c r="F74" s="161"/>
      <c r="G74" s="161"/>
      <c r="H74" s="105">
        <f>SUM(H75:H78)</f>
        <v>0</v>
      </c>
      <c r="I74" s="105">
        <f t="shared" ref="I74:T74" si="10">SUM(I75:I78)</f>
        <v>0</v>
      </c>
      <c r="J74" s="105">
        <f t="shared" si="10"/>
        <v>0</v>
      </c>
      <c r="K74" s="105">
        <f t="shared" si="10"/>
        <v>0</v>
      </c>
      <c r="L74" s="105">
        <f t="shared" si="10"/>
        <v>0</v>
      </c>
      <c r="M74" s="105">
        <f t="shared" si="10"/>
        <v>0</v>
      </c>
      <c r="N74" s="105">
        <f t="shared" si="10"/>
        <v>0</v>
      </c>
      <c r="O74" s="105">
        <f t="shared" si="10"/>
        <v>0</v>
      </c>
      <c r="P74" s="105">
        <f t="shared" si="10"/>
        <v>0</v>
      </c>
      <c r="Q74" s="105">
        <f t="shared" si="10"/>
        <v>0</v>
      </c>
      <c r="R74" s="105">
        <f t="shared" si="10"/>
        <v>0</v>
      </c>
      <c r="S74" s="105">
        <f t="shared" si="10"/>
        <v>0</v>
      </c>
      <c r="T74" s="105">
        <f t="shared" si="10"/>
        <v>0</v>
      </c>
    </row>
    <row r="75" spans="3:20" s="161" customFormat="1">
      <c r="C75" s="47" t="s">
        <v>280</v>
      </c>
      <c r="E75" s="39" t="s">
        <v>649</v>
      </c>
      <c r="H75" s="124"/>
      <c r="I75" s="124"/>
      <c r="J75" s="124"/>
      <c r="K75" s="124"/>
      <c r="L75" s="124"/>
      <c r="M75" s="124"/>
      <c r="N75" s="124"/>
      <c r="O75" s="124"/>
      <c r="P75" s="124"/>
      <c r="Q75" s="124"/>
      <c r="R75" s="124"/>
      <c r="S75" s="124"/>
      <c r="T75" s="124"/>
    </row>
    <row r="76" spans="3:20" s="44" customFormat="1">
      <c r="C76" s="47" t="s">
        <v>280</v>
      </c>
      <c r="D76" s="161"/>
      <c r="E76" s="39" t="s">
        <v>649</v>
      </c>
      <c r="F76" s="161"/>
      <c r="G76" s="161"/>
      <c r="H76" s="124"/>
      <c r="I76" s="124"/>
      <c r="J76" s="124"/>
      <c r="K76" s="124"/>
      <c r="L76" s="124"/>
      <c r="M76" s="124"/>
      <c r="N76" s="124"/>
      <c r="O76" s="124"/>
      <c r="P76" s="124"/>
      <c r="Q76" s="124"/>
      <c r="R76" s="124"/>
      <c r="S76" s="124"/>
      <c r="T76" s="124"/>
    </row>
    <row r="77" spans="3:20" s="44" customFormat="1">
      <c r="C77" s="47" t="s">
        <v>280</v>
      </c>
      <c r="D77" s="161"/>
      <c r="E77" s="39" t="s">
        <v>649</v>
      </c>
      <c r="F77" s="161"/>
      <c r="G77" s="161"/>
      <c r="H77" s="124"/>
      <c r="I77" s="124"/>
      <c r="J77" s="124"/>
      <c r="K77" s="124"/>
      <c r="L77" s="124"/>
      <c r="M77" s="124"/>
      <c r="N77" s="124"/>
      <c r="O77" s="124"/>
      <c r="P77" s="124"/>
      <c r="Q77" s="124"/>
      <c r="R77" s="124"/>
      <c r="S77" s="124"/>
      <c r="T77" s="124"/>
    </row>
    <row r="78" spans="3:20" s="44" customFormat="1">
      <c r="C78" s="47" t="s">
        <v>280</v>
      </c>
      <c r="D78" s="161"/>
      <c r="E78" s="39" t="s">
        <v>649</v>
      </c>
      <c r="F78" s="161"/>
      <c r="G78" s="161"/>
      <c r="H78" s="124"/>
      <c r="I78" s="124"/>
      <c r="J78" s="124"/>
      <c r="K78" s="124"/>
      <c r="L78" s="124"/>
      <c r="M78" s="124"/>
      <c r="N78" s="124"/>
      <c r="O78" s="124"/>
      <c r="P78" s="124"/>
      <c r="Q78" s="124"/>
      <c r="R78" s="124"/>
      <c r="S78" s="124"/>
      <c r="T78" s="124"/>
    </row>
    <row r="79" spans="3:20" s="44" customFormat="1">
      <c r="C79" s="161"/>
      <c r="D79" s="161"/>
      <c r="E79" s="161"/>
      <c r="F79" s="161"/>
      <c r="G79" s="161"/>
      <c r="H79" s="97"/>
      <c r="I79" s="97"/>
      <c r="J79" s="97"/>
      <c r="K79" s="97"/>
      <c r="L79" s="97"/>
      <c r="M79" s="97"/>
      <c r="N79" s="97"/>
      <c r="O79" s="97"/>
      <c r="P79" s="97"/>
      <c r="Q79" s="97"/>
      <c r="R79" s="97"/>
      <c r="S79" s="97"/>
      <c r="T79" s="97"/>
    </row>
    <row r="80" spans="3:20" s="44" customFormat="1">
      <c r="C80" s="16" t="s">
        <v>283</v>
      </c>
      <c r="D80" s="161"/>
      <c r="E80" s="39" t="s">
        <v>649</v>
      </c>
      <c r="F80" s="161"/>
      <c r="G80" s="161"/>
      <c r="H80" s="96">
        <f>H47+H53-H62-H68-H74</f>
        <v>0</v>
      </c>
      <c r="I80" s="96">
        <f t="shared" ref="I80:T80" si="11">I47+I53-I62-I68-I74</f>
        <v>0</v>
      </c>
      <c r="J80" s="96">
        <f t="shared" si="11"/>
        <v>0</v>
      </c>
      <c r="K80" s="96">
        <f t="shared" si="11"/>
        <v>0</v>
      </c>
      <c r="L80" s="96">
        <f t="shared" si="11"/>
        <v>0</v>
      </c>
      <c r="M80" s="96">
        <f t="shared" si="11"/>
        <v>0</v>
      </c>
      <c r="N80" s="96">
        <f t="shared" si="11"/>
        <v>0</v>
      </c>
      <c r="O80" s="96">
        <f t="shared" si="11"/>
        <v>0</v>
      </c>
      <c r="P80" s="96">
        <f t="shared" si="11"/>
        <v>0</v>
      </c>
      <c r="Q80" s="96">
        <f t="shared" si="11"/>
        <v>0</v>
      </c>
      <c r="R80" s="96">
        <f t="shared" si="11"/>
        <v>0</v>
      </c>
      <c r="S80" s="96">
        <f t="shared" si="11"/>
        <v>0</v>
      </c>
      <c r="T80" s="96">
        <f t="shared" si="11"/>
        <v>0</v>
      </c>
    </row>
    <row r="81" spans="2:20" s="44" customFormat="1">
      <c r="C81" s="161"/>
      <c r="D81" s="161"/>
      <c r="E81" s="161"/>
      <c r="F81" s="161"/>
      <c r="G81" s="161"/>
      <c r="H81" s="97"/>
      <c r="I81" s="97"/>
      <c r="J81" s="97"/>
      <c r="K81" s="97"/>
      <c r="L81" s="97"/>
      <c r="M81" s="97"/>
      <c r="N81" s="97"/>
      <c r="O81" s="97"/>
      <c r="P81" s="97"/>
      <c r="Q81" s="97"/>
      <c r="R81" s="97"/>
      <c r="S81" s="97"/>
      <c r="T81" s="97"/>
    </row>
    <row r="82" spans="2:20" s="44" customFormat="1">
      <c r="C82" s="16" t="s">
        <v>284</v>
      </c>
      <c r="D82" s="161"/>
      <c r="E82" s="39" t="s">
        <v>649</v>
      </c>
      <c r="F82" s="161"/>
      <c r="G82" s="161"/>
      <c r="H82" s="105">
        <f t="shared" ref="H82:T82" si="12">SUM(H83:H86)</f>
        <v>0</v>
      </c>
      <c r="I82" s="105">
        <f t="shared" si="12"/>
        <v>0</v>
      </c>
      <c r="J82" s="105">
        <f t="shared" si="12"/>
        <v>0</v>
      </c>
      <c r="K82" s="105">
        <f t="shared" si="12"/>
        <v>0</v>
      </c>
      <c r="L82" s="105">
        <f t="shared" si="12"/>
        <v>0</v>
      </c>
      <c r="M82" s="105">
        <f t="shared" si="12"/>
        <v>0</v>
      </c>
      <c r="N82" s="105">
        <f t="shared" si="12"/>
        <v>0</v>
      </c>
      <c r="O82" s="105">
        <f t="shared" si="12"/>
        <v>0</v>
      </c>
      <c r="P82" s="105">
        <f t="shared" si="12"/>
        <v>0</v>
      </c>
      <c r="Q82" s="105">
        <f t="shared" si="12"/>
        <v>0</v>
      </c>
      <c r="R82" s="105">
        <f t="shared" si="12"/>
        <v>0</v>
      </c>
      <c r="S82" s="105">
        <f t="shared" si="12"/>
        <v>0</v>
      </c>
      <c r="T82" s="105">
        <f t="shared" si="12"/>
        <v>0</v>
      </c>
    </row>
    <row r="83" spans="2:20" s="44" customFormat="1">
      <c r="B83" s="161"/>
      <c r="C83" s="47" t="s">
        <v>280</v>
      </c>
      <c r="D83" s="161"/>
      <c r="E83" s="39" t="s">
        <v>649</v>
      </c>
      <c r="F83" s="161"/>
      <c r="G83" s="161"/>
      <c r="H83" s="124"/>
      <c r="I83" s="124"/>
      <c r="J83" s="124"/>
      <c r="K83" s="124"/>
      <c r="L83" s="124"/>
      <c r="M83" s="124"/>
      <c r="N83" s="124"/>
      <c r="O83" s="124"/>
      <c r="P83" s="124"/>
      <c r="Q83" s="124"/>
      <c r="R83" s="124"/>
      <c r="S83" s="124"/>
      <c r="T83" s="124"/>
    </row>
    <row r="84" spans="2:20" s="44" customFormat="1">
      <c r="B84" s="161"/>
      <c r="C84" s="47" t="s">
        <v>280</v>
      </c>
      <c r="D84" s="161"/>
      <c r="E84" s="39" t="s">
        <v>649</v>
      </c>
      <c r="F84" s="161"/>
      <c r="G84" s="161"/>
      <c r="H84" s="124"/>
      <c r="I84" s="124"/>
      <c r="J84" s="124"/>
      <c r="K84" s="124"/>
      <c r="L84" s="124"/>
      <c r="M84" s="124"/>
      <c r="N84" s="124"/>
      <c r="O84" s="124"/>
      <c r="P84" s="124"/>
      <c r="Q84" s="124"/>
      <c r="R84" s="124"/>
      <c r="S84" s="124"/>
      <c r="T84" s="124"/>
    </row>
    <row r="85" spans="2:20" s="44" customFormat="1">
      <c r="B85" s="161"/>
      <c r="C85" s="47" t="s">
        <v>280</v>
      </c>
      <c r="D85" s="161"/>
      <c r="E85" s="39" t="s">
        <v>649</v>
      </c>
      <c r="F85" s="161"/>
      <c r="G85" s="161"/>
      <c r="H85" s="124"/>
      <c r="I85" s="124"/>
      <c r="J85" s="124"/>
      <c r="K85" s="124"/>
      <c r="L85" s="124"/>
      <c r="M85" s="124"/>
      <c r="N85" s="124"/>
      <c r="O85" s="124"/>
      <c r="P85" s="124"/>
      <c r="Q85" s="124"/>
      <c r="R85" s="124"/>
      <c r="S85" s="124"/>
      <c r="T85" s="124"/>
    </row>
    <row r="86" spans="2:20" s="44" customFormat="1">
      <c r="B86" s="161"/>
      <c r="C86" s="47" t="s">
        <v>280</v>
      </c>
      <c r="D86" s="161"/>
      <c r="E86" s="39" t="s">
        <v>649</v>
      </c>
      <c r="F86" s="161"/>
      <c r="G86" s="161"/>
      <c r="H86" s="124"/>
      <c r="I86" s="124"/>
      <c r="J86" s="124"/>
      <c r="K86" s="124"/>
      <c r="L86" s="124"/>
      <c r="M86" s="124"/>
      <c r="N86" s="124"/>
      <c r="O86" s="124"/>
      <c r="P86" s="124"/>
      <c r="Q86" s="124"/>
      <c r="R86" s="124"/>
      <c r="S86" s="124"/>
      <c r="T86" s="124"/>
    </row>
    <row r="87" spans="2:20" s="44" customFormat="1">
      <c r="B87" s="161"/>
      <c r="C87" s="17"/>
      <c r="D87" s="161"/>
      <c r="E87" s="161"/>
      <c r="F87" s="161"/>
      <c r="G87" s="161"/>
      <c r="H87" s="161"/>
      <c r="I87" s="161"/>
      <c r="J87" s="161"/>
      <c r="K87" s="161"/>
      <c r="L87" s="161"/>
      <c r="M87" s="161"/>
      <c r="N87" s="161"/>
      <c r="O87" s="161"/>
      <c r="P87" s="161"/>
      <c r="Q87" s="161"/>
      <c r="R87" s="161"/>
      <c r="S87" s="161"/>
      <c r="T87" s="161"/>
    </row>
    <row r="88" spans="2:20" s="44" customFormat="1">
      <c r="B88" s="161"/>
      <c r="C88" s="16" t="s">
        <v>285</v>
      </c>
      <c r="D88" s="161"/>
      <c r="E88" s="161"/>
      <c r="F88" s="161"/>
      <c r="G88" s="161"/>
      <c r="H88" s="68" t="str">
        <f>IF(ROUND(H82,1)=ROUND(H80,1),"OK","Error")</f>
        <v>OK</v>
      </c>
      <c r="I88" s="68" t="str">
        <f t="shared" ref="I88:T88" si="13">IF(ROUND(I82,1)=ROUND(I80,1),"OK","Error")</f>
        <v>OK</v>
      </c>
      <c r="J88" s="68" t="str">
        <f t="shared" si="13"/>
        <v>OK</v>
      </c>
      <c r="K88" s="68" t="str">
        <f t="shared" si="13"/>
        <v>OK</v>
      </c>
      <c r="L88" s="68" t="str">
        <f t="shared" si="13"/>
        <v>OK</v>
      </c>
      <c r="M88" s="68" t="str">
        <f t="shared" si="13"/>
        <v>OK</v>
      </c>
      <c r="N88" s="68" t="str">
        <f t="shared" si="13"/>
        <v>OK</v>
      </c>
      <c r="O88" s="68" t="str">
        <f t="shared" si="13"/>
        <v>OK</v>
      </c>
      <c r="P88" s="68" t="str">
        <f t="shared" si="13"/>
        <v>OK</v>
      </c>
      <c r="Q88" s="68" t="str">
        <f t="shared" si="13"/>
        <v>OK</v>
      </c>
      <c r="R88" s="68" t="str">
        <f t="shared" si="13"/>
        <v>OK</v>
      </c>
      <c r="S88" s="68" t="str">
        <f t="shared" si="13"/>
        <v>OK</v>
      </c>
      <c r="T88" s="68" t="str">
        <f t="shared" si="13"/>
        <v>OK</v>
      </c>
    </row>
    <row r="89" spans="2:20" s="44" customFormat="1">
      <c r="B89" s="161"/>
      <c r="C89" s="17"/>
      <c r="D89" s="161"/>
      <c r="E89" s="161"/>
      <c r="F89" s="161"/>
      <c r="G89" s="161"/>
      <c r="H89" s="161"/>
      <c r="I89" s="161"/>
      <c r="J89" s="161"/>
      <c r="K89" s="161"/>
      <c r="L89" s="161"/>
      <c r="M89" s="161"/>
      <c r="N89" s="161"/>
      <c r="O89" s="161"/>
      <c r="P89" s="161"/>
      <c r="Q89" s="161"/>
      <c r="R89" s="161"/>
      <c r="S89" s="161"/>
      <c r="T89" s="161"/>
    </row>
    <row r="90" spans="2:20">
      <c r="B90" s="16" t="s">
        <v>286</v>
      </c>
      <c r="C90" s="45"/>
      <c r="D90" s="45"/>
      <c r="E90" s="45"/>
      <c r="F90" s="45"/>
      <c r="G90" s="45"/>
      <c r="H90" s="45"/>
      <c r="I90" s="45"/>
      <c r="J90" s="45"/>
      <c r="K90" s="45"/>
      <c r="L90" s="45"/>
      <c r="M90" s="45"/>
      <c r="N90" s="45"/>
      <c r="O90" s="45"/>
      <c r="P90" s="45"/>
      <c r="Q90" s="45"/>
      <c r="R90" s="161"/>
      <c r="S90" s="161"/>
      <c r="T90" s="161"/>
    </row>
    <row r="91" spans="2:20">
      <c r="B91" s="45"/>
      <c r="C91" s="45"/>
      <c r="D91" s="161"/>
      <c r="E91" s="161"/>
      <c r="F91" s="161"/>
      <c r="G91" s="161"/>
      <c r="H91" s="45"/>
      <c r="I91" s="45"/>
      <c r="J91" s="45"/>
      <c r="K91" s="45"/>
      <c r="L91" s="45"/>
      <c r="M91" s="45"/>
      <c r="N91" s="45"/>
      <c r="O91" s="45"/>
      <c r="P91" s="45"/>
      <c r="Q91" s="45"/>
      <c r="R91" s="45"/>
      <c r="S91" s="45"/>
      <c r="T91" s="45"/>
    </row>
    <row r="92" spans="2:20">
      <c r="B92" s="161"/>
      <c r="C92" s="40" t="s">
        <v>287</v>
      </c>
      <c r="D92" s="161"/>
      <c r="E92" s="39" t="s">
        <v>649</v>
      </c>
      <c r="F92" s="161"/>
      <c r="G92" s="161"/>
      <c r="H92" s="99"/>
      <c r="I92" s="99"/>
      <c r="J92" s="99"/>
      <c r="K92" s="99"/>
      <c r="L92" s="99"/>
      <c r="M92" s="99"/>
      <c r="N92" s="99"/>
      <c r="O92" s="99"/>
      <c r="P92" s="99"/>
      <c r="Q92" s="99"/>
      <c r="R92" s="99"/>
      <c r="S92" s="99"/>
      <c r="T92" s="99"/>
    </row>
    <row r="93" spans="2:20" s="161" customFormat="1" ht="12.75" customHeight="1">
      <c r="C93" s="40" t="s">
        <v>80</v>
      </c>
      <c r="E93" s="39" t="s">
        <v>649</v>
      </c>
      <c r="H93" s="99"/>
      <c r="I93" s="99"/>
      <c r="J93" s="99"/>
      <c r="K93" s="99"/>
      <c r="L93" s="99"/>
      <c r="M93" s="99"/>
      <c r="N93" s="99"/>
      <c r="O93" s="99"/>
      <c r="P93" s="99"/>
      <c r="Q93" s="99"/>
      <c r="R93" s="99"/>
      <c r="S93" s="99"/>
      <c r="T93" s="99"/>
    </row>
    <row r="94" spans="2:20">
      <c r="B94" s="161"/>
      <c r="C94" s="45"/>
      <c r="D94" s="161"/>
      <c r="E94" s="45"/>
      <c r="F94" s="161"/>
      <c r="G94" s="161"/>
      <c r="H94" s="106"/>
      <c r="I94" s="106"/>
      <c r="J94" s="106"/>
      <c r="K94" s="106"/>
      <c r="L94" s="106"/>
      <c r="M94" s="106"/>
      <c r="N94" s="106"/>
      <c r="O94" s="106"/>
      <c r="P94" s="106"/>
      <c r="Q94" s="106"/>
      <c r="R94" s="106"/>
      <c r="S94" s="106"/>
      <c r="T94" s="106"/>
    </row>
    <row r="95" spans="2:20">
      <c r="B95" s="161"/>
      <c r="C95" s="40" t="s">
        <v>288</v>
      </c>
      <c r="D95" s="161"/>
      <c r="E95" s="39" t="s">
        <v>649</v>
      </c>
      <c r="F95" s="161"/>
      <c r="G95" s="161"/>
      <c r="H95" s="99"/>
      <c r="I95" s="99"/>
      <c r="J95" s="99"/>
      <c r="K95" s="99"/>
      <c r="L95" s="99"/>
      <c r="M95" s="99"/>
      <c r="N95" s="99"/>
      <c r="O95" s="99"/>
      <c r="P95" s="99"/>
      <c r="Q95" s="99"/>
      <c r="R95" s="99"/>
      <c r="S95" s="99"/>
      <c r="T95" s="99"/>
    </row>
    <row r="96" spans="2:20">
      <c r="B96" s="161"/>
      <c r="C96" s="45"/>
      <c r="D96" s="161"/>
      <c r="E96" s="45"/>
      <c r="F96" s="161"/>
      <c r="G96" s="161"/>
      <c r="H96" s="106"/>
      <c r="I96" s="106"/>
      <c r="J96" s="106"/>
      <c r="K96" s="106"/>
      <c r="L96" s="106"/>
      <c r="M96" s="106"/>
      <c r="N96" s="106"/>
      <c r="O96" s="106"/>
      <c r="P96" s="106"/>
      <c r="Q96" s="106"/>
      <c r="R96" s="106"/>
      <c r="S96" s="106"/>
      <c r="T96" s="106"/>
    </row>
    <row r="97" spans="2:21">
      <c r="B97" s="161"/>
      <c r="C97" s="40" t="s">
        <v>289</v>
      </c>
      <c r="D97" s="161"/>
      <c r="E97" s="39" t="s">
        <v>649</v>
      </c>
      <c r="F97" s="161"/>
      <c r="G97" s="161"/>
      <c r="H97" s="98">
        <f t="shared" ref="H97:T97" si="14">SUM(H98:H101)</f>
        <v>0</v>
      </c>
      <c r="I97" s="98">
        <f t="shared" si="14"/>
        <v>0</v>
      </c>
      <c r="J97" s="98">
        <f t="shared" si="14"/>
        <v>0</v>
      </c>
      <c r="K97" s="98">
        <f t="shared" si="14"/>
        <v>0</v>
      </c>
      <c r="L97" s="98">
        <f t="shared" si="14"/>
        <v>0</v>
      </c>
      <c r="M97" s="98">
        <f t="shared" si="14"/>
        <v>0</v>
      </c>
      <c r="N97" s="98">
        <f t="shared" si="14"/>
        <v>0</v>
      </c>
      <c r="O97" s="98">
        <f t="shared" si="14"/>
        <v>0</v>
      </c>
      <c r="P97" s="98">
        <f t="shared" si="14"/>
        <v>0</v>
      </c>
      <c r="Q97" s="98">
        <f t="shared" si="14"/>
        <v>0</v>
      </c>
      <c r="R97" s="98">
        <f t="shared" si="14"/>
        <v>0</v>
      </c>
      <c r="S97" s="98">
        <f t="shared" si="14"/>
        <v>0</v>
      </c>
      <c r="T97" s="98">
        <f t="shared" si="14"/>
        <v>0</v>
      </c>
    </row>
    <row r="98" spans="2:21">
      <c r="B98" s="161"/>
      <c r="C98" s="45" t="s">
        <v>290</v>
      </c>
      <c r="D98" s="161"/>
      <c r="E98" s="39" t="s">
        <v>649</v>
      </c>
      <c r="F98" s="161"/>
      <c r="G98" s="161"/>
      <c r="H98" s="99"/>
      <c r="I98" s="99"/>
      <c r="J98" s="99"/>
      <c r="K98" s="99"/>
      <c r="L98" s="99"/>
      <c r="M98" s="99"/>
      <c r="N98" s="99"/>
      <c r="O98" s="99"/>
      <c r="P98" s="99"/>
      <c r="Q98" s="99"/>
      <c r="R98" s="99"/>
      <c r="S98" s="99"/>
      <c r="T98" s="99"/>
    </row>
    <row r="99" spans="2:21">
      <c r="C99" s="45" t="s">
        <v>291</v>
      </c>
      <c r="D99" s="161"/>
      <c r="E99" s="39" t="s">
        <v>649</v>
      </c>
      <c r="F99" s="161"/>
      <c r="G99" s="161"/>
      <c r="H99" s="99"/>
      <c r="I99" s="99"/>
      <c r="J99" s="99"/>
      <c r="K99" s="99"/>
      <c r="L99" s="99"/>
      <c r="M99" s="99"/>
      <c r="N99" s="99"/>
      <c r="O99" s="99"/>
      <c r="P99" s="99"/>
      <c r="Q99" s="99"/>
      <c r="R99" s="99"/>
      <c r="S99" s="99"/>
      <c r="T99" s="99"/>
      <c r="U99" s="161"/>
    </row>
    <row r="100" spans="2:21">
      <c r="C100" s="45" t="s">
        <v>292</v>
      </c>
      <c r="D100" s="161"/>
      <c r="E100" s="39" t="s">
        <v>649</v>
      </c>
      <c r="F100" s="161"/>
      <c r="G100" s="161"/>
      <c r="H100" s="99"/>
      <c r="I100" s="99"/>
      <c r="J100" s="99"/>
      <c r="K100" s="99"/>
      <c r="L100" s="99"/>
      <c r="M100" s="99"/>
      <c r="N100" s="99"/>
      <c r="O100" s="99"/>
      <c r="P100" s="99"/>
      <c r="Q100" s="99"/>
      <c r="R100" s="99"/>
      <c r="S100" s="99"/>
      <c r="T100" s="99"/>
      <c r="U100" s="161"/>
    </row>
    <row r="101" spans="2:21">
      <c r="C101" s="45" t="s">
        <v>293</v>
      </c>
      <c r="D101" s="161"/>
      <c r="E101" s="39" t="s">
        <v>649</v>
      </c>
      <c r="F101" s="161"/>
      <c r="G101" s="161"/>
      <c r="H101" s="99"/>
      <c r="I101" s="99"/>
      <c r="J101" s="99"/>
      <c r="K101" s="99"/>
      <c r="L101" s="99"/>
      <c r="M101" s="99"/>
      <c r="N101" s="99"/>
      <c r="O101" s="99"/>
      <c r="P101" s="99"/>
      <c r="Q101" s="99"/>
      <c r="R101" s="99"/>
      <c r="S101" s="99"/>
      <c r="T101" s="99"/>
      <c r="U101" s="161"/>
    </row>
    <row r="102" spans="2:21">
      <c r="C102" s="45"/>
      <c r="D102" s="161"/>
      <c r="E102" s="45"/>
      <c r="F102" s="161"/>
      <c r="G102" s="161"/>
      <c r="H102" s="106"/>
      <c r="I102" s="106"/>
      <c r="J102" s="106"/>
      <c r="K102" s="106"/>
      <c r="L102" s="106"/>
      <c r="M102" s="106"/>
      <c r="N102" s="106"/>
      <c r="O102" s="106"/>
      <c r="P102" s="106"/>
      <c r="Q102" s="106"/>
      <c r="R102" s="106"/>
      <c r="S102" s="106"/>
      <c r="T102" s="106"/>
      <c r="U102" s="161"/>
    </row>
    <row r="103" spans="2:21">
      <c r="C103" s="40" t="s">
        <v>294</v>
      </c>
      <c r="D103" s="161"/>
      <c r="E103" s="39" t="s">
        <v>649</v>
      </c>
      <c r="F103" s="161"/>
      <c r="G103" s="161"/>
      <c r="H103" s="98">
        <f t="shared" ref="H103:T103" si="15">SUM(H92,H95,H97)</f>
        <v>0</v>
      </c>
      <c r="I103" s="98">
        <f t="shared" si="15"/>
        <v>0</v>
      </c>
      <c r="J103" s="98">
        <f t="shared" si="15"/>
        <v>0</v>
      </c>
      <c r="K103" s="98">
        <f t="shared" si="15"/>
        <v>0</v>
      </c>
      <c r="L103" s="98">
        <f t="shared" si="15"/>
        <v>0</v>
      </c>
      <c r="M103" s="98">
        <f t="shared" si="15"/>
        <v>0</v>
      </c>
      <c r="N103" s="98">
        <f t="shared" si="15"/>
        <v>0</v>
      </c>
      <c r="O103" s="98">
        <f t="shared" si="15"/>
        <v>0</v>
      </c>
      <c r="P103" s="98">
        <f t="shared" si="15"/>
        <v>0</v>
      </c>
      <c r="Q103" s="98">
        <f t="shared" si="15"/>
        <v>0</v>
      </c>
      <c r="R103" s="98">
        <f t="shared" si="15"/>
        <v>0</v>
      </c>
      <c r="S103" s="98">
        <f t="shared" si="15"/>
        <v>0</v>
      </c>
      <c r="T103" s="98">
        <f t="shared" si="15"/>
        <v>0</v>
      </c>
      <c r="U103" s="161"/>
    </row>
    <row r="104" spans="2:21" s="44" customFormat="1">
      <c r="C104" s="40"/>
      <c r="D104" s="40"/>
      <c r="E104" s="40"/>
      <c r="F104" s="40"/>
      <c r="G104" s="40"/>
      <c r="H104" s="107"/>
      <c r="I104" s="107"/>
      <c r="J104" s="107"/>
      <c r="K104" s="107"/>
      <c r="L104" s="107"/>
      <c r="M104" s="107"/>
      <c r="N104" s="107"/>
      <c r="O104" s="107"/>
      <c r="P104" s="107"/>
      <c r="Q104" s="107"/>
      <c r="R104" s="107"/>
      <c r="S104" s="107"/>
      <c r="T104" s="107"/>
      <c r="U104" s="40"/>
    </row>
    <row r="105" spans="2:21" s="44" customFormat="1">
      <c r="C105" s="40" t="s">
        <v>490</v>
      </c>
      <c r="D105" s="40"/>
      <c r="E105" s="39" t="s">
        <v>649</v>
      </c>
      <c r="F105" s="161"/>
      <c r="G105" s="161"/>
      <c r="H105" s="98">
        <f t="shared" ref="H105:T105" si="16">SUM(H106:H109)</f>
        <v>0</v>
      </c>
      <c r="I105" s="98">
        <f t="shared" si="16"/>
        <v>0</v>
      </c>
      <c r="J105" s="98">
        <f t="shared" si="16"/>
        <v>0</v>
      </c>
      <c r="K105" s="98">
        <f t="shared" si="16"/>
        <v>0</v>
      </c>
      <c r="L105" s="98">
        <f t="shared" si="16"/>
        <v>0</v>
      </c>
      <c r="M105" s="98">
        <f t="shared" si="16"/>
        <v>0</v>
      </c>
      <c r="N105" s="98">
        <f t="shared" si="16"/>
        <v>0</v>
      </c>
      <c r="O105" s="98">
        <f t="shared" si="16"/>
        <v>0</v>
      </c>
      <c r="P105" s="98">
        <f t="shared" si="16"/>
        <v>0</v>
      </c>
      <c r="Q105" s="98">
        <f t="shared" si="16"/>
        <v>0</v>
      </c>
      <c r="R105" s="98">
        <f t="shared" si="16"/>
        <v>0</v>
      </c>
      <c r="S105" s="98">
        <f t="shared" si="16"/>
        <v>0</v>
      </c>
      <c r="T105" s="98">
        <f t="shared" si="16"/>
        <v>0</v>
      </c>
      <c r="U105" s="40"/>
    </row>
    <row r="106" spans="2:21" s="44" customFormat="1">
      <c r="C106" s="47" t="s">
        <v>280</v>
      </c>
      <c r="D106" s="40"/>
      <c r="E106" s="39" t="s">
        <v>649</v>
      </c>
      <c r="F106" s="40"/>
      <c r="G106" s="40"/>
      <c r="H106" s="99"/>
      <c r="I106" s="99"/>
      <c r="J106" s="99"/>
      <c r="K106" s="99"/>
      <c r="L106" s="99"/>
      <c r="M106" s="99"/>
      <c r="N106" s="99"/>
      <c r="O106" s="99"/>
      <c r="P106" s="99"/>
      <c r="Q106" s="99"/>
      <c r="R106" s="99"/>
      <c r="S106" s="99"/>
      <c r="T106" s="99"/>
      <c r="U106" s="40"/>
    </row>
    <row r="107" spans="2:21" s="44" customFormat="1">
      <c r="C107" s="47" t="s">
        <v>280</v>
      </c>
      <c r="D107" s="40"/>
      <c r="E107" s="39" t="s">
        <v>649</v>
      </c>
      <c r="F107" s="40"/>
      <c r="G107" s="40"/>
      <c r="H107" s="99"/>
      <c r="I107" s="99"/>
      <c r="J107" s="99"/>
      <c r="K107" s="99"/>
      <c r="L107" s="99"/>
      <c r="M107" s="99"/>
      <c r="N107" s="99"/>
      <c r="O107" s="99"/>
      <c r="P107" s="99"/>
      <c r="Q107" s="99"/>
      <c r="R107" s="99"/>
      <c r="S107" s="99"/>
      <c r="T107" s="99"/>
      <c r="U107" s="40"/>
    </row>
    <row r="108" spans="2:21" s="44" customFormat="1">
      <c r="C108" s="47" t="s">
        <v>280</v>
      </c>
      <c r="D108" s="40"/>
      <c r="E108" s="39" t="s">
        <v>649</v>
      </c>
      <c r="F108" s="40"/>
      <c r="G108" s="40"/>
      <c r="H108" s="99"/>
      <c r="I108" s="99"/>
      <c r="J108" s="99"/>
      <c r="K108" s="99"/>
      <c r="L108" s="99"/>
      <c r="M108" s="99"/>
      <c r="N108" s="99"/>
      <c r="O108" s="99"/>
      <c r="P108" s="99"/>
      <c r="Q108" s="99"/>
      <c r="R108" s="99"/>
      <c r="S108" s="99"/>
      <c r="T108" s="99"/>
      <c r="U108" s="40"/>
    </row>
    <row r="109" spans="2:21" s="44" customFormat="1">
      <c r="C109" s="47" t="s">
        <v>280</v>
      </c>
      <c r="D109" s="40"/>
      <c r="E109" s="39" t="s">
        <v>649</v>
      </c>
      <c r="F109" s="40"/>
      <c r="G109" s="40"/>
      <c r="H109" s="99"/>
      <c r="I109" s="99"/>
      <c r="J109" s="99"/>
      <c r="K109" s="99"/>
      <c r="L109" s="99"/>
      <c r="M109" s="99"/>
      <c r="N109" s="99"/>
      <c r="O109" s="99"/>
      <c r="P109" s="99"/>
      <c r="Q109" s="99"/>
      <c r="R109" s="99"/>
      <c r="S109" s="99"/>
      <c r="T109" s="99"/>
      <c r="U109" s="40"/>
    </row>
    <row r="110" spans="2:21" s="44" customFormat="1">
      <c r="C110" s="40"/>
      <c r="D110" s="40"/>
      <c r="E110" s="40"/>
      <c r="F110" s="40"/>
      <c r="G110" s="40"/>
      <c r="H110" s="107"/>
      <c r="I110" s="107"/>
      <c r="J110" s="107"/>
      <c r="K110" s="107"/>
      <c r="L110" s="107"/>
      <c r="M110" s="107"/>
      <c r="N110" s="107"/>
      <c r="O110" s="107"/>
      <c r="P110" s="107"/>
      <c r="Q110" s="107"/>
      <c r="R110" s="107"/>
      <c r="S110" s="107"/>
      <c r="T110" s="107"/>
      <c r="U110" s="40"/>
    </row>
    <row r="111" spans="2:21" s="44" customFormat="1">
      <c r="C111" s="40" t="s">
        <v>295</v>
      </c>
      <c r="D111" s="40"/>
      <c r="E111" s="39" t="s">
        <v>649</v>
      </c>
      <c r="F111" s="40"/>
      <c r="G111" s="40"/>
      <c r="H111" s="98">
        <f>SUM(H103,H105)</f>
        <v>0</v>
      </c>
      <c r="I111" s="98">
        <f t="shared" ref="I111:T111" si="17">SUM(I103,I105)</f>
        <v>0</v>
      </c>
      <c r="J111" s="98">
        <f t="shared" si="17"/>
        <v>0</v>
      </c>
      <c r="K111" s="98">
        <f t="shared" si="17"/>
        <v>0</v>
      </c>
      <c r="L111" s="98">
        <f t="shared" si="17"/>
        <v>0</v>
      </c>
      <c r="M111" s="98">
        <f t="shared" si="17"/>
        <v>0</v>
      </c>
      <c r="N111" s="98">
        <f t="shared" si="17"/>
        <v>0</v>
      </c>
      <c r="O111" s="98">
        <f t="shared" si="17"/>
        <v>0</v>
      </c>
      <c r="P111" s="98">
        <f t="shared" si="17"/>
        <v>0</v>
      </c>
      <c r="Q111" s="98">
        <f t="shared" si="17"/>
        <v>0</v>
      </c>
      <c r="R111" s="98">
        <f t="shared" si="17"/>
        <v>0</v>
      </c>
      <c r="S111" s="98">
        <f t="shared" si="17"/>
        <v>0</v>
      </c>
      <c r="T111" s="98">
        <f t="shared" si="17"/>
        <v>0</v>
      </c>
      <c r="U111" s="40"/>
    </row>
    <row r="112" spans="2:21" s="44" customFormat="1">
      <c r="C112" s="40"/>
      <c r="D112" s="40"/>
      <c r="E112" s="40"/>
      <c r="F112" s="40"/>
      <c r="G112" s="40"/>
      <c r="H112" s="107"/>
      <c r="I112" s="107"/>
      <c r="J112" s="107"/>
      <c r="K112" s="107"/>
      <c r="L112" s="107"/>
      <c r="M112" s="107"/>
      <c r="N112" s="107"/>
      <c r="O112" s="107"/>
      <c r="P112" s="107"/>
      <c r="Q112" s="107"/>
      <c r="R112" s="107"/>
      <c r="S112" s="107"/>
      <c r="T112" s="107"/>
      <c r="U112" s="40"/>
    </row>
    <row r="113" spans="3:21">
      <c r="C113" s="45"/>
      <c r="D113" s="161"/>
      <c r="E113" s="45"/>
      <c r="F113" s="161"/>
      <c r="G113" s="161"/>
      <c r="H113" s="106"/>
      <c r="I113" s="106"/>
      <c r="J113" s="106"/>
      <c r="K113" s="106"/>
      <c r="L113" s="106"/>
      <c r="M113" s="106"/>
      <c r="N113" s="106"/>
      <c r="O113" s="106"/>
      <c r="P113" s="106"/>
      <c r="Q113" s="106"/>
      <c r="R113" s="106"/>
      <c r="S113" s="106"/>
      <c r="T113" s="106"/>
      <c r="U113" s="161"/>
    </row>
    <row r="114" spans="3:21">
      <c r="C114" s="40" t="s">
        <v>296</v>
      </c>
      <c r="D114" s="161"/>
      <c r="E114" s="39" t="s">
        <v>649</v>
      </c>
      <c r="F114" s="161"/>
      <c r="G114" s="161"/>
      <c r="H114" s="98">
        <f t="shared" ref="H114:T114" si="18">SUM(H115:H116)</f>
        <v>0</v>
      </c>
      <c r="I114" s="98">
        <f t="shared" si="18"/>
        <v>0</v>
      </c>
      <c r="J114" s="98">
        <f t="shared" si="18"/>
        <v>0</v>
      </c>
      <c r="K114" s="98">
        <f t="shared" si="18"/>
        <v>0</v>
      </c>
      <c r="L114" s="98">
        <f t="shared" si="18"/>
        <v>0</v>
      </c>
      <c r="M114" s="98">
        <f t="shared" si="18"/>
        <v>0</v>
      </c>
      <c r="N114" s="98">
        <f t="shared" si="18"/>
        <v>0</v>
      </c>
      <c r="O114" s="98">
        <f t="shared" si="18"/>
        <v>0</v>
      </c>
      <c r="P114" s="98">
        <f t="shared" si="18"/>
        <v>0</v>
      </c>
      <c r="Q114" s="98">
        <f t="shared" si="18"/>
        <v>0</v>
      </c>
      <c r="R114" s="98">
        <f t="shared" si="18"/>
        <v>0</v>
      </c>
      <c r="S114" s="98">
        <f t="shared" si="18"/>
        <v>0</v>
      </c>
      <c r="T114" s="98">
        <f t="shared" si="18"/>
        <v>0</v>
      </c>
      <c r="U114" s="161"/>
    </row>
    <row r="115" spans="3:21">
      <c r="C115" s="45" t="s">
        <v>297</v>
      </c>
      <c r="D115" s="161"/>
      <c r="E115" s="39" t="s">
        <v>649</v>
      </c>
      <c r="F115" s="161"/>
      <c r="G115" s="161"/>
      <c r="H115" s="99"/>
      <c r="I115" s="99"/>
      <c r="J115" s="99"/>
      <c r="K115" s="99"/>
      <c r="L115" s="99"/>
      <c r="M115" s="99"/>
      <c r="N115" s="99"/>
      <c r="O115" s="99"/>
      <c r="P115" s="99"/>
      <c r="Q115" s="99"/>
      <c r="R115" s="99"/>
      <c r="S115" s="99"/>
      <c r="T115" s="99"/>
    </row>
    <row r="116" spans="3:21">
      <c r="C116" s="45" t="s">
        <v>298</v>
      </c>
      <c r="D116" s="161"/>
      <c r="E116" s="39" t="s">
        <v>649</v>
      </c>
      <c r="F116" s="161"/>
      <c r="G116" s="161"/>
      <c r="H116" s="99"/>
      <c r="I116" s="99"/>
      <c r="J116" s="99"/>
      <c r="K116" s="99"/>
      <c r="L116" s="99"/>
      <c r="M116" s="99"/>
      <c r="N116" s="99"/>
      <c r="O116" s="99"/>
      <c r="P116" s="99"/>
      <c r="Q116" s="99"/>
      <c r="R116" s="99"/>
      <c r="S116" s="99"/>
      <c r="T116" s="99"/>
    </row>
    <row r="117" spans="3:21">
      <c r="C117" s="45"/>
      <c r="D117" s="161"/>
      <c r="E117" s="45"/>
      <c r="F117" s="161"/>
      <c r="G117" s="161"/>
      <c r="H117" s="106"/>
      <c r="I117" s="106"/>
      <c r="J117" s="106"/>
      <c r="K117" s="106"/>
      <c r="L117" s="106"/>
      <c r="M117" s="106"/>
      <c r="N117" s="106"/>
      <c r="O117" s="106"/>
      <c r="P117" s="106"/>
      <c r="Q117" s="106"/>
      <c r="R117" s="106"/>
      <c r="S117" s="106"/>
      <c r="T117" s="106"/>
    </row>
    <row r="118" spans="3:21">
      <c r="C118" s="40" t="s">
        <v>299</v>
      </c>
      <c r="D118" s="161"/>
      <c r="E118" s="39" t="s">
        <v>649</v>
      </c>
      <c r="F118" s="161"/>
      <c r="G118" s="161"/>
      <c r="H118" s="98">
        <f t="shared" ref="H118:T118" si="19">SUM(H119:H120)</f>
        <v>0</v>
      </c>
      <c r="I118" s="98">
        <f t="shared" si="19"/>
        <v>0</v>
      </c>
      <c r="J118" s="98">
        <f t="shared" si="19"/>
        <v>0</v>
      </c>
      <c r="K118" s="98">
        <f t="shared" si="19"/>
        <v>0</v>
      </c>
      <c r="L118" s="98">
        <f t="shared" si="19"/>
        <v>0</v>
      </c>
      <c r="M118" s="98">
        <f t="shared" si="19"/>
        <v>0</v>
      </c>
      <c r="N118" s="98">
        <f t="shared" si="19"/>
        <v>0</v>
      </c>
      <c r="O118" s="98">
        <f t="shared" si="19"/>
        <v>0</v>
      </c>
      <c r="P118" s="98">
        <f t="shared" si="19"/>
        <v>0</v>
      </c>
      <c r="Q118" s="98">
        <f t="shared" si="19"/>
        <v>0</v>
      </c>
      <c r="R118" s="98">
        <f t="shared" si="19"/>
        <v>0</v>
      </c>
      <c r="S118" s="98">
        <f t="shared" si="19"/>
        <v>0</v>
      </c>
      <c r="T118" s="98">
        <f t="shared" si="19"/>
        <v>0</v>
      </c>
    </row>
    <row r="119" spans="3:21">
      <c r="C119" s="45" t="s">
        <v>300</v>
      </c>
      <c r="D119" s="161"/>
      <c r="E119" s="39" t="s">
        <v>649</v>
      </c>
      <c r="F119" s="161"/>
      <c r="G119" s="161"/>
      <c r="H119" s="99"/>
      <c r="I119" s="99"/>
      <c r="J119" s="99"/>
      <c r="K119" s="99"/>
      <c r="L119" s="99"/>
      <c r="M119" s="99"/>
      <c r="N119" s="99"/>
      <c r="O119" s="99"/>
      <c r="P119" s="99"/>
      <c r="Q119" s="99"/>
      <c r="R119" s="99"/>
      <c r="S119" s="99"/>
      <c r="T119" s="99"/>
    </row>
    <row r="120" spans="3:21">
      <c r="C120" s="45" t="s">
        <v>301</v>
      </c>
      <c r="D120" s="161"/>
      <c r="E120" s="39" t="s">
        <v>649</v>
      </c>
      <c r="F120" s="161"/>
      <c r="G120" s="161"/>
      <c r="H120" s="99"/>
      <c r="I120" s="99"/>
      <c r="J120" s="99"/>
      <c r="K120" s="99"/>
      <c r="L120" s="99"/>
      <c r="M120" s="99"/>
      <c r="N120" s="99"/>
      <c r="O120" s="99"/>
      <c r="P120" s="99"/>
      <c r="Q120" s="99"/>
      <c r="R120" s="99"/>
      <c r="S120" s="99"/>
      <c r="T120" s="99"/>
    </row>
    <row r="121" spans="3:21">
      <c r="C121" s="45"/>
      <c r="D121" s="161"/>
      <c r="E121" s="45"/>
      <c r="F121" s="161"/>
      <c r="G121" s="161"/>
      <c r="H121" s="106"/>
      <c r="I121" s="106"/>
      <c r="J121" s="106"/>
      <c r="K121" s="106"/>
      <c r="L121" s="106"/>
      <c r="M121" s="106"/>
      <c r="N121" s="106"/>
      <c r="O121" s="106"/>
      <c r="P121" s="106"/>
      <c r="Q121" s="106"/>
      <c r="R121" s="106"/>
      <c r="S121" s="106"/>
      <c r="T121" s="106"/>
    </row>
    <row r="122" spans="3:21">
      <c r="C122" s="40" t="s">
        <v>302</v>
      </c>
      <c r="D122" s="161"/>
      <c r="E122" s="39" t="s">
        <v>649</v>
      </c>
      <c r="F122" s="161"/>
      <c r="G122" s="161"/>
      <c r="H122" s="98">
        <f t="shared" ref="H122:T122" si="20">SUM(H114,H111,H118)</f>
        <v>0</v>
      </c>
      <c r="I122" s="98">
        <f t="shared" si="20"/>
        <v>0</v>
      </c>
      <c r="J122" s="98">
        <f t="shared" si="20"/>
        <v>0</v>
      </c>
      <c r="K122" s="98">
        <f t="shared" si="20"/>
        <v>0</v>
      </c>
      <c r="L122" s="98">
        <f t="shared" si="20"/>
        <v>0</v>
      </c>
      <c r="M122" s="98">
        <f t="shared" si="20"/>
        <v>0</v>
      </c>
      <c r="N122" s="98">
        <f t="shared" si="20"/>
        <v>0</v>
      </c>
      <c r="O122" s="98">
        <f t="shared" si="20"/>
        <v>0</v>
      </c>
      <c r="P122" s="98">
        <f t="shared" si="20"/>
        <v>0</v>
      </c>
      <c r="Q122" s="98">
        <f t="shared" si="20"/>
        <v>0</v>
      </c>
      <c r="R122" s="98">
        <f t="shared" si="20"/>
        <v>0</v>
      </c>
      <c r="S122" s="98">
        <f t="shared" si="20"/>
        <v>0</v>
      </c>
      <c r="T122" s="98">
        <f t="shared" si="20"/>
        <v>0</v>
      </c>
    </row>
    <row r="123" spans="3:21">
      <c r="C123" s="45"/>
      <c r="D123" s="161"/>
      <c r="E123" s="39"/>
      <c r="F123" s="161"/>
      <c r="G123" s="161"/>
      <c r="H123" s="108"/>
      <c r="I123" s="108"/>
      <c r="J123" s="108"/>
      <c r="K123" s="108"/>
      <c r="L123" s="108"/>
      <c r="M123" s="108"/>
      <c r="N123" s="108"/>
      <c r="O123" s="108"/>
      <c r="P123" s="108"/>
      <c r="Q123" s="108"/>
      <c r="R123" s="108"/>
      <c r="S123" s="108"/>
      <c r="T123" s="108"/>
    </row>
    <row r="124" spans="3:21">
      <c r="C124" s="40" t="s">
        <v>303</v>
      </c>
      <c r="D124" s="161"/>
      <c r="E124" s="39" t="s">
        <v>649</v>
      </c>
      <c r="F124" s="161"/>
      <c r="G124" s="161"/>
      <c r="H124" s="98">
        <f t="shared" ref="H124:T124" si="21">SUM(H125:H128)</f>
        <v>0</v>
      </c>
      <c r="I124" s="98">
        <f t="shared" si="21"/>
        <v>0</v>
      </c>
      <c r="J124" s="98">
        <f t="shared" si="21"/>
        <v>0</v>
      </c>
      <c r="K124" s="98">
        <f t="shared" si="21"/>
        <v>0</v>
      </c>
      <c r="L124" s="98">
        <f t="shared" si="21"/>
        <v>0</v>
      </c>
      <c r="M124" s="98">
        <f t="shared" si="21"/>
        <v>0</v>
      </c>
      <c r="N124" s="98">
        <f t="shared" si="21"/>
        <v>0</v>
      </c>
      <c r="O124" s="98">
        <f t="shared" si="21"/>
        <v>0</v>
      </c>
      <c r="P124" s="98">
        <f t="shared" si="21"/>
        <v>0</v>
      </c>
      <c r="Q124" s="98">
        <f t="shared" si="21"/>
        <v>0</v>
      </c>
      <c r="R124" s="98">
        <f t="shared" si="21"/>
        <v>0</v>
      </c>
      <c r="S124" s="98">
        <f t="shared" si="21"/>
        <v>0</v>
      </c>
      <c r="T124" s="98">
        <f t="shared" si="21"/>
        <v>0</v>
      </c>
    </row>
    <row r="125" spans="3:21">
      <c r="C125" s="45" t="s">
        <v>304</v>
      </c>
      <c r="D125" s="161"/>
      <c r="E125" s="39" t="s">
        <v>649</v>
      </c>
      <c r="F125" s="161"/>
      <c r="G125" s="161"/>
      <c r="H125" s="99"/>
      <c r="I125" s="99"/>
      <c r="J125" s="99"/>
      <c r="K125" s="99"/>
      <c r="L125" s="99"/>
      <c r="M125" s="99"/>
      <c r="N125" s="99"/>
      <c r="O125" s="99"/>
      <c r="P125" s="99"/>
      <c r="Q125" s="99"/>
      <c r="R125" s="99"/>
      <c r="S125" s="99"/>
      <c r="T125" s="99"/>
    </row>
    <row r="126" spans="3:21" s="44" customFormat="1">
      <c r="C126" s="45" t="s">
        <v>305</v>
      </c>
      <c r="D126" s="161"/>
      <c r="E126" s="39" t="s">
        <v>649</v>
      </c>
      <c r="F126" s="161"/>
      <c r="G126" s="161"/>
      <c r="H126" s="99"/>
      <c r="I126" s="99"/>
      <c r="J126" s="99"/>
      <c r="K126" s="99"/>
      <c r="L126" s="99"/>
      <c r="M126" s="99"/>
      <c r="N126" s="99"/>
      <c r="O126" s="99"/>
      <c r="P126" s="99"/>
      <c r="Q126" s="99"/>
      <c r="R126" s="99"/>
      <c r="S126" s="99"/>
      <c r="T126" s="99"/>
    </row>
    <row r="127" spans="3:21">
      <c r="C127" s="45" t="s">
        <v>306</v>
      </c>
      <c r="D127" s="161"/>
      <c r="E127" s="39" t="s">
        <v>649</v>
      </c>
      <c r="F127" s="161"/>
      <c r="G127" s="161"/>
      <c r="H127" s="99"/>
      <c r="I127" s="99"/>
      <c r="J127" s="99"/>
      <c r="K127" s="99"/>
      <c r="L127" s="99"/>
      <c r="M127" s="99"/>
      <c r="N127" s="99"/>
      <c r="O127" s="99"/>
      <c r="P127" s="99"/>
      <c r="Q127" s="99"/>
      <c r="R127" s="99"/>
      <c r="S127" s="99"/>
      <c r="T127" s="99"/>
    </row>
    <row r="128" spans="3:21" s="44" customFormat="1">
      <c r="C128" s="45" t="s">
        <v>307</v>
      </c>
      <c r="D128" s="161"/>
      <c r="E128" s="39" t="s">
        <v>649</v>
      </c>
      <c r="F128" s="161"/>
      <c r="G128" s="161"/>
      <c r="H128" s="99"/>
      <c r="I128" s="99"/>
      <c r="J128" s="99"/>
      <c r="K128" s="99"/>
      <c r="L128" s="99"/>
      <c r="M128" s="99"/>
      <c r="N128" s="99"/>
      <c r="O128" s="99"/>
      <c r="P128" s="99"/>
      <c r="Q128" s="99"/>
      <c r="R128" s="99"/>
      <c r="S128" s="99"/>
      <c r="T128" s="99"/>
    </row>
    <row r="129" spans="3:20">
      <c r="C129" s="45"/>
      <c r="D129" s="161"/>
      <c r="E129" s="45"/>
      <c r="F129" s="161"/>
      <c r="G129" s="161"/>
      <c r="H129" s="106"/>
      <c r="I129" s="106"/>
      <c r="J129" s="106"/>
      <c r="K129" s="106"/>
      <c r="L129" s="106"/>
      <c r="M129" s="106"/>
      <c r="N129" s="106"/>
      <c r="O129" s="106"/>
      <c r="P129" s="106"/>
      <c r="Q129" s="106"/>
      <c r="R129" s="106"/>
      <c r="S129" s="106"/>
      <c r="T129" s="106"/>
    </row>
    <row r="130" spans="3:20">
      <c r="C130" s="40" t="s">
        <v>308</v>
      </c>
      <c r="D130" s="161"/>
      <c r="E130" s="39" t="s">
        <v>649</v>
      </c>
      <c r="F130" s="161"/>
      <c r="G130" s="161"/>
      <c r="H130" s="98">
        <f t="shared" ref="H130:T130" si="22">SUM(H124,H122)</f>
        <v>0</v>
      </c>
      <c r="I130" s="98">
        <f t="shared" si="22"/>
        <v>0</v>
      </c>
      <c r="J130" s="98">
        <f t="shared" si="22"/>
        <v>0</v>
      </c>
      <c r="K130" s="98">
        <f t="shared" si="22"/>
        <v>0</v>
      </c>
      <c r="L130" s="98">
        <f t="shared" si="22"/>
        <v>0</v>
      </c>
      <c r="M130" s="98">
        <f t="shared" si="22"/>
        <v>0</v>
      </c>
      <c r="N130" s="98">
        <f t="shared" si="22"/>
        <v>0</v>
      </c>
      <c r="O130" s="98">
        <f t="shared" si="22"/>
        <v>0</v>
      </c>
      <c r="P130" s="98">
        <f t="shared" si="22"/>
        <v>0</v>
      </c>
      <c r="Q130" s="98">
        <f t="shared" si="22"/>
        <v>0</v>
      </c>
      <c r="R130" s="98">
        <f t="shared" si="22"/>
        <v>0</v>
      </c>
      <c r="S130" s="98">
        <f t="shared" si="22"/>
        <v>0</v>
      </c>
      <c r="T130" s="98">
        <f t="shared" si="22"/>
        <v>0</v>
      </c>
    </row>
    <row r="131" spans="3:20">
      <c r="C131" s="45"/>
      <c r="D131" s="161"/>
      <c r="E131" s="45"/>
      <c r="F131" s="161"/>
      <c r="G131" s="161"/>
      <c r="H131" s="106"/>
      <c r="I131" s="106"/>
      <c r="J131" s="106"/>
      <c r="K131" s="106"/>
      <c r="L131" s="106"/>
      <c r="M131" s="106"/>
      <c r="N131" s="106"/>
      <c r="O131" s="106"/>
      <c r="P131" s="106"/>
      <c r="Q131" s="106"/>
      <c r="R131" s="106"/>
      <c r="S131" s="106"/>
      <c r="T131" s="106"/>
    </row>
    <row r="132" spans="3:20">
      <c r="C132" s="40" t="s">
        <v>309</v>
      </c>
      <c r="D132" s="161"/>
      <c r="E132" s="39" t="s">
        <v>649</v>
      </c>
      <c r="F132" s="161"/>
      <c r="G132" s="161"/>
      <c r="H132" s="98">
        <f t="shared" ref="H132:T132" si="23">SUM(H133:H133)</f>
        <v>0</v>
      </c>
      <c r="I132" s="98">
        <f t="shared" si="23"/>
        <v>0</v>
      </c>
      <c r="J132" s="98">
        <f t="shared" si="23"/>
        <v>0</v>
      </c>
      <c r="K132" s="98">
        <f t="shared" si="23"/>
        <v>0</v>
      </c>
      <c r="L132" s="98">
        <f t="shared" si="23"/>
        <v>0</v>
      </c>
      <c r="M132" s="98">
        <f t="shared" si="23"/>
        <v>0</v>
      </c>
      <c r="N132" s="98">
        <f t="shared" si="23"/>
        <v>0</v>
      </c>
      <c r="O132" s="98">
        <f t="shared" si="23"/>
        <v>0</v>
      </c>
      <c r="P132" s="98">
        <f t="shared" si="23"/>
        <v>0</v>
      </c>
      <c r="Q132" s="98">
        <f t="shared" si="23"/>
        <v>0</v>
      </c>
      <c r="R132" s="98">
        <f t="shared" si="23"/>
        <v>0</v>
      </c>
      <c r="S132" s="98">
        <f t="shared" si="23"/>
        <v>0</v>
      </c>
      <c r="T132" s="98">
        <f t="shared" si="23"/>
        <v>0</v>
      </c>
    </row>
    <row r="133" spans="3:20">
      <c r="C133" s="47" t="s">
        <v>280</v>
      </c>
      <c r="D133" s="161"/>
      <c r="E133" s="39" t="s">
        <v>649</v>
      </c>
      <c r="F133" s="161"/>
      <c r="G133" s="161"/>
      <c r="H133" s="99"/>
      <c r="I133" s="99"/>
      <c r="J133" s="99"/>
      <c r="K133" s="99"/>
      <c r="L133" s="99"/>
      <c r="M133" s="99"/>
      <c r="N133" s="99"/>
      <c r="O133" s="99"/>
      <c r="P133" s="99"/>
      <c r="Q133" s="99"/>
      <c r="R133" s="99"/>
      <c r="S133" s="99"/>
      <c r="T133" s="99"/>
    </row>
    <row r="134" spans="3:20">
      <c r="C134" s="45"/>
      <c r="D134" s="161"/>
      <c r="E134" s="45"/>
      <c r="F134" s="161"/>
      <c r="G134" s="161"/>
      <c r="H134" s="106"/>
      <c r="I134" s="106"/>
      <c r="J134" s="106"/>
      <c r="K134" s="106"/>
      <c r="L134" s="106"/>
      <c r="M134" s="106"/>
      <c r="N134" s="106"/>
      <c r="O134" s="106"/>
      <c r="P134" s="106"/>
      <c r="Q134" s="106"/>
      <c r="R134" s="106"/>
      <c r="S134" s="106"/>
      <c r="T134" s="106"/>
    </row>
    <row r="135" spans="3:20">
      <c r="C135" s="40" t="s">
        <v>310</v>
      </c>
      <c r="D135" s="161"/>
      <c r="E135" s="39" t="s">
        <v>649</v>
      </c>
      <c r="F135" s="161"/>
      <c r="G135" s="161"/>
      <c r="H135" s="98">
        <f>SUM(H132,H130)</f>
        <v>0</v>
      </c>
      <c r="I135" s="98">
        <f t="shared" ref="I135:T135" si="24">SUM(I132,I130)</f>
        <v>0</v>
      </c>
      <c r="J135" s="98">
        <f t="shared" si="24"/>
        <v>0</v>
      </c>
      <c r="K135" s="98">
        <f t="shared" si="24"/>
        <v>0</v>
      </c>
      <c r="L135" s="98">
        <f t="shared" si="24"/>
        <v>0</v>
      </c>
      <c r="M135" s="98">
        <f t="shared" si="24"/>
        <v>0</v>
      </c>
      <c r="N135" s="98">
        <f t="shared" si="24"/>
        <v>0</v>
      </c>
      <c r="O135" s="98">
        <f t="shared" si="24"/>
        <v>0</v>
      </c>
      <c r="P135" s="98">
        <f t="shared" si="24"/>
        <v>0</v>
      </c>
      <c r="Q135" s="98">
        <f t="shared" si="24"/>
        <v>0</v>
      </c>
      <c r="R135" s="98">
        <f t="shared" si="24"/>
        <v>0</v>
      </c>
      <c r="S135" s="98">
        <f t="shared" si="24"/>
        <v>0</v>
      </c>
      <c r="T135" s="98">
        <f t="shared" si="24"/>
        <v>0</v>
      </c>
    </row>
    <row r="136" spans="3:20">
      <c r="C136" s="45"/>
      <c r="D136" s="161"/>
      <c r="E136" s="45"/>
      <c r="F136" s="161"/>
      <c r="G136" s="161"/>
      <c r="H136" s="45"/>
      <c r="I136" s="45"/>
      <c r="J136" s="45"/>
      <c r="K136" s="45"/>
      <c r="L136" s="45"/>
      <c r="M136" s="45"/>
      <c r="N136" s="45"/>
      <c r="O136" s="45"/>
      <c r="P136" s="45"/>
      <c r="Q136" s="45"/>
      <c r="R136" s="45"/>
      <c r="S136" s="45"/>
      <c r="T136" s="45"/>
    </row>
    <row r="137" spans="3:20">
      <c r="C137" s="161"/>
      <c r="D137" s="161"/>
      <c r="E137" s="161"/>
      <c r="F137" s="161"/>
      <c r="G137" s="161"/>
      <c r="H137" s="161"/>
      <c r="I137" s="161"/>
      <c r="J137" s="161"/>
      <c r="K137" s="161"/>
      <c r="L137" s="161"/>
      <c r="M137" s="161"/>
      <c r="N137" s="161"/>
      <c r="O137" s="161"/>
      <c r="P137" s="161"/>
      <c r="Q137" s="161"/>
      <c r="R137" s="161"/>
      <c r="S137" s="161"/>
      <c r="T137" s="161"/>
    </row>
    <row r="138" spans="3:20" ht="60" customHeight="1">
      <c r="C138" s="318" t="s">
        <v>311</v>
      </c>
      <c r="D138" s="316"/>
      <c r="E138" s="317"/>
    </row>
    <row r="139" spans="3:20">
      <c r="C139" s="161"/>
      <c r="D139" s="161"/>
      <c r="E139" s="161"/>
    </row>
    <row r="140" spans="3:20" hidden="1">
      <c r="C140" s="161"/>
      <c r="D140" s="161"/>
      <c r="E140" s="161"/>
    </row>
    <row r="141" spans="3:20" hidden="1">
      <c r="C141" s="161"/>
      <c r="D141" s="161"/>
      <c r="E141" s="161"/>
    </row>
    <row r="142" spans="3:20" hidden="1">
      <c r="C142" s="161"/>
      <c r="D142" s="161"/>
      <c r="E142" s="161"/>
    </row>
    <row r="143" spans="3:20" hidden="1">
      <c r="C143" s="161"/>
      <c r="D143" s="161"/>
      <c r="E143" s="161"/>
    </row>
    <row r="144" spans="3:20" hidden="1">
      <c r="C144" s="161"/>
      <c r="D144" s="161"/>
      <c r="E144" s="161"/>
    </row>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sheetData>
  <mergeCells count="1">
    <mergeCell ref="C138:E138"/>
  </mergeCells>
  <pageMargins left="0.7" right="0.7" top="0.75" bottom="0.75" header="0.3" footer="0.3"/>
  <pageSetup paperSize="8" scale="3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160"/>
  <sheetViews>
    <sheetView showGridLines="0" topLeftCell="A4" zoomScale="80" zoomScaleNormal="80" workbookViewId="0">
      <selection activeCell="S44" sqref="S44"/>
    </sheetView>
  </sheetViews>
  <sheetFormatPr defaultColWidth="0" defaultRowHeight="12.6" zeroHeight="1"/>
  <cols>
    <col min="1" max="1" width="2.36328125" customWidth="1"/>
    <col min="2" max="2" width="1.6328125" customWidth="1"/>
    <col min="3" max="3" width="46" customWidth="1"/>
    <col min="4" max="4" width="17.6328125" customWidth="1"/>
    <col min="5" max="5" width="22.08984375" customWidth="1"/>
    <col min="6" max="6" width="1.7265625" customWidth="1"/>
    <col min="7" max="7" width="1.453125" customWidth="1"/>
    <col min="8" max="20" width="10.6328125" customWidth="1"/>
    <col min="21" max="22" width="10.6328125" hidden="1" customWidth="1"/>
    <col min="23" max="23" width="9" hidden="1" customWidth="1"/>
  </cols>
  <sheetData>
    <row r="1" spans="2:19" s="258" customFormat="1" ht="57" customHeight="1"/>
    <row r="2" spans="2:19" s="258" customFormat="1"/>
    <row r="3" spans="2:19" s="258" customFormat="1" ht="19.8">
      <c r="D3" s="263" t="s">
        <v>0</v>
      </c>
    </row>
    <row r="4" spans="2:19" s="258" customFormat="1"/>
    <row r="5" spans="2:19" s="258" customFormat="1" ht="17.399999999999999">
      <c r="D5" s="266" t="s">
        <v>592</v>
      </c>
    </row>
    <row r="6" spans="2:19" s="258" customFormat="1"/>
    <row r="7" spans="2:19" s="15" customFormat="1"/>
    <row r="8" spans="2:19" s="15" customFormat="1">
      <c r="B8" s="51" t="s">
        <v>675</v>
      </c>
    </row>
    <row r="9" spans="2:19" s="161" customFormat="1">
      <c r="B9" s="16"/>
    </row>
    <row r="10" spans="2:19" s="15" customFormat="1">
      <c r="C10" s="15" t="str">
        <f>'1'!C16</f>
        <v>Month - reference</v>
      </c>
      <c r="H10" s="85">
        <f>'1'!H16</f>
        <v>1</v>
      </c>
      <c r="I10" s="85">
        <f>'1'!I16</f>
        <v>2</v>
      </c>
      <c r="J10" s="85">
        <f>'1'!J16</f>
        <v>3</v>
      </c>
      <c r="K10" s="85">
        <f>'1'!K16</f>
        <v>4</v>
      </c>
      <c r="L10" s="85">
        <f>'1'!L16</f>
        <v>5</v>
      </c>
      <c r="M10" s="85">
        <f>'1'!M16</f>
        <v>6</v>
      </c>
      <c r="N10" s="85">
        <f>'1'!N16</f>
        <v>7</v>
      </c>
      <c r="O10" s="85">
        <f>'1'!O16</f>
        <v>8</v>
      </c>
      <c r="P10" s="85">
        <f>'1'!P16</f>
        <v>9</v>
      </c>
      <c r="Q10" s="85">
        <f>'1'!Q16</f>
        <v>10</v>
      </c>
      <c r="R10" s="85">
        <f>'1'!R16</f>
        <v>11</v>
      </c>
      <c r="S10" s="85">
        <f>'1'!S16</f>
        <v>12</v>
      </c>
    </row>
    <row r="11" spans="2:19" s="15" customFormat="1"/>
    <row r="12" spans="2:19" s="15" customFormat="1">
      <c r="C12" s="15" t="str">
        <f>'1'!C17</f>
        <v>Month - date</v>
      </c>
      <c r="H12" s="86" t="str">
        <f>'1'!H17</f>
        <v>Apr</v>
      </c>
      <c r="I12" s="86" t="str">
        <f>'1'!I17</f>
        <v>May</v>
      </c>
      <c r="J12" s="86" t="str">
        <f>'1'!J17</f>
        <v>Jun</v>
      </c>
      <c r="K12" s="86" t="str">
        <f>'1'!K17</f>
        <v>Jul</v>
      </c>
      <c r="L12" s="86" t="str">
        <f>'1'!L17</f>
        <v>Aug</v>
      </c>
      <c r="M12" s="86" t="str">
        <f>'1'!M17</f>
        <v>Sep</v>
      </c>
      <c r="N12" s="86" t="str">
        <f>'1'!N17</f>
        <v>Oct</v>
      </c>
      <c r="O12" s="86" t="str">
        <f>'1'!O17</f>
        <v>Nov</v>
      </c>
      <c r="P12" s="86" t="str">
        <f>'1'!P17</f>
        <v>Dec</v>
      </c>
      <c r="Q12" s="86" t="str">
        <f>'1'!Q17</f>
        <v>Jan</v>
      </c>
      <c r="R12" s="86" t="str">
        <f>'1'!R17</f>
        <v>Feb</v>
      </c>
      <c r="S12" s="86" t="str">
        <f>'1'!S17</f>
        <v>Mar</v>
      </c>
    </row>
    <row r="13" spans="2:19" s="15" customFormat="1"/>
    <row r="14" spans="2:19" s="15" customFormat="1">
      <c r="B14" s="51" t="s">
        <v>312</v>
      </c>
    </row>
    <row r="15" spans="2:19" s="15" customFormat="1"/>
    <row r="16" spans="2:19" s="15" customFormat="1">
      <c r="B16" s="161"/>
      <c r="C16" s="51" t="s">
        <v>313</v>
      </c>
      <c r="D16" s="84">
        <f>regulatoryYear</f>
        <v>2021</v>
      </c>
      <c r="E16" s="84">
        <f>MATCH(D16,'1'!$H$11:$T$11,0)</f>
        <v>8</v>
      </c>
    </row>
    <row r="17" spans="1:22" s="15" customFormat="1"/>
    <row r="18" spans="1:22" s="15" customFormat="1">
      <c r="B18" s="161"/>
      <c r="C18" s="51" t="s">
        <v>314</v>
      </c>
      <c r="D18" s="53" t="s">
        <v>649</v>
      </c>
      <c r="E18" s="109">
        <f>SUM(H20:S20)</f>
        <v>0</v>
      </c>
      <c r="V18" s="161"/>
    </row>
    <row r="19" spans="1:22" s="15" customFormat="1"/>
    <row r="20" spans="1:22" s="15" customFormat="1">
      <c r="B20" s="161"/>
      <c r="C20" s="51" t="s">
        <v>315</v>
      </c>
      <c r="D20" s="53" t="s">
        <v>649</v>
      </c>
      <c r="H20" s="99"/>
      <c r="I20" s="99"/>
      <c r="J20" s="99"/>
      <c r="K20" s="99"/>
      <c r="L20" s="99"/>
      <c r="M20" s="99"/>
      <c r="N20" s="99"/>
      <c r="O20" s="99"/>
      <c r="P20" s="99"/>
      <c r="Q20" s="99"/>
      <c r="R20" s="99"/>
      <c r="S20" s="99"/>
    </row>
    <row r="21" spans="1:22" s="15" customFormat="1">
      <c r="C21" s="77"/>
      <c r="H21" s="110"/>
      <c r="I21" s="110"/>
      <c r="J21" s="110"/>
      <c r="K21" s="110"/>
      <c r="L21" s="110"/>
      <c r="M21" s="110"/>
      <c r="N21" s="110"/>
      <c r="O21" s="110"/>
      <c r="P21" s="110"/>
      <c r="Q21" s="110"/>
      <c r="R21" s="110"/>
      <c r="S21" s="110"/>
    </row>
    <row r="22" spans="1:22" s="15" customFormat="1">
      <c r="B22" s="161"/>
      <c r="C22" s="83" t="s">
        <v>316</v>
      </c>
      <c r="D22" s="53" t="s">
        <v>649</v>
      </c>
      <c r="H22" s="99"/>
      <c r="I22" s="99"/>
      <c r="J22" s="99"/>
      <c r="K22" s="99"/>
      <c r="L22" s="99"/>
      <c r="M22" s="99"/>
      <c r="N22" s="99"/>
      <c r="O22" s="99"/>
      <c r="P22" s="99"/>
      <c r="Q22" s="99"/>
      <c r="R22" s="99"/>
      <c r="S22" s="99"/>
    </row>
    <row r="23" spans="1:22" s="15" customFormat="1">
      <c r="B23" s="51"/>
      <c r="H23" s="110"/>
      <c r="I23" s="110"/>
      <c r="J23" s="110"/>
      <c r="K23" s="110"/>
      <c r="L23" s="110"/>
      <c r="M23" s="110"/>
      <c r="N23" s="110"/>
      <c r="O23" s="110"/>
      <c r="P23" s="110"/>
      <c r="Q23" s="110"/>
      <c r="R23" s="110"/>
      <c r="S23" s="110"/>
    </row>
    <row r="24" spans="1:22" s="15" customFormat="1">
      <c r="B24" s="161"/>
      <c r="C24" s="51" t="s">
        <v>317</v>
      </c>
      <c r="H24" s="110"/>
      <c r="I24" s="110"/>
      <c r="J24" s="110"/>
      <c r="K24" s="110"/>
      <c r="L24" s="110"/>
      <c r="M24" s="110"/>
      <c r="N24" s="110"/>
      <c r="O24" s="110"/>
      <c r="P24" s="110"/>
      <c r="Q24" s="110"/>
      <c r="R24" s="110"/>
      <c r="S24" s="110"/>
    </row>
    <row r="25" spans="1:22" s="15" customFormat="1">
      <c r="B25" s="78"/>
      <c r="C25" s="15" t="s">
        <v>318</v>
      </c>
      <c r="D25" s="53" t="s">
        <v>649</v>
      </c>
      <c r="H25" s="99"/>
      <c r="I25" s="109">
        <f>H28</f>
        <v>0</v>
      </c>
      <c r="J25" s="109">
        <f t="shared" ref="J25:S25" si="0">I28</f>
        <v>0</v>
      </c>
      <c r="K25" s="109">
        <f t="shared" si="0"/>
        <v>0</v>
      </c>
      <c r="L25" s="109">
        <f t="shared" si="0"/>
        <v>0</v>
      </c>
      <c r="M25" s="109">
        <f t="shared" si="0"/>
        <v>0</v>
      </c>
      <c r="N25" s="109">
        <f t="shared" si="0"/>
        <v>0</v>
      </c>
      <c r="O25" s="109">
        <f t="shared" si="0"/>
        <v>0</v>
      </c>
      <c r="P25" s="109">
        <f t="shared" si="0"/>
        <v>0</v>
      </c>
      <c r="Q25" s="109">
        <f t="shared" si="0"/>
        <v>0</v>
      </c>
      <c r="R25" s="109">
        <f t="shared" si="0"/>
        <v>0</v>
      </c>
      <c r="S25" s="109">
        <f t="shared" si="0"/>
        <v>0</v>
      </c>
    </row>
    <row r="26" spans="1:22" s="15" customFormat="1">
      <c r="B26" s="78"/>
      <c r="C26" s="15" t="s">
        <v>257</v>
      </c>
      <c r="D26" s="53" t="s">
        <v>649</v>
      </c>
      <c r="H26" s="99"/>
      <c r="I26" s="99"/>
      <c r="J26" s="99"/>
      <c r="K26" s="99"/>
      <c r="L26" s="99"/>
      <c r="M26" s="99"/>
      <c r="N26" s="99"/>
      <c r="O26" s="99"/>
      <c r="P26" s="99"/>
      <c r="Q26" s="99"/>
      <c r="R26" s="99"/>
      <c r="S26" s="99"/>
    </row>
    <row r="27" spans="1:22" s="15" customFormat="1">
      <c r="B27" s="78"/>
      <c r="C27" s="15" t="s">
        <v>674</v>
      </c>
      <c r="D27" s="53" t="s">
        <v>649</v>
      </c>
      <c r="H27" s="99"/>
      <c r="I27" s="99"/>
      <c r="J27" s="99"/>
      <c r="K27" s="99"/>
      <c r="L27" s="99"/>
      <c r="M27" s="99"/>
      <c r="N27" s="99"/>
      <c r="O27" s="99"/>
      <c r="P27" s="99"/>
      <c r="Q27" s="99"/>
      <c r="R27" s="99"/>
      <c r="S27" s="99"/>
    </row>
    <row r="28" spans="1:22" s="15" customFormat="1">
      <c r="C28" s="15" t="s">
        <v>319</v>
      </c>
      <c r="D28" s="53" t="s">
        <v>649</v>
      </c>
      <c r="H28" s="109">
        <f>H25+H26-H27</f>
        <v>0</v>
      </c>
      <c r="I28" s="109">
        <f t="shared" ref="I28:S28" si="1">I25+I26-I27</f>
        <v>0</v>
      </c>
      <c r="J28" s="109">
        <f t="shared" si="1"/>
        <v>0</v>
      </c>
      <c r="K28" s="109">
        <f t="shared" si="1"/>
        <v>0</v>
      </c>
      <c r="L28" s="109">
        <f t="shared" si="1"/>
        <v>0</v>
      </c>
      <c r="M28" s="109">
        <f t="shared" si="1"/>
        <v>0</v>
      </c>
      <c r="N28" s="109">
        <f t="shared" si="1"/>
        <v>0</v>
      </c>
      <c r="O28" s="109">
        <f t="shared" si="1"/>
        <v>0</v>
      </c>
      <c r="P28" s="109">
        <f t="shared" si="1"/>
        <v>0</v>
      </c>
      <c r="Q28" s="109">
        <f t="shared" si="1"/>
        <v>0</v>
      </c>
      <c r="R28" s="109">
        <f t="shared" si="1"/>
        <v>0</v>
      </c>
      <c r="S28" s="109">
        <f t="shared" si="1"/>
        <v>0</v>
      </c>
    </row>
    <row r="29" spans="1:22" s="15" customFormat="1"/>
    <row r="30" spans="1:22" s="15" customFormat="1">
      <c r="B30" s="161"/>
      <c r="C30" s="51" t="s">
        <v>320</v>
      </c>
      <c r="H30" s="79"/>
    </row>
    <row r="31" spans="1:22" s="57" customFormat="1">
      <c r="A31" s="80"/>
      <c r="B31" s="80"/>
      <c r="C31" s="57" t="s">
        <v>321</v>
      </c>
      <c r="D31" s="81" t="s">
        <v>649</v>
      </c>
      <c r="E31" s="148">
        <f>MAX(H28:S28)</f>
        <v>0</v>
      </c>
      <c r="H31" s="322" t="s">
        <v>245</v>
      </c>
      <c r="I31" s="322"/>
      <c r="J31" s="322"/>
      <c r="T31" s="80"/>
      <c r="U31" s="80"/>
    </row>
    <row r="32" spans="1:22" s="57" customFormat="1">
      <c r="A32" s="80"/>
      <c r="B32" s="80"/>
      <c r="C32" s="57" t="s">
        <v>322</v>
      </c>
      <c r="D32" s="81" t="s">
        <v>649</v>
      </c>
      <c r="E32" s="148">
        <f>MIN(H28:S28)</f>
        <v>0</v>
      </c>
      <c r="H32" s="322" t="s">
        <v>245</v>
      </c>
      <c r="I32" s="322"/>
      <c r="J32" s="322"/>
      <c r="T32" s="80"/>
      <c r="U32" s="80"/>
    </row>
    <row r="33" spans="1:21" s="15" customFormat="1"/>
    <row r="34" spans="1:21" s="15" customFormat="1">
      <c r="B34" s="51" t="s">
        <v>323</v>
      </c>
    </row>
    <row r="35" spans="1:21" s="15" customFormat="1">
      <c r="C35" s="51"/>
    </row>
    <row r="36" spans="1:21" s="15" customFormat="1">
      <c r="B36" s="161"/>
      <c r="C36" s="51" t="s">
        <v>313</v>
      </c>
      <c r="D36" s="84">
        <f>regulatoryYear+1</f>
        <v>2022</v>
      </c>
      <c r="E36" s="84">
        <f>MATCH(D36,'1'!$H$11:$T$11,0)</f>
        <v>9</v>
      </c>
    </row>
    <row r="37" spans="1:21" s="15" customFormat="1"/>
    <row r="38" spans="1:21" s="15" customFormat="1">
      <c r="C38" s="51" t="s">
        <v>314</v>
      </c>
      <c r="E38" s="109">
        <f>SUM(H40:S40)</f>
        <v>0</v>
      </c>
    </row>
    <row r="39" spans="1:21" s="15" customFormat="1"/>
    <row r="40" spans="1:21" s="15" customFormat="1">
      <c r="B40" s="161"/>
      <c r="C40" s="51" t="s">
        <v>315</v>
      </c>
      <c r="D40" s="53" t="s">
        <v>649</v>
      </c>
      <c r="H40" s="99"/>
      <c r="I40" s="99"/>
      <c r="J40" s="99"/>
      <c r="K40" s="99"/>
      <c r="L40" s="99"/>
      <c r="M40" s="99"/>
      <c r="N40" s="99"/>
      <c r="O40" s="99"/>
      <c r="P40" s="99"/>
      <c r="Q40" s="99"/>
      <c r="R40" s="99"/>
      <c r="S40" s="99"/>
    </row>
    <row r="41" spans="1:21" s="15" customFormat="1">
      <c r="C41" s="77"/>
      <c r="H41" s="110"/>
      <c r="I41" s="110"/>
      <c r="J41" s="110"/>
      <c r="K41" s="110"/>
      <c r="L41" s="110"/>
      <c r="M41" s="110"/>
      <c r="N41" s="110"/>
      <c r="O41" s="110"/>
      <c r="P41" s="110"/>
      <c r="Q41" s="110"/>
      <c r="R41" s="110"/>
      <c r="S41" s="110"/>
    </row>
    <row r="42" spans="1:21" s="15" customFormat="1">
      <c r="B42" s="161"/>
      <c r="C42" s="51" t="s">
        <v>316</v>
      </c>
      <c r="D42" s="53" t="s">
        <v>649</v>
      </c>
      <c r="H42" s="174"/>
      <c r="I42" s="174"/>
      <c r="J42" s="174"/>
      <c r="K42" s="174"/>
      <c r="L42" s="174"/>
      <c r="M42" s="174"/>
      <c r="N42" s="174"/>
      <c r="O42" s="174"/>
      <c r="P42" s="174"/>
      <c r="Q42" s="174"/>
      <c r="R42" s="174"/>
      <c r="S42" s="174"/>
    </row>
    <row r="43" spans="1:21" s="15" customFormat="1">
      <c r="A43" s="161"/>
      <c r="B43" s="161"/>
      <c r="H43" s="110"/>
      <c r="I43" s="110"/>
      <c r="J43" s="110"/>
      <c r="K43" s="110"/>
      <c r="L43" s="110"/>
      <c r="M43" s="110"/>
      <c r="N43" s="110"/>
      <c r="O43" s="110"/>
      <c r="P43" s="110"/>
      <c r="Q43" s="110"/>
      <c r="R43" s="110"/>
      <c r="S43" s="110"/>
      <c r="T43" s="161"/>
      <c r="U43" s="161"/>
    </row>
    <row r="44" spans="1:21" s="15" customFormat="1">
      <c r="A44" s="161"/>
      <c r="B44" s="161"/>
      <c r="C44" s="51" t="s">
        <v>318</v>
      </c>
      <c r="D44" s="53" t="s">
        <v>649</v>
      </c>
      <c r="H44" s="99"/>
      <c r="I44" s="109">
        <f>H47</f>
        <v>0</v>
      </c>
      <c r="J44" s="109">
        <f t="shared" ref="J44:S44" si="2">I47</f>
        <v>0</v>
      </c>
      <c r="K44" s="109">
        <f t="shared" si="2"/>
        <v>0</v>
      </c>
      <c r="L44" s="109">
        <f t="shared" si="2"/>
        <v>0</v>
      </c>
      <c r="M44" s="109">
        <f t="shared" si="2"/>
        <v>0</v>
      </c>
      <c r="N44" s="109">
        <f t="shared" si="2"/>
        <v>0</v>
      </c>
      <c r="O44" s="109">
        <f t="shared" si="2"/>
        <v>0</v>
      </c>
      <c r="P44" s="109">
        <f t="shared" si="2"/>
        <v>0</v>
      </c>
      <c r="Q44" s="109">
        <f t="shared" si="2"/>
        <v>0</v>
      </c>
      <c r="R44" s="109">
        <f t="shared" si="2"/>
        <v>0</v>
      </c>
      <c r="S44" s="109">
        <f t="shared" si="2"/>
        <v>0</v>
      </c>
      <c r="T44" s="161"/>
      <c r="U44" s="161"/>
    </row>
    <row r="45" spans="1:21" s="15" customFormat="1">
      <c r="A45" s="161"/>
      <c r="B45" s="161"/>
      <c r="C45" s="15" t="s">
        <v>257</v>
      </c>
      <c r="D45" s="53" t="s">
        <v>649</v>
      </c>
      <c r="H45" s="99"/>
      <c r="I45" s="99"/>
      <c r="J45" s="99"/>
      <c r="K45" s="99"/>
      <c r="L45" s="99"/>
      <c r="M45" s="99"/>
      <c r="N45" s="99"/>
      <c r="O45" s="99"/>
      <c r="P45" s="99"/>
      <c r="Q45" s="99"/>
      <c r="R45" s="99"/>
      <c r="S45" s="99"/>
      <c r="T45" s="161"/>
      <c r="U45" s="161"/>
    </row>
    <row r="46" spans="1:21" s="15" customFormat="1">
      <c r="A46" s="161"/>
      <c r="B46" s="161"/>
      <c r="C46" s="15" t="s">
        <v>674</v>
      </c>
      <c r="D46" s="53" t="s">
        <v>649</v>
      </c>
      <c r="H46" s="99"/>
      <c r="I46" s="99"/>
      <c r="J46" s="99"/>
      <c r="K46" s="99"/>
      <c r="L46" s="99"/>
      <c r="M46" s="99"/>
      <c r="N46" s="99"/>
      <c r="O46" s="99"/>
      <c r="P46" s="99"/>
      <c r="Q46" s="99"/>
      <c r="R46" s="99"/>
      <c r="S46" s="99"/>
      <c r="T46" s="161"/>
      <c r="U46" s="161"/>
    </row>
    <row r="47" spans="1:21" s="15" customFormat="1">
      <c r="A47" s="161"/>
      <c r="B47" s="161"/>
      <c r="C47" s="15" t="s">
        <v>319</v>
      </c>
      <c r="D47" s="53" t="s">
        <v>649</v>
      </c>
      <c r="H47" s="109">
        <f>H44+H45-H46</f>
        <v>0</v>
      </c>
      <c r="I47" s="109">
        <f t="shared" ref="I47:S47" si="3">I44+I45-I46</f>
        <v>0</v>
      </c>
      <c r="J47" s="109">
        <f t="shared" si="3"/>
        <v>0</v>
      </c>
      <c r="K47" s="109">
        <f t="shared" si="3"/>
        <v>0</v>
      </c>
      <c r="L47" s="109">
        <f t="shared" si="3"/>
        <v>0</v>
      </c>
      <c r="M47" s="109">
        <f t="shared" si="3"/>
        <v>0</v>
      </c>
      <c r="N47" s="109">
        <f t="shared" si="3"/>
        <v>0</v>
      </c>
      <c r="O47" s="109">
        <f t="shared" si="3"/>
        <v>0</v>
      </c>
      <c r="P47" s="109">
        <f t="shared" si="3"/>
        <v>0</v>
      </c>
      <c r="Q47" s="109">
        <f t="shared" si="3"/>
        <v>0</v>
      </c>
      <c r="R47" s="109">
        <f t="shared" si="3"/>
        <v>0</v>
      </c>
      <c r="S47" s="109">
        <f t="shared" si="3"/>
        <v>0</v>
      </c>
      <c r="T47" s="161"/>
      <c r="U47" s="161"/>
    </row>
    <row r="48" spans="1:21" s="15" customFormat="1">
      <c r="A48" s="161"/>
      <c r="B48" s="161"/>
      <c r="T48" s="161"/>
      <c r="U48" s="161"/>
    </row>
    <row r="49" spans="1:21" s="15" customFormat="1">
      <c r="A49" s="161"/>
      <c r="B49" s="161"/>
      <c r="C49" s="51" t="s">
        <v>320</v>
      </c>
      <c r="H49" s="79"/>
      <c r="T49" s="161"/>
      <c r="U49" s="161"/>
    </row>
    <row r="50" spans="1:21" s="57" customFormat="1">
      <c r="A50" s="80"/>
      <c r="B50" s="80"/>
      <c r="C50" s="57" t="s">
        <v>324</v>
      </c>
      <c r="D50" s="81" t="s">
        <v>649</v>
      </c>
      <c r="E50" s="148">
        <f>MAX(H47:S47)</f>
        <v>0</v>
      </c>
      <c r="H50" s="322" t="s">
        <v>245</v>
      </c>
      <c r="I50" s="322"/>
      <c r="J50" s="322"/>
      <c r="L50" s="130"/>
      <c r="T50" s="80"/>
      <c r="U50" s="80"/>
    </row>
    <row r="51" spans="1:21" s="57" customFormat="1">
      <c r="A51" s="80"/>
      <c r="B51" s="80"/>
      <c r="C51" s="57" t="s">
        <v>322</v>
      </c>
      <c r="D51" s="81" t="s">
        <v>649</v>
      </c>
      <c r="E51" s="148">
        <f>MIN(H47:S47)</f>
        <v>0</v>
      </c>
      <c r="H51" s="322" t="s">
        <v>245</v>
      </c>
      <c r="I51" s="322"/>
      <c r="J51" s="322"/>
      <c r="L51" s="130"/>
      <c r="T51" s="80"/>
      <c r="U51" s="80"/>
    </row>
    <row r="52" spans="1:21" s="15" customFormat="1">
      <c r="A52" s="161"/>
      <c r="B52" s="161"/>
      <c r="C52" s="161"/>
      <c r="D52" s="161"/>
      <c r="E52" s="161"/>
      <c r="F52" s="161"/>
      <c r="G52" s="161"/>
      <c r="H52" s="161"/>
      <c r="I52" s="161"/>
      <c r="J52" s="161"/>
      <c r="K52" s="161"/>
      <c r="L52" s="161"/>
      <c r="M52" s="161"/>
      <c r="N52" s="161"/>
      <c r="O52" s="161"/>
      <c r="P52" s="161"/>
      <c r="Q52" s="161"/>
      <c r="R52" s="161"/>
      <c r="S52" s="161"/>
      <c r="T52" s="161"/>
      <c r="U52" s="161"/>
    </row>
    <row r="53" spans="1:21" s="15" customFormat="1">
      <c r="A53" s="161"/>
      <c r="B53" s="51" t="s">
        <v>325</v>
      </c>
      <c r="D53" s="161"/>
      <c r="E53" s="161"/>
      <c r="F53" s="161"/>
      <c r="G53" s="161"/>
      <c r="H53" s="161"/>
      <c r="I53" s="161"/>
      <c r="J53" s="161"/>
      <c r="K53" s="161"/>
      <c r="L53" s="161"/>
      <c r="M53" s="161"/>
      <c r="N53" s="161"/>
      <c r="O53" s="161"/>
      <c r="P53" s="161"/>
      <c r="Q53" s="161"/>
      <c r="R53" s="161"/>
      <c r="S53" s="161"/>
      <c r="T53" s="161"/>
      <c r="U53" s="161"/>
    </row>
    <row r="54" spans="1:21" s="15" customFormat="1">
      <c r="A54" s="161"/>
      <c r="B54" s="161"/>
      <c r="C54" s="161"/>
      <c r="D54" s="161"/>
      <c r="E54" s="161"/>
      <c r="F54" s="161"/>
      <c r="G54" s="161"/>
      <c r="H54" s="161"/>
      <c r="I54" s="161"/>
      <c r="J54" s="161"/>
      <c r="K54" s="161"/>
      <c r="L54" s="161"/>
      <c r="M54" s="161"/>
      <c r="N54" s="161"/>
      <c r="O54" s="161"/>
      <c r="P54" s="161"/>
      <c r="Q54" s="161"/>
      <c r="R54" s="161"/>
      <c r="S54" s="161"/>
      <c r="T54" s="161"/>
      <c r="U54" s="161"/>
    </row>
    <row r="55" spans="1:21" s="15" customFormat="1">
      <c r="A55" s="161"/>
      <c r="B55" s="161"/>
      <c r="C55" s="90" t="s">
        <v>326</v>
      </c>
      <c r="D55" s="161"/>
      <c r="E55" s="161"/>
      <c r="F55" s="161"/>
      <c r="G55" s="161"/>
      <c r="H55" s="161"/>
      <c r="I55" s="161"/>
      <c r="J55" s="161"/>
      <c r="K55" s="161"/>
      <c r="L55" s="161"/>
      <c r="M55" s="161"/>
      <c r="N55" s="161"/>
      <c r="O55" s="161"/>
      <c r="P55" s="161"/>
      <c r="Q55" s="161"/>
      <c r="R55" s="161"/>
      <c r="S55" s="161"/>
      <c r="T55" s="161"/>
      <c r="U55" s="161"/>
    </row>
    <row r="56" spans="1:21" s="15" customFormat="1">
      <c r="A56" s="161"/>
      <c r="B56" s="161"/>
      <c r="C56" s="90" t="s">
        <v>327</v>
      </c>
      <c r="D56" s="161"/>
      <c r="E56" s="161"/>
      <c r="F56" s="161"/>
      <c r="G56" s="161"/>
      <c r="H56" s="161"/>
      <c r="I56" s="161"/>
      <c r="J56" s="161"/>
      <c r="K56" s="161"/>
      <c r="L56" s="161"/>
      <c r="M56" s="161"/>
      <c r="N56" s="161"/>
      <c r="O56" s="161"/>
      <c r="P56" s="161"/>
      <c r="Q56" s="161"/>
      <c r="R56" s="161"/>
      <c r="S56" s="161"/>
      <c r="T56" s="161"/>
      <c r="U56" s="161"/>
    </row>
    <row r="57" spans="1:21" s="15" customFormat="1">
      <c r="A57" s="161"/>
      <c r="B57" s="161"/>
      <c r="C57" s="161"/>
      <c r="D57" s="161"/>
      <c r="E57" s="161"/>
      <c r="F57" s="161"/>
      <c r="G57" s="161"/>
      <c r="H57" s="161"/>
      <c r="I57" s="161"/>
      <c r="J57" s="161"/>
      <c r="K57" s="161"/>
      <c r="L57" s="161"/>
      <c r="M57" s="161"/>
      <c r="N57" s="161"/>
      <c r="O57" s="161"/>
      <c r="P57" s="161"/>
      <c r="Q57" s="161"/>
      <c r="R57" s="161"/>
      <c r="S57" s="161"/>
      <c r="T57" s="161"/>
      <c r="U57" s="161"/>
    </row>
    <row r="58" spans="1:21" s="15" customFormat="1" ht="58.5" customHeight="1">
      <c r="A58" s="161"/>
      <c r="B58" s="16"/>
      <c r="C58" s="319" t="s">
        <v>328</v>
      </c>
      <c r="D58" s="320"/>
      <c r="E58" s="320"/>
      <c r="F58" s="321"/>
      <c r="G58" s="161"/>
      <c r="H58" s="161"/>
      <c r="I58" s="161"/>
      <c r="J58" s="161"/>
      <c r="K58" s="161"/>
      <c r="L58" s="161"/>
      <c r="M58" s="161"/>
      <c r="N58" s="161"/>
      <c r="O58" s="161"/>
      <c r="P58" s="161"/>
      <c r="Q58" s="161"/>
      <c r="R58" s="161"/>
      <c r="S58" s="161"/>
      <c r="T58" s="161"/>
      <c r="U58" s="161"/>
    </row>
    <row r="59" spans="1:21" s="15" customFormat="1">
      <c r="A59" s="161"/>
      <c r="B59" s="161"/>
      <c r="C59" s="161"/>
      <c r="D59" s="161"/>
      <c r="E59" s="161"/>
      <c r="F59" s="161"/>
      <c r="G59" s="161"/>
      <c r="H59" s="161"/>
      <c r="I59" s="161"/>
      <c r="J59" s="161"/>
      <c r="K59" s="161"/>
      <c r="L59" s="161"/>
      <c r="M59" s="161"/>
      <c r="N59" s="161"/>
      <c r="O59" s="161"/>
      <c r="P59" s="161"/>
      <c r="Q59" s="161"/>
      <c r="R59" s="161"/>
      <c r="S59" s="161"/>
      <c r="T59" s="161"/>
      <c r="U59" s="161"/>
    </row>
    <row r="60" spans="1:21" s="15" customFormat="1" ht="58.5" customHeight="1">
      <c r="A60" s="161"/>
      <c r="B60" s="161"/>
      <c r="C60" s="319" t="s">
        <v>481</v>
      </c>
      <c r="D60" s="320"/>
      <c r="E60" s="320"/>
      <c r="F60" s="321"/>
      <c r="G60" s="161"/>
      <c r="H60" s="161"/>
      <c r="I60" s="161"/>
      <c r="J60" s="161"/>
      <c r="K60" s="161"/>
      <c r="L60" s="161"/>
      <c r="M60" s="161"/>
      <c r="N60" s="161"/>
      <c r="O60" s="161"/>
      <c r="P60" s="161"/>
      <c r="Q60" s="161"/>
      <c r="R60" s="161"/>
      <c r="S60" s="161"/>
      <c r="T60" s="161"/>
      <c r="U60" s="161"/>
    </row>
    <row r="61" spans="1:21" s="15" customFormat="1">
      <c r="A61" s="161"/>
      <c r="B61" s="161"/>
      <c r="C61" s="161"/>
      <c r="D61" s="161"/>
      <c r="E61" s="161"/>
      <c r="F61" s="161"/>
      <c r="G61" s="161"/>
      <c r="H61" s="161"/>
      <c r="I61" s="161"/>
      <c r="J61" s="161"/>
      <c r="K61" s="161"/>
      <c r="L61" s="161"/>
      <c r="M61" s="161"/>
      <c r="N61" s="161"/>
      <c r="O61" s="161"/>
      <c r="P61" s="161"/>
      <c r="Q61" s="161"/>
      <c r="R61" s="161"/>
      <c r="S61" s="161"/>
      <c r="T61" s="161"/>
      <c r="U61" s="161"/>
    </row>
    <row r="62" spans="1:21" s="15" customFormat="1" ht="58.5" customHeight="1">
      <c r="A62" s="161"/>
      <c r="B62" s="161"/>
      <c r="C62" s="319" t="s">
        <v>329</v>
      </c>
      <c r="D62" s="320"/>
      <c r="E62" s="320"/>
      <c r="F62" s="321"/>
      <c r="G62" s="161"/>
      <c r="H62" s="161"/>
      <c r="I62" s="161"/>
      <c r="J62" s="161"/>
      <c r="K62" s="161"/>
      <c r="L62" s="161"/>
      <c r="M62" s="161"/>
      <c r="N62" s="161"/>
      <c r="O62" s="161"/>
      <c r="P62" s="161"/>
      <c r="Q62" s="161"/>
      <c r="R62" s="161"/>
      <c r="S62" s="161"/>
      <c r="T62" s="161"/>
      <c r="U62" s="161"/>
    </row>
    <row r="63" spans="1:21" s="15" customFormat="1">
      <c r="A63" s="161"/>
      <c r="B63" s="161"/>
      <c r="C63" s="161"/>
      <c r="D63" s="161"/>
      <c r="E63" s="161"/>
      <c r="F63" s="161"/>
      <c r="G63" s="161"/>
      <c r="H63" s="161"/>
      <c r="I63" s="161"/>
      <c r="J63" s="161"/>
      <c r="K63" s="161"/>
      <c r="L63" s="161"/>
      <c r="M63" s="161"/>
      <c r="N63" s="161"/>
      <c r="O63" s="161"/>
      <c r="P63" s="161"/>
      <c r="Q63" s="161"/>
      <c r="R63" s="161"/>
      <c r="S63" s="161"/>
      <c r="T63" s="161"/>
      <c r="U63" s="161"/>
    </row>
    <row r="64" spans="1:21" s="15" customFormat="1" hidden="1">
      <c r="A64" s="161"/>
      <c r="B64" s="161"/>
      <c r="C64" s="161"/>
      <c r="D64" s="161"/>
      <c r="E64" s="161"/>
      <c r="F64" s="161"/>
      <c r="G64" s="161"/>
      <c r="H64" s="161"/>
      <c r="I64" s="161"/>
      <c r="J64" s="161"/>
      <c r="K64" s="161"/>
      <c r="L64" s="161"/>
      <c r="M64" s="161"/>
      <c r="N64" s="161"/>
      <c r="O64" s="161"/>
      <c r="P64" s="161"/>
      <c r="Q64" s="161"/>
      <c r="R64" s="161"/>
      <c r="S64" s="161"/>
      <c r="T64" s="161"/>
      <c r="U64" s="161"/>
    </row>
    <row r="65" spans="1:21" hidden="1">
      <c r="A65" s="161"/>
      <c r="B65" s="161"/>
      <c r="C65" s="161"/>
      <c r="D65" s="161"/>
      <c r="E65" s="161"/>
      <c r="F65" s="161"/>
      <c r="G65" s="161"/>
      <c r="H65" s="161"/>
      <c r="I65" s="161"/>
      <c r="J65" s="161"/>
      <c r="K65" s="161"/>
      <c r="L65" s="161"/>
      <c r="M65" s="161"/>
      <c r="N65" s="161"/>
      <c r="O65" s="161"/>
      <c r="P65" s="161"/>
      <c r="Q65" s="161"/>
      <c r="R65" s="161"/>
      <c r="S65" s="161"/>
      <c r="T65" s="161"/>
      <c r="U65" s="161"/>
    </row>
    <row r="66" spans="1:21" hidden="1">
      <c r="A66" s="161"/>
      <c r="B66" s="161"/>
      <c r="C66" s="161"/>
      <c r="D66" s="161"/>
      <c r="E66" s="161"/>
      <c r="F66" s="161"/>
      <c r="G66" s="161"/>
      <c r="H66" s="161"/>
      <c r="I66" s="161"/>
      <c r="J66" s="161"/>
      <c r="K66" s="161"/>
      <c r="L66" s="161"/>
      <c r="M66" s="161"/>
      <c r="N66" s="161"/>
      <c r="O66" s="161"/>
      <c r="P66" s="161"/>
      <c r="Q66" s="161"/>
      <c r="R66" s="161"/>
      <c r="S66" s="161"/>
      <c r="T66" s="161"/>
      <c r="U66" s="161"/>
    </row>
    <row r="67" spans="1:21" hidden="1">
      <c r="A67" s="161"/>
      <c r="B67" s="161"/>
      <c r="C67" s="161"/>
      <c r="D67" s="161"/>
      <c r="E67" s="161"/>
      <c r="F67" s="161"/>
      <c r="G67" s="161"/>
      <c r="H67" s="161"/>
      <c r="I67" s="161"/>
      <c r="J67" s="161"/>
      <c r="K67" s="161"/>
      <c r="L67" s="161"/>
      <c r="M67" s="161"/>
      <c r="N67" s="161"/>
      <c r="O67" s="161"/>
      <c r="P67" s="161"/>
      <c r="Q67" s="161"/>
      <c r="R67" s="161"/>
      <c r="S67" s="161"/>
      <c r="T67" s="161"/>
      <c r="U67" s="161"/>
    </row>
    <row r="68" spans="1:21" hidden="1">
      <c r="A68" s="161"/>
      <c r="B68" s="161"/>
      <c r="C68" s="161"/>
      <c r="D68" s="161"/>
      <c r="E68" s="161"/>
      <c r="F68" s="161"/>
      <c r="G68" s="161"/>
      <c r="H68" s="161"/>
      <c r="I68" s="161"/>
      <c r="J68" s="161"/>
      <c r="K68" s="161"/>
      <c r="L68" s="161"/>
      <c r="M68" s="161"/>
      <c r="N68" s="161"/>
      <c r="O68" s="161"/>
      <c r="P68" s="161"/>
      <c r="Q68" s="161"/>
      <c r="R68" s="161"/>
      <c r="S68" s="161"/>
      <c r="T68" s="161"/>
      <c r="U68" s="161"/>
    </row>
    <row r="69" spans="1:21" hidden="1">
      <c r="A69" s="161"/>
      <c r="B69" s="161"/>
      <c r="C69" s="161"/>
      <c r="D69" s="161"/>
      <c r="E69" s="161"/>
      <c r="F69" s="161"/>
      <c r="G69" s="161"/>
      <c r="H69" s="161"/>
      <c r="I69" s="161"/>
      <c r="J69" s="161"/>
      <c r="K69" s="161"/>
      <c r="L69" s="161"/>
      <c r="M69" s="161"/>
      <c r="N69" s="161"/>
      <c r="O69" s="161"/>
      <c r="P69" s="161"/>
      <c r="Q69" s="161"/>
      <c r="R69" s="161"/>
      <c r="S69" s="161"/>
      <c r="T69" s="161"/>
      <c r="U69" s="161"/>
    </row>
    <row r="70" spans="1:21" hidden="1">
      <c r="A70" s="161"/>
      <c r="B70" s="161"/>
      <c r="C70" s="161"/>
      <c r="D70" s="161"/>
      <c r="E70" s="161"/>
      <c r="F70" s="161"/>
      <c r="G70" s="161"/>
      <c r="H70" s="161"/>
      <c r="I70" s="161"/>
      <c r="J70" s="161"/>
      <c r="K70" s="161"/>
      <c r="L70" s="161"/>
      <c r="M70" s="161"/>
      <c r="N70" s="161"/>
      <c r="O70" s="161"/>
      <c r="P70" s="161"/>
      <c r="Q70" s="161"/>
      <c r="R70" s="161"/>
      <c r="S70" s="161"/>
      <c r="T70" s="161"/>
      <c r="U70" s="161"/>
    </row>
    <row r="71" spans="1:21" hidden="1">
      <c r="A71" s="161"/>
      <c r="B71" s="161"/>
      <c r="C71" s="161"/>
      <c r="D71" s="161"/>
      <c r="E71" s="161"/>
      <c r="F71" s="161"/>
      <c r="G71" s="161"/>
      <c r="H71" s="161"/>
      <c r="I71" s="161"/>
      <c r="J71" s="161"/>
      <c r="K71" s="161"/>
      <c r="L71" s="161"/>
      <c r="M71" s="161"/>
      <c r="N71" s="161"/>
      <c r="O71" s="161"/>
      <c r="P71" s="161"/>
      <c r="Q71" s="161"/>
      <c r="R71" s="161"/>
      <c r="S71" s="161"/>
      <c r="T71" s="161"/>
      <c r="U71" s="161"/>
    </row>
    <row r="72" spans="1:21" hidden="1">
      <c r="A72" s="161"/>
      <c r="B72" s="161"/>
      <c r="C72" s="161"/>
      <c r="D72" s="161"/>
      <c r="E72" s="161"/>
      <c r="F72" s="161"/>
      <c r="G72" s="161"/>
      <c r="H72" s="161"/>
      <c r="I72" s="161"/>
      <c r="J72" s="161"/>
      <c r="K72" s="161"/>
      <c r="L72" s="161"/>
      <c r="M72" s="161"/>
      <c r="N72" s="161"/>
      <c r="O72" s="161"/>
      <c r="P72" s="161"/>
      <c r="Q72" s="161"/>
      <c r="R72" s="161"/>
      <c r="S72" s="161"/>
      <c r="T72" s="161"/>
      <c r="U72" s="161"/>
    </row>
    <row r="73" spans="1:21" hidden="1">
      <c r="A73" s="161"/>
      <c r="B73" s="161"/>
      <c r="C73" s="161"/>
      <c r="D73" s="161"/>
      <c r="E73" s="161"/>
      <c r="F73" s="161"/>
      <c r="G73" s="161"/>
      <c r="H73" s="161"/>
      <c r="I73" s="161"/>
      <c r="J73" s="161"/>
      <c r="K73" s="161"/>
      <c r="L73" s="161"/>
      <c r="M73" s="161"/>
      <c r="N73" s="161"/>
      <c r="O73" s="161"/>
      <c r="P73" s="161"/>
      <c r="Q73" s="161"/>
      <c r="R73" s="161"/>
      <c r="S73" s="161"/>
      <c r="T73" s="161"/>
      <c r="U73" s="161"/>
    </row>
    <row r="74" spans="1:21" hidden="1">
      <c r="A74" s="161"/>
      <c r="B74" s="161"/>
      <c r="C74" s="161"/>
      <c r="D74" s="161"/>
      <c r="E74" s="161"/>
      <c r="F74" s="161"/>
      <c r="G74" s="161"/>
      <c r="H74" s="161"/>
      <c r="I74" s="161"/>
      <c r="J74" s="161"/>
      <c r="K74" s="161"/>
      <c r="L74" s="161"/>
      <c r="M74" s="161"/>
      <c r="N74" s="161"/>
      <c r="O74" s="161"/>
      <c r="P74" s="161"/>
      <c r="Q74" s="161"/>
      <c r="R74" s="161"/>
      <c r="S74" s="161"/>
      <c r="T74" s="161"/>
      <c r="U74" s="161"/>
    </row>
    <row r="75" spans="1:21" hidden="1"/>
    <row r="76" spans="1:21" hidden="1"/>
    <row r="77" spans="1:21" hidden="1"/>
    <row r="78" spans="1:21" hidden="1"/>
    <row r="79" spans="1:21" hidden="1"/>
    <row r="80" spans="1:2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sheetData>
  <mergeCells count="7">
    <mergeCell ref="C62:F62"/>
    <mergeCell ref="H51:J51"/>
    <mergeCell ref="H32:J32"/>
    <mergeCell ref="H31:J31"/>
    <mergeCell ref="H50:J50"/>
    <mergeCell ref="C58:F58"/>
    <mergeCell ref="C60:F60"/>
  </mergeCells>
  <pageMargins left="0.7" right="0.7" top="0.75" bottom="0.75" header="0.3" footer="0.3"/>
  <pageSetup paperSize="8" scale="5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AF416"/>
  <sheetViews>
    <sheetView showGridLines="0" zoomScale="70" zoomScaleNormal="70" workbookViewId="0">
      <selection activeCell="B5" sqref="B5"/>
    </sheetView>
  </sheetViews>
  <sheetFormatPr defaultColWidth="0" defaultRowHeight="12.75" customHeight="1" zeroHeight="1"/>
  <cols>
    <col min="1" max="1" width="2.36328125" style="161" customWidth="1"/>
    <col min="2" max="2" width="3.08984375" style="161" customWidth="1"/>
    <col min="3" max="3" width="75.81640625" style="161" customWidth="1"/>
    <col min="4" max="4" width="11.36328125" style="161" customWidth="1"/>
    <col min="5" max="5" width="7.6328125" style="161" customWidth="1"/>
    <col min="6" max="6" width="1.7265625" style="161" customWidth="1"/>
    <col min="7" max="7" width="1.453125" style="161" customWidth="1"/>
    <col min="8" max="21" width="10.6328125" style="161" customWidth="1"/>
    <col min="22" max="23" width="15.81640625" style="161" hidden="1" customWidth="1"/>
    <col min="24" max="24" width="43.08984375" style="161" hidden="1" customWidth="1"/>
    <col min="25" max="32" width="10.6328125" style="161" hidden="1" customWidth="1"/>
    <col min="33" max="16384" width="0" style="161" hidden="1"/>
  </cols>
  <sheetData>
    <row r="1" spans="2:20" s="258" customFormat="1" ht="57" customHeight="1"/>
    <row r="2" spans="2:20" s="258" customFormat="1" ht="12.6"/>
    <row r="3" spans="2:20" s="258" customFormat="1" ht="19.8">
      <c r="D3" s="263" t="s">
        <v>0</v>
      </c>
    </row>
    <row r="4" spans="2:20" s="258" customFormat="1" ht="12.6"/>
    <row r="5" spans="2:20" s="258" customFormat="1" ht="17.399999999999999">
      <c r="D5" s="266" t="s">
        <v>593</v>
      </c>
    </row>
    <row r="6" spans="2:20" s="258" customFormat="1" ht="18" customHeight="1"/>
    <row r="7" spans="2:20" s="15" customFormat="1" ht="12.6"/>
    <row r="8" spans="2:20" s="15" customFormat="1" ht="12.6">
      <c r="B8" s="51" t="s">
        <v>655</v>
      </c>
    </row>
    <row r="9" spans="2:20" ht="12.6">
      <c r="B9" s="16"/>
    </row>
    <row r="10" spans="2:20" ht="12.6">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2:20" ht="12.6"/>
    <row r="12" spans="2:20"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2:20" ht="12.6">
      <c r="B13" s="16"/>
    </row>
    <row r="14" spans="2:20" ht="12.6">
      <c r="B14" s="92" t="s">
        <v>451</v>
      </c>
      <c r="C14" s="23"/>
    </row>
    <row r="15" spans="2:20" ht="12.6">
      <c r="B15" s="92"/>
      <c r="C15" s="23"/>
    </row>
    <row r="16" spans="2:20" ht="12.6">
      <c r="C16" s="16" t="s">
        <v>452</v>
      </c>
      <c r="D16" s="53" t="s">
        <v>649</v>
      </c>
      <c r="H16" s="103">
        <f t="shared" ref="H16:T16" si="0">H18+H24+H26</f>
        <v>0</v>
      </c>
      <c r="I16" s="103">
        <f t="shared" si="0"/>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row>
    <row r="17" spans="2:20" ht="12.6">
      <c r="C17" s="16"/>
      <c r="D17" s="53"/>
    </row>
    <row r="18" spans="2:20" ht="12.6">
      <c r="B18" s="92"/>
      <c r="C18" s="92" t="s">
        <v>658</v>
      </c>
      <c r="D18" s="18" t="s">
        <v>649</v>
      </c>
      <c r="H18" s="103">
        <f t="shared" ref="H18:T18" si="1">H20*H19</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row>
    <row r="19" spans="2:20" ht="12.6">
      <c r="C19" s="147" t="s">
        <v>441</v>
      </c>
      <c r="D19" s="227" t="s">
        <v>60</v>
      </c>
      <c r="H19" s="175"/>
      <c r="I19" s="175"/>
      <c r="J19" s="175"/>
      <c r="K19" s="175"/>
      <c r="L19" s="175"/>
      <c r="M19" s="175"/>
      <c r="N19" s="175"/>
      <c r="O19" s="175"/>
      <c r="P19" s="175"/>
      <c r="Q19" s="175"/>
      <c r="R19" s="175"/>
      <c r="S19" s="175"/>
      <c r="T19" s="175"/>
    </row>
    <row r="20" spans="2:20" ht="12.6">
      <c r="C20" s="147" t="s">
        <v>445</v>
      </c>
      <c r="D20" s="18" t="s">
        <v>649</v>
      </c>
      <c r="H20" s="103">
        <f t="shared" ref="H20:T20" si="2">H22-H21</f>
        <v>0</v>
      </c>
      <c r="I20" s="103">
        <f t="shared" si="2"/>
        <v>0</v>
      </c>
      <c r="J20" s="103">
        <f t="shared" si="2"/>
        <v>0</v>
      </c>
      <c r="K20" s="103">
        <f t="shared" si="2"/>
        <v>0</v>
      </c>
      <c r="L20" s="103">
        <f t="shared" si="2"/>
        <v>0</v>
      </c>
      <c r="M20" s="103">
        <f t="shared" si="2"/>
        <v>0</v>
      </c>
      <c r="N20" s="103">
        <f t="shared" si="2"/>
        <v>0</v>
      </c>
      <c r="O20" s="103">
        <f t="shared" si="2"/>
        <v>0</v>
      </c>
      <c r="P20" s="103">
        <f t="shared" si="2"/>
        <v>0</v>
      </c>
      <c r="Q20" s="103">
        <f t="shared" si="2"/>
        <v>0</v>
      </c>
      <c r="R20" s="103">
        <f t="shared" si="2"/>
        <v>0</v>
      </c>
      <c r="S20" s="103">
        <f t="shared" si="2"/>
        <v>0</v>
      </c>
      <c r="T20" s="103">
        <f t="shared" si="2"/>
        <v>0</v>
      </c>
    </row>
    <row r="21" spans="2:20" ht="12.6">
      <c r="C21" s="147" t="s">
        <v>444</v>
      </c>
      <c r="D21" s="18" t="s">
        <v>649</v>
      </c>
      <c r="H21" s="99"/>
      <c r="I21" s="99"/>
      <c r="J21" s="99"/>
      <c r="K21" s="99"/>
      <c r="L21" s="99"/>
      <c r="M21" s="99"/>
      <c r="N21" s="99"/>
      <c r="O21" s="99"/>
      <c r="P21" s="99"/>
      <c r="Q21" s="99"/>
      <c r="R21" s="99"/>
      <c r="S21" s="99"/>
      <c r="T21" s="99"/>
    </row>
    <row r="22" spans="2:20" ht="12.6">
      <c r="C22" s="161" t="s">
        <v>440</v>
      </c>
      <c r="D22" s="18" t="s">
        <v>649</v>
      </c>
      <c r="H22" s="103">
        <f>'5'!H19</f>
        <v>0</v>
      </c>
      <c r="I22" s="103">
        <f>'5'!I19</f>
        <v>0</v>
      </c>
      <c r="J22" s="103">
        <f>'5'!J19</f>
        <v>0</v>
      </c>
      <c r="K22" s="103">
        <f>'5'!K19</f>
        <v>0</v>
      </c>
      <c r="L22" s="103">
        <f>'5'!L19</f>
        <v>0</v>
      </c>
      <c r="M22" s="103">
        <f>'5'!M19</f>
        <v>0</v>
      </c>
      <c r="N22" s="103">
        <f>'5'!N19</f>
        <v>0</v>
      </c>
      <c r="O22" s="103">
        <f>'5'!O19</f>
        <v>0</v>
      </c>
      <c r="P22" s="103">
        <f>'5'!P19</f>
        <v>0</v>
      </c>
      <c r="Q22" s="103">
        <f>'5'!Q19</f>
        <v>0</v>
      </c>
      <c r="R22" s="103">
        <f>'5'!R19</f>
        <v>0</v>
      </c>
      <c r="S22" s="103">
        <f>'5'!S19</f>
        <v>0</v>
      </c>
      <c r="T22" s="103">
        <f>'5'!T19</f>
        <v>0</v>
      </c>
    </row>
    <row r="23" spans="2:20" ht="12.6"/>
    <row r="24" spans="2:20" ht="12.6">
      <c r="B24" s="92"/>
      <c r="C24" s="92" t="s">
        <v>442</v>
      </c>
      <c r="D24" s="18" t="s">
        <v>649</v>
      </c>
      <c r="H24" s="99"/>
      <c r="I24" s="99"/>
      <c r="J24" s="99"/>
      <c r="K24" s="99"/>
      <c r="L24" s="99"/>
      <c r="M24" s="99"/>
      <c r="N24" s="99"/>
      <c r="O24" s="99"/>
      <c r="P24" s="99"/>
      <c r="Q24" s="99"/>
      <c r="R24" s="99"/>
      <c r="S24" s="99"/>
      <c r="T24" s="99"/>
    </row>
    <row r="25" spans="2:20" ht="12.6"/>
    <row r="26" spans="2:20" ht="12.6">
      <c r="B26" s="92"/>
      <c r="C26" s="92" t="s">
        <v>443</v>
      </c>
      <c r="D26" s="18" t="s">
        <v>649</v>
      </c>
      <c r="H26" s="99"/>
      <c r="I26" s="99"/>
      <c r="J26" s="99"/>
      <c r="K26" s="99"/>
      <c r="L26" s="99"/>
      <c r="M26" s="99"/>
      <c r="N26" s="99"/>
      <c r="O26" s="99"/>
      <c r="P26" s="99"/>
      <c r="Q26" s="99"/>
      <c r="R26" s="99"/>
      <c r="S26" s="99"/>
      <c r="T26" s="99"/>
    </row>
    <row r="27" spans="2:20" ht="12.6"/>
    <row r="28" spans="2:20" ht="12.6"/>
    <row r="29" spans="2:20" ht="12.6">
      <c r="B29" s="16" t="s">
        <v>449</v>
      </c>
    </row>
    <row r="30" spans="2:20" ht="12.6"/>
    <row r="31" spans="2:20" ht="12.6">
      <c r="C31" s="15" t="s">
        <v>453</v>
      </c>
    </row>
    <row r="32" spans="2:20" ht="12.6">
      <c r="C32" s="15"/>
    </row>
    <row r="33" spans="2:20" ht="12.6">
      <c r="B33" s="92" t="s">
        <v>482</v>
      </c>
      <c r="C33" s="15"/>
    </row>
    <row r="34" spans="2:20" ht="12.6"/>
    <row r="35" spans="2:20" ht="55.5" customHeight="1">
      <c r="B35" s="323" t="s">
        <v>345</v>
      </c>
      <c r="C35" s="324"/>
      <c r="D35" s="324"/>
      <c r="E35" s="324"/>
      <c r="F35" s="324"/>
      <c r="G35" s="324"/>
      <c r="H35" s="324"/>
      <c r="I35" s="324"/>
      <c r="J35" s="324"/>
      <c r="K35" s="324"/>
      <c r="L35" s="324"/>
      <c r="M35" s="324"/>
      <c r="N35" s="324"/>
      <c r="O35" s="324"/>
      <c r="P35" s="324"/>
      <c r="Q35" s="324"/>
      <c r="R35" s="324"/>
      <c r="S35" s="324"/>
      <c r="T35" s="325"/>
    </row>
    <row r="36" spans="2:20" ht="12.6">
      <c r="C36" s="15"/>
    </row>
    <row r="37" spans="2:20" ht="12.6">
      <c r="B37" s="92" t="s">
        <v>483</v>
      </c>
      <c r="C37" s="15"/>
    </row>
    <row r="38" spans="2:20" ht="12.6"/>
    <row r="39" spans="2:20" ht="55.5" customHeight="1">
      <c r="B39" s="323" t="s">
        <v>345</v>
      </c>
      <c r="C39" s="324"/>
      <c r="D39" s="324"/>
      <c r="E39" s="324"/>
      <c r="F39" s="324"/>
      <c r="G39" s="324"/>
      <c r="H39" s="324"/>
      <c r="I39" s="324"/>
      <c r="J39" s="324"/>
      <c r="K39" s="324"/>
      <c r="L39" s="324"/>
      <c r="M39" s="324"/>
      <c r="N39" s="324"/>
      <c r="O39" s="324"/>
      <c r="P39" s="324"/>
      <c r="Q39" s="324"/>
      <c r="R39" s="324"/>
      <c r="S39" s="324"/>
      <c r="T39" s="325"/>
    </row>
    <row r="40" spans="2:20" ht="12.6">
      <c r="C40" s="15"/>
    </row>
    <row r="41" spans="2:20" ht="12.6">
      <c r="B41" s="92" t="s">
        <v>484</v>
      </c>
      <c r="C41" s="15"/>
    </row>
    <row r="42" spans="2:20" ht="12.6"/>
    <row r="43" spans="2:20" ht="55.5" customHeight="1">
      <c r="B43" s="323" t="s">
        <v>345</v>
      </c>
      <c r="C43" s="324"/>
      <c r="D43" s="324"/>
      <c r="E43" s="324"/>
      <c r="F43" s="324"/>
      <c r="G43" s="324"/>
      <c r="H43" s="324"/>
      <c r="I43" s="324"/>
      <c r="J43" s="324"/>
      <c r="K43" s="324"/>
      <c r="L43" s="324"/>
      <c r="M43" s="324"/>
      <c r="N43" s="324"/>
      <c r="O43" s="324"/>
      <c r="P43" s="324"/>
      <c r="Q43" s="324"/>
      <c r="R43" s="324"/>
      <c r="S43" s="324"/>
      <c r="T43" s="325"/>
    </row>
    <row r="44" spans="2:20" ht="12.6">
      <c r="C44" s="15"/>
    </row>
    <row r="45" spans="2:20" ht="12.6">
      <c r="B45" s="92" t="s">
        <v>446</v>
      </c>
      <c r="C45" s="23"/>
    </row>
    <row r="46" spans="2:20" ht="12.6">
      <c r="B46" s="92"/>
      <c r="C46" s="23"/>
    </row>
    <row r="47" spans="2:20" ht="12.6">
      <c r="B47" s="92" t="s">
        <v>485</v>
      </c>
      <c r="C47" s="23"/>
    </row>
    <row r="48" spans="2:20" ht="12.6"/>
    <row r="49" spans="2:20" ht="42" customHeight="1">
      <c r="B49" s="323" t="s">
        <v>345</v>
      </c>
      <c r="C49" s="324"/>
      <c r="D49" s="324"/>
      <c r="E49" s="324"/>
      <c r="F49" s="324"/>
      <c r="G49" s="324"/>
      <c r="H49" s="324"/>
      <c r="I49" s="324"/>
      <c r="J49" s="324"/>
      <c r="K49" s="324"/>
      <c r="L49" s="324"/>
      <c r="M49" s="324"/>
      <c r="N49" s="324"/>
      <c r="O49" s="324"/>
      <c r="P49" s="324"/>
      <c r="Q49" s="324"/>
      <c r="R49" s="324"/>
      <c r="S49" s="324"/>
      <c r="T49" s="325"/>
    </row>
    <row r="50" spans="2:20" ht="12.6"/>
    <row r="51" spans="2:20" ht="12.6">
      <c r="C51" s="161" t="s">
        <v>447</v>
      </c>
      <c r="D51" s="53" t="s">
        <v>649</v>
      </c>
      <c r="H51" s="99"/>
      <c r="I51" s="99"/>
      <c r="J51" s="99"/>
      <c r="K51" s="99"/>
      <c r="L51" s="99"/>
      <c r="M51" s="99"/>
      <c r="N51" s="99"/>
      <c r="O51" s="99"/>
      <c r="P51" s="99"/>
      <c r="Q51" s="99"/>
      <c r="R51" s="99"/>
      <c r="S51" s="99"/>
      <c r="T51" s="99"/>
    </row>
    <row r="52" spans="2:20" ht="12.6"/>
    <row r="53" spans="2:20" ht="12.6">
      <c r="B53" s="92" t="s">
        <v>486</v>
      </c>
      <c r="C53" s="23"/>
    </row>
    <row r="54" spans="2:20" ht="12.6"/>
    <row r="55" spans="2:20" ht="42.75" customHeight="1">
      <c r="B55" s="323" t="s">
        <v>345</v>
      </c>
      <c r="C55" s="324"/>
      <c r="D55" s="324"/>
      <c r="E55" s="324"/>
      <c r="F55" s="324"/>
      <c r="G55" s="324"/>
      <c r="H55" s="324"/>
      <c r="I55" s="324"/>
      <c r="J55" s="324"/>
      <c r="K55" s="324"/>
      <c r="L55" s="324"/>
      <c r="M55" s="324"/>
      <c r="N55" s="324"/>
      <c r="O55" s="324"/>
      <c r="P55" s="324"/>
      <c r="Q55" s="324"/>
      <c r="R55" s="324"/>
      <c r="S55" s="324"/>
      <c r="T55" s="325"/>
    </row>
    <row r="56" spans="2:20" ht="12.6"/>
    <row r="57" spans="2:20" ht="12.6">
      <c r="C57" s="161" t="s">
        <v>448</v>
      </c>
      <c r="D57" s="53" t="s">
        <v>649</v>
      </c>
      <c r="H57" s="99"/>
      <c r="I57" s="99"/>
      <c r="J57" s="99"/>
      <c r="K57" s="99"/>
      <c r="L57" s="99"/>
      <c r="M57" s="99"/>
      <c r="N57" s="99"/>
      <c r="O57" s="99"/>
      <c r="P57" s="99"/>
      <c r="Q57" s="99"/>
      <c r="R57" s="99"/>
      <c r="S57" s="99"/>
      <c r="T57" s="99"/>
    </row>
    <row r="58" spans="2:20" ht="12.6">
      <c r="C58" s="15"/>
    </row>
    <row r="59" spans="2:20" ht="12.6" hidden="1">
      <c r="C59" s="15"/>
    </row>
    <row r="60" spans="2:20" ht="12.6" hidden="1">
      <c r="C60" s="15"/>
    </row>
    <row r="61" spans="2:20" ht="12.6" hidden="1">
      <c r="C61" s="15"/>
    </row>
    <row r="62" spans="2:20" ht="12.6" hidden="1">
      <c r="C62" s="15"/>
    </row>
    <row r="63" spans="2:20" ht="12.6" hidden="1"/>
    <row r="64" spans="2:20" ht="12.6" hidden="1"/>
    <row r="65" ht="12.6" hidden="1"/>
    <row r="66" ht="12.6" hidden="1"/>
    <row r="67" ht="12.6" hidden="1"/>
    <row r="68" ht="12.6" hidden="1"/>
    <row r="69" ht="12.6" hidden="1"/>
    <row r="70" ht="12.6" hidden="1"/>
    <row r="71" ht="12.6" hidden="1"/>
    <row r="72" ht="12.6" hidden="1"/>
    <row r="73" ht="12.6" hidden="1"/>
    <row r="74" ht="12.6" hidden="1"/>
    <row r="75" ht="12.6" hidden="1"/>
    <row r="76" ht="12.6" hidden="1"/>
    <row r="77" ht="12.6" hidden="1"/>
    <row r="78" ht="12.6" hidden="1"/>
    <row r="79" ht="12.6" hidden="1"/>
    <row r="80" ht="12.6" hidden="1"/>
    <row r="81" ht="12.6" hidden="1"/>
    <row r="82" ht="12.6" hidden="1"/>
    <row r="83" ht="12.6" hidden="1"/>
    <row r="84" ht="12.6" hidden="1"/>
    <row r="85" ht="12.6" hidden="1"/>
    <row r="86" ht="12.6" hidden="1"/>
    <row r="87" ht="12.6" hidden="1"/>
    <row r="88" ht="12.6" hidden="1"/>
    <row r="89" ht="12.6" hidden="1"/>
    <row r="90" ht="12.6" hidden="1"/>
    <row r="91" ht="12.6" hidden="1"/>
    <row r="92" ht="12.6" hidden="1"/>
    <row r="93" ht="12.6" hidden="1"/>
    <row r="94" ht="12.6" hidden="1"/>
    <row r="95" ht="12.6" hidden="1"/>
    <row r="96" ht="12.6" hidden="1"/>
    <row r="97" ht="12.6" hidden="1"/>
    <row r="98" ht="12.6" hidden="1"/>
    <row r="99" ht="12.6" hidden="1"/>
    <row r="100" ht="12.6" hidden="1"/>
    <row r="101" ht="12.6" hidden="1"/>
    <row r="102" ht="12.6" hidden="1"/>
    <row r="103" ht="12.6" hidden="1"/>
    <row r="104" ht="12.6" hidden="1"/>
    <row r="105" ht="12.6" hidden="1"/>
    <row r="106" ht="12.6" hidden="1"/>
    <row r="107" ht="12.6" hidden="1"/>
    <row r="108" ht="12.6" hidden="1"/>
    <row r="109" ht="12.6" hidden="1"/>
    <row r="110" ht="12.6" hidden="1"/>
    <row r="111" ht="12.6" hidden="1"/>
    <row r="112" ht="12.6" hidden="1"/>
    <row r="113" ht="12.6" hidden="1"/>
    <row r="114" ht="12.6" hidden="1"/>
    <row r="115" ht="12.6" hidden="1"/>
    <row r="116" ht="12.6" hidden="1"/>
    <row r="117" ht="12.6" hidden="1"/>
    <row r="118" ht="12.6" hidden="1"/>
    <row r="119" ht="12.6" hidden="1"/>
    <row r="120" ht="12.6" hidden="1"/>
    <row r="121" ht="12.6" hidden="1"/>
    <row r="122" ht="12.6" hidden="1"/>
    <row r="123" ht="12.6" hidden="1"/>
    <row r="124" ht="12.6" hidden="1"/>
    <row r="125" ht="12.6" hidden="1"/>
    <row r="126" ht="12.6" hidden="1"/>
    <row r="127" ht="12.6" hidden="1"/>
    <row r="128" ht="12.6" hidden="1"/>
    <row r="129" ht="12.6" hidden="1"/>
    <row r="130" ht="12.6" hidden="1"/>
    <row r="131" ht="12.6" hidden="1"/>
    <row r="132" ht="12.6" hidden="1"/>
    <row r="133" ht="12.6" hidden="1"/>
    <row r="134" ht="12.6" hidden="1"/>
    <row r="135" ht="12.6" hidden="1"/>
    <row r="136" ht="12.6" hidden="1"/>
    <row r="137" ht="12.6" hidden="1"/>
    <row r="138" ht="12.6" hidden="1"/>
    <row r="139" ht="12.6" hidden="1"/>
    <row r="140" ht="12.6" hidden="1"/>
    <row r="141" ht="12.6" hidden="1"/>
    <row r="142" ht="12.6" hidden="1"/>
    <row r="143" ht="12.6" hidden="1"/>
    <row r="144" ht="12.6" hidden="1"/>
    <row r="145" ht="12.6" hidden="1"/>
    <row r="146" ht="12.6" hidden="1"/>
    <row r="147" ht="12.6" hidden="1"/>
    <row r="148" ht="12.6" hidden="1"/>
    <row r="149" ht="12.6" hidden="1"/>
    <row r="150" ht="12.6" hidden="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sheetData>
  <mergeCells count="5">
    <mergeCell ref="B35:T35"/>
    <mergeCell ref="B39:T39"/>
    <mergeCell ref="B43:T43"/>
    <mergeCell ref="B49:T49"/>
    <mergeCell ref="B55:T55"/>
  </mergeCells>
  <pageMargins left="0.7" right="0.7" top="0.75" bottom="0.75" header="0.3" footer="0.3"/>
  <pageSetup paperSize="8"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S248"/>
  <sheetViews>
    <sheetView showGridLines="0" zoomScale="80" zoomScaleNormal="80" workbookViewId="0">
      <selection activeCell="H87" sqref="H87"/>
    </sheetView>
  </sheetViews>
  <sheetFormatPr defaultColWidth="0" defaultRowHeight="12.6" zeroHeight="1"/>
  <cols>
    <col min="1" max="1" width="2.36328125" customWidth="1"/>
    <col min="2" max="2" width="3.08984375" customWidth="1"/>
    <col min="3" max="3" width="33.81640625" customWidth="1"/>
    <col min="4" max="4" width="13.36328125" customWidth="1"/>
    <col min="5" max="5" width="1.6328125" customWidth="1"/>
    <col min="6" max="6" width="1.6328125" style="161" customWidth="1"/>
    <col min="7" max="7" width="1.7265625" customWidth="1"/>
    <col min="8" max="8" width="23.36328125" customWidth="1"/>
    <col min="9" max="9" width="2" customWidth="1"/>
    <col min="10" max="10" width="23.36328125" customWidth="1"/>
    <col min="11" max="11" width="2" customWidth="1"/>
    <col min="12" max="12" width="23.36328125" customWidth="1"/>
    <col min="13" max="13" width="2" customWidth="1"/>
    <col min="14" max="14" width="23.36328125" customWidth="1"/>
    <col min="15" max="15" width="2.26953125" customWidth="1"/>
    <col min="16" max="16" width="23.36328125" customWidth="1"/>
    <col min="17" max="17" width="3.6328125" style="161" customWidth="1"/>
    <col min="18" max="18" width="23.36328125" style="161" customWidth="1"/>
    <col min="19" max="19" width="3.6328125" customWidth="1"/>
  </cols>
  <sheetData>
    <row r="1" spans="1:19" s="258" customFormat="1" ht="57" customHeight="1"/>
    <row r="2" spans="1:19" s="258" customFormat="1"/>
    <row r="3" spans="1:19" s="258" customFormat="1" ht="19.8">
      <c r="D3" s="263" t="s">
        <v>0</v>
      </c>
    </row>
    <row r="4" spans="1:19" s="258" customFormat="1"/>
    <row r="5" spans="1:19" s="258" customFormat="1" ht="17.399999999999999">
      <c r="D5" s="266" t="s">
        <v>594</v>
      </c>
    </row>
    <row r="6" spans="1:19" s="258" customFormat="1"/>
    <row r="7" spans="1:19" s="15" customFormat="1"/>
    <row r="8" spans="1:19" s="15" customFormat="1" ht="19.95" customHeight="1">
      <c r="B8" s="186" t="s">
        <v>487</v>
      </c>
    </row>
    <row r="9" spans="1:19" s="76" customFormat="1" ht="19.95" customHeight="1">
      <c r="A9" s="161"/>
      <c r="C9" s="244" t="s">
        <v>488</v>
      </c>
      <c r="D9" s="161"/>
      <c r="E9" s="161"/>
      <c r="F9" s="161"/>
      <c r="G9" s="161"/>
      <c r="H9" s="161"/>
      <c r="I9" s="161"/>
      <c r="J9" s="161"/>
      <c r="K9" s="161"/>
      <c r="L9" s="161"/>
      <c r="M9" s="161"/>
      <c r="N9" s="161"/>
      <c r="O9" s="161"/>
      <c r="P9" s="161"/>
      <c r="Q9" s="161"/>
      <c r="R9" s="161"/>
      <c r="S9" s="161"/>
    </row>
    <row r="10" spans="1:19">
      <c r="A10" s="15"/>
      <c r="B10" s="51" t="s">
        <v>346</v>
      </c>
      <c r="C10" s="161"/>
      <c r="D10" s="15"/>
      <c r="E10" s="53"/>
      <c r="F10" s="53"/>
      <c r="G10" s="15"/>
      <c r="H10" s="15"/>
      <c r="I10" s="15"/>
      <c r="J10" s="15"/>
      <c r="K10" s="15"/>
      <c r="L10" s="15"/>
      <c r="M10" s="15"/>
      <c r="N10" s="15"/>
      <c r="O10" s="15"/>
      <c r="P10" s="15"/>
      <c r="Q10" s="15"/>
      <c r="R10" s="15"/>
      <c r="S10" s="15"/>
    </row>
    <row r="11" spans="1:19" ht="20.25" customHeight="1">
      <c r="A11" s="15"/>
      <c r="B11" s="15"/>
      <c r="C11" s="15"/>
      <c r="D11" s="15"/>
      <c r="E11" s="53"/>
      <c r="F11" s="53"/>
      <c r="G11" s="15"/>
      <c r="H11" s="15"/>
      <c r="I11" s="15"/>
      <c r="J11" s="15"/>
      <c r="K11" s="15"/>
      <c r="L11" s="15"/>
      <c r="M11" s="15"/>
      <c r="N11" s="15"/>
      <c r="O11" s="15"/>
      <c r="P11" s="15"/>
      <c r="Q11" s="15"/>
      <c r="R11" s="15"/>
      <c r="S11" s="15"/>
    </row>
    <row r="12" spans="1:19">
      <c r="A12" s="15"/>
      <c r="B12" s="15"/>
      <c r="C12" s="161" t="s">
        <v>347</v>
      </c>
      <c r="D12" s="58">
        <f>regulatoryYear</f>
        <v>2021</v>
      </c>
      <c r="E12" s="15"/>
      <c r="F12" s="15"/>
      <c r="G12" s="15"/>
      <c r="H12" s="15"/>
      <c r="I12" s="15"/>
      <c r="J12" s="15"/>
      <c r="K12" s="15"/>
      <c r="L12" s="15"/>
      <c r="M12" s="15"/>
      <c r="N12" s="15"/>
      <c r="O12" s="15"/>
      <c r="P12" s="15"/>
      <c r="Q12" s="15"/>
      <c r="R12" s="15"/>
      <c r="S12" s="15"/>
    </row>
    <row r="13" spans="1:19" s="44" customFormat="1" ht="38.25" customHeight="1">
      <c r="A13" s="15"/>
      <c r="B13" s="15"/>
      <c r="C13" s="15"/>
      <c r="D13" s="15"/>
      <c r="E13" s="15"/>
      <c r="F13" s="15"/>
      <c r="G13" s="15"/>
      <c r="H13" s="60" t="s">
        <v>348</v>
      </c>
      <c r="I13" s="41"/>
      <c r="J13" s="60" t="s">
        <v>349</v>
      </c>
      <c r="K13" s="41"/>
      <c r="L13" s="60" t="s">
        <v>350</v>
      </c>
      <c r="M13" s="41"/>
      <c r="N13" s="60" t="s">
        <v>351</v>
      </c>
      <c r="O13" s="41"/>
      <c r="P13" s="60" t="s">
        <v>352</v>
      </c>
      <c r="Q13" s="15"/>
      <c r="R13" s="60" t="s">
        <v>350</v>
      </c>
      <c r="S13" s="15"/>
    </row>
    <row r="14" spans="1:19" s="44" customFormat="1" ht="36.75" customHeight="1">
      <c r="A14" s="15"/>
      <c r="B14" s="15"/>
      <c r="C14" s="15"/>
      <c r="D14" s="15"/>
      <c r="E14" s="15"/>
      <c r="F14" s="15"/>
      <c r="G14" s="15"/>
      <c r="H14" s="59">
        <f>regulatoryYear-1</f>
        <v>2020</v>
      </c>
      <c r="I14" s="15"/>
      <c r="J14" s="59">
        <f>regulatoryYear</f>
        <v>2021</v>
      </c>
      <c r="K14" s="15"/>
      <c r="L14" s="59">
        <f>regulatoryYear</f>
        <v>2021</v>
      </c>
      <c r="M14" s="15"/>
      <c r="N14" s="59">
        <f>regulatoryYear</f>
        <v>2021</v>
      </c>
      <c r="O14" s="15"/>
      <c r="P14" s="59">
        <f>regulatoryYear+1</f>
        <v>2022</v>
      </c>
      <c r="Q14" s="15"/>
      <c r="R14" s="59">
        <f>regulatoryYear+1</f>
        <v>2022</v>
      </c>
      <c r="S14" s="15"/>
    </row>
    <row r="15" spans="1:19" s="44" customFormat="1">
      <c r="A15" s="15"/>
      <c r="B15" s="15"/>
      <c r="C15" s="16" t="s">
        <v>88</v>
      </c>
      <c r="D15" s="53" t="s">
        <v>353</v>
      </c>
      <c r="E15" s="15"/>
      <c r="F15" s="15"/>
      <c r="G15" s="15"/>
      <c r="H15" s="111">
        <f>SUM(H16:H19)</f>
        <v>0</v>
      </c>
      <c r="I15" s="112"/>
      <c r="J15" s="111">
        <f>SUM(J16:J19)</f>
        <v>0</v>
      </c>
      <c r="K15" s="112"/>
      <c r="L15" s="176">
        <f>SUM(L16:L19)</f>
        <v>0</v>
      </c>
      <c r="M15" s="112"/>
      <c r="N15" s="176">
        <f>SUM(N16:N19)</f>
        <v>0</v>
      </c>
      <c r="O15" s="177"/>
      <c r="P15" s="176">
        <f>SUM(P16:P19)</f>
        <v>0</v>
      </c>
      <c r="Q15" s="15"/>
      <c r="R15" s="111">
        <f>SUM(R16:R19)</f>
        <v>0</v>
      </c>
      <c r="S15" s="15"/>
    </row>
    <row r="16" spans="1:19" s="44" customFormat="1">
      <c r="A16" s="15"/>
      <c r="B16" s="15"/>
      <c r="C16" s="15" t="s">
        <v>354</v>
      </c>
      <c r="D16" s="53" t="s">
        <v>353</v>
      </c>
      <c r="E16" s="15"/>
      <c r="F16" s="15"/>
      <c r="G16" s="15"/>
      <c r="H16" s="113"/>
      <c r="I16" s="112"/>
      <c r="J16" s="113"/>
      <c r="K16" s="112"/>
      <c r="L16" s="178"/>
      <c r="M16" s="112"/>
      <c r="N16" s="178"/>
      <c r="O16" s="112"/>
      <c r="P16" s="178"/>
      <c r="Q16" s="15"/>
      <c r="R16" s="113"/>
      <c r="S16" s="15"/>
    </row>
    <row r="17" spans="1:19" s="44" customFormat="1">
      <c r="A17" s="15"/>
      <c r="B17" s="15"/>
      <c r="C17" s="15" t="s">
        <v>355</v>
      </c>
      <c r="D17" s="53" t="s">
        <v>353</v>
      </c>
      <c r="E17" s="15"/>
      <c r="F17" s="15"/>
      <c r="G17" s="15"/>
      <c r="H17" s="113"/>
      <c r="I17" s="112"/>
      <c r="J17" s="113"/>
      <c r="K17" s="112"/>
      <c r="L17" s="178"/>
      <c r="M17" s="112"/>
      <c r="N17" s="178"/>
      <c r="O17" s="112"/>
      <c r="P17" s="113"/>
      <c r="Q17" s="15"/>
      <c r="R17" s="113"/>
      <c r="S17" s="15"/>
    </row>
    <row r="18" spans="1:19" s="44" customFormat="1">
      <c r="A18" s="15"/>
      <c r="B18" s="15"/>
      <c r="C18" s="15" t="s">
        <v>495</v>
      </c>
      <c r="D18" s="53" t="s">
        <v>353</v>
      </c>
      <c r="E18" s="15"/>
      <c r="F18" s="15"/>
      <c r="G18" s="15"/>
      <c r="H18" s="113"/>
      <c r="I18" s="112"/>
      <c r="J18" s="113"/>
      <c r="K18" s="112"/>
      <c r="L18" s="178"/>
      <c r="M18" s="112"/>
      <c r="N18" s="178"/>
      <c r="O18" s="112"/>
      <c r="P18" s="113"/>
      <c r="Q18" s="15"/>
      <c r="R18" s="113"/>
      <c r="S18" s="15"/>
    </row>
    <row r="19" spans="1:19" s="44" customFormat="1">
      <c r="A19" s="15"/>
      <c r="B19" s="15"/>
      <c r="C19" s="15" t="s">
        <v>356</v>
      </c>
      <c r="D19" s="53" t="s">
        <v>353</v>
      </c>
      <c r="E19" s="15"/>
      <c r="F19" s="15"/>
      <c r="G19" s="15"/>
      <c r="H19" s="113"/>
      <c r="I19" s="112"/>
      <c r="J19" s="113"/>
      <c r="K19" s="112"/>
      <c r="L19" s="178"/>
      <c r="M19" s="112"/>
      <c r="N19" s="178"/>
      <c r="O19" s="112"/>
      <c r="P19" s="178"/>
      <c r="Q19" s="15"/>
      <c r="R19" s="113"/>
      <c r="S19" s="15"/>
    </row>
    <row r="20" spans="1:19" s="44" customFormat="1">
      <c r="A20" s="15"/>
      <c r="B20" s="15"/>
      <c r="C20" s="15"/>
      <c r="D20" s="15"/>
      <c r="E20" s="15"/>
      <c r="F20" s="15"/>
      <c r="G20" s="15"/>
      <c r="H20" s="112"/>
      <c r="I20" s="112"/>
      <c r="J20" s="112"/>
      <c r="K20" s="112"/>
      <c r="L20" s="112"/>
      <c r="M20" s="112"/>
      <c r="N20" s="112"/>
      <c r="O20" s="112"/>
      <c r="P20" s="112"/>
      <c r="Q20" s="15"/>
      <c r="R20" s="112"/>
      <c r="S20" s="15"/>
    </row>
    <row r="21" spans="1:19" s="44" customFormat="1">
      <c r="A21" s="15"/>
      <c r="B21" s="15"/>
      <c r="C21" s="16" t="s">
        <v>89</v>
      </c>
      <c r="D21" s="53" t="s">
        <v>353</v>
      </c>
      <c r="E21" s="15"/>
      <c r="F21" s="15"/>
      <c r="G21" s="15"/>
      <c r="H21" s="111">
        <f>SUM(H22:H25)</f>
        <v>0</v>
      </c>
      <c r="I21" s="112"/>
      <c r="J21" s="111">
        <f>SUM(J22:J25)</f>
        <v>0</v>
      </c>
      <c r="K21" s="112"/>
      <c r="L21" s="176">
        <f>SUM(L22:L25)</f>
        <v>0</v>
      </c>
      <c r="M21" s="112"/>
      <c r="N21" s="176">
        <f>SUM(N22:N25)</f>
        <v>0</v>
      </c>
      <c r="O21" s="177"/>
      <c r="P21" s="176">
        <f>SUM(P22:P25)</f>
        <v>0</v>
      </c>
      <c r="Q21" s="15"/>
      <c r="R21" s="111">
        <f>SUM(R22:R25)</f>
        <v>0</v>
      </c>
      <c r="S21" s="15"/>
    </row>
    <row r="22" spans="1:19" s="44" customFormat="1">
      <c r="A22" s="15"/>
      <c r="B22" s="15"/>
      <c r="C22" s="15" t="s">
        <v>354</v>
      </c>
      <c r="D22" s="53" t="s">
        <v>353</v>
      </c>
      <c r="E22" s="15"/>
      <c r="F22" s="15"/>
      <c r="G22" s="15"/>
      <c r="H22" s="113"/>
      <c r="I22" s="112"/>
      <c r="J22" s="113"/>
      <c r="K22" s="112"/>
      <c r="L22" s="178"/>
      <c r="M22" s="112"/>
      <c r="N22" s="178"/>
      <c r="O22" s="112"/>
      <c r="P22" s="178"/>
      <c r="Q22" s="15"/>
      <c r="R22" s="113"/>
      <c r="S22" s="15"/>
    </row>
    <row r="23" spans="1:19" s="44" customFormat="1">
      <c r="A23" s="15"/>
      <c r="B23" s="15"/>
      <c r="C23" s="15" t="s">
        <v>355</v>
      </c>
      <c r="D23" s="53" t="s">
        <v>353</v>
      </c>
      <c r="E23" s="15"/>
      <c r="F23" s="15"/>
      <c r="G23" s="15"/>
      <c r="H23" s="113"/>
      <c r="I23" s="112"/>
      <c r="J23" s="113"/>
      <c r="K23" s="112"/>
      <c r="L23" s="178"/>
      <c r="M23" s="112"/>
      <c r="N23" s="178"/>
      <c r="O23" s="112"/>
      <c r="P23" s="113"/>
      <c r="Q23" s="15"/>
      <c r="R23" s="113"/>
      <c r="S23" s="15"/>
    </row>
    <row r="24" spans="1:19" s="44" customFormat="1">
      <c r="A24" s="15"/>
      <c r="B24" s="15"/>
      <c r="C24" s="15" t="s">
        <v>495</v>
      </c>
      <c r="D24" s="53" t="s">
        <v>353</v>
      </c>
      <c r="E24" s="15"/>
      <c r="F24" s="15"/>
      <c r="G24" s="15"/>
      <c r="H24" s="113"/>
      <c r="I24" s="112"/>
      <c r="J24" s="113"/>
      <c r="K24" s="112"/>
      <c r="L24" s="178"/>
      <c r="M24" s="112"/>
      <c r="N24" s="178"/>
      <c r="O24" s="112"/>
      <c r="P24" s="113"/>
      <c r="Q24" s="15"/>
      <c r="R24" s="113"/>
      <c r="S24" s="15"/>
    </row>
    <row r="25" spans="1:19" s="44" customFormat="1">
      <c r="A25" s="15"/>
      <c r="B25" s="15"/>
      <c r="C25" s="15" t="s">
        <v>356</v>
      </c>
      <c r="D25" s="53" t="s">
        <v>353</v>
      </c>
      <c r="E25" s="15"/>
      <c r="F25" s="15"/>
      <c r="G25" s="15"/>
      <c r="H25" s="113"/>
      <c r="I25" s="112"/>
      <c r="J25" s="113"/>
      <c r="K25" s="112"/>
      <c r="L25" s="178"/>
      <c r="M25" s="112"/>
      <c r="N25" s="178"/>
      <c r="O25" s="112"/>
      <c r="P25" s="178"/>
      <c r="Q25" s="15"/>
      <c r="R25" s="113"/>
      <c r="S25" s="15"/>
    </row>
    <row r="26" spans="1:19" s="44" customFormat="1">
      <c r="A26" s="15"/>
      <c r="B26" s="15"/>
      <c r="C26" s="15"/>
      <c r="D26" s="15"/>
      <c r="E26" s="15"/>
      <c r="F26" s="15"/>
      <c r="G26" s="15"/>
      <c r="H26" s="112"/>
      <c r="I26" s="112"/>
      <c r="J26" s="112"/>
      <c r="K26" s="112"/>
      <c r="L26" s="112"/>
      <c r="M26" s="112"/>
      <c r="N26" s="112"/>
      <c r="O26" s="112"/>
      <c r="P26" s="112"/>
      <c r="Q26" s="15"/>
      <c r="R26" s="112"/>
      <c r="S26" s="15"/>
    </row>
    <row r="27" spans="1:19" s="44" customFormat="1">
      <c r="A27" s="15"/>
      <c r="B27" s="15"/>
      <c r="C27" s="16" t="s">
        <v>90</v>
      </c>
      <c r="D27" s="53" t="s">
        <v>353</v>
      </c>
      <c r="E27" s="15"/>
      <c r="F27" s="15"/>
      <c r="G27" s="15"/>
      <c r="H27" s="111">
        <f>SUM(H28:H31)</f>
        <v>0</v>
      </c>
      <c r="I27" s="112"/>
      <c r="J27" s="111">
        <f>SUM(J28:J31)</f>
        <v>0</v>
      </c>
      <c r="K27" s="112"/>
      <c r="L27" s="176">
        <f>SUM(L28:L31)</f>
        <v>0</v>
      </c>
      <c r="M27" s="112"/>
      <c r="N27" s="176">
        <f>SUM(N28:N31)</f>
        <v>0</v>
      </c>
      <c r="O27" s="177"/>
      <c r="P27" s="176">
        <f>SUM(P28:P31)</f>
        <v>0</v>
      </c>
      <c r="Q27" s="15"/>
      <c r="R27" s="111">
        <f>SUM(R28:R31)</f>
        <v>0</v>
      </c>
      <c r="S27" s="15"/>
    </row>
    <row r="28" spans="1:19" s="44" customFormat="1">
      <c r="A28" s="15"/>
      <c r="B28" s="15"/>
      <c r="C28" s="15" t="s">
        <v>354</v>
      </c>
      <c r="D28" s="53" t="s">
        <v>353</v>
      </c>
      <c r="E28" s="15"/>
      <c r="F28" s="15"/>
      <c r="G28" s="15"/>
      <c r="H28" s="113"/>
      <c r="I28" s="112"/>
      <c r="J28" s="113"/>
      <c r="K28" s="112"/>
      <c r="L28" s="178"/>
      <c r="M28" s="112"/>
      <c r="N28" s="178"/>
      <c r="O28" s="112"/>
      <c r="P28" s="178"/>
      <c r="Q28" s="15"/>
      <c r="R28" s="113"/>
      <c r="S28" s="15"/>
    </row>
    <row r="29" spans="1:19" s="44" customFormat="1">
      <c r="A29" s="15"/>
      <c r="B29" s="15"/>
      <c r="C29" s="15" t="s">
        <v>355</v>
      </c>
      <c r="D29" s="53" t="s">
        <v>353</v>
      </c>
      <c r="E29" s="15"/>
      <c r="F29" s="15"/>
      <c r="G29" s="15"/>
      <c r="H29" s="113"/>
      <c r="I29" s="112"/>
      <c r="J29" s="113"/>
      <c r="K29" s="112"/>
      <c r="L29" s="178"/>
      <c r="M29" s="112"/>
      <c r="N29" s="178"/>
      <c r="O29" s="112"/>
      <c r="P29" s="113"/>
      <c r="Q29" s="15"/>
      <c r="R29" s="113"/>
      <c r="S29" s="15"/>
    </row>
    <row r="30" spans="1:19" s="44" customFormat="1">
      <c r="A30" s="15"/>
      <c r="B30" s="15"/>
      <c r="C30" s="15" t="s">
        <v>495</v>
      </c>
      <c r="D30" s="53" t="s">
        <v>353</v>
      </c>
      <c r="E30" s="15"/>
      <c r="F30" s="15"/>
      <c r="G30" s="15"/>
      <c r="H30" s="113"/>
      <c r="I30" s="112"/>
      <c r="J30" s="113"/>
      <c r="K30" s="112"/>
      <c r="L30" s="178"/>
      <c r="M30" s="112"/>
      <c r="N30" s="178"/>
      <c r="O30" s="112"/>
      <c r="P30" s="113"/>
      <c r="Q30" s="15"/>
      <c r="R30" s="113"/>
      <c r="S30" s="15"/>
    </row>
    <row r="31" spans="1:19" s="44" customFormat="1">
      <c r="A31" s="15"/>
      <c r="B31" s="15"/>
      <c r="C31" s="15" t="s">
        <v>356</v>
      </c>
      <c r="D31" s="53" t="s">
        <v>353</v>
      </c>
      <c r="E31" s="15"/>
      <c r="F31" s="15"/>
      <c r="G31" s="15"/>
      <c r="H31" s="113"/>
      <c r="I31" s="112"/>
      <c r="J31" s="113"/>
      <c r="K31" s="112"/>
      <c r="L31" s="178"/>
      <c r="M31" s="112"/>
      <c r="N31" s="178"/>
      <c r="O31" s="112"/>
      <c r="P31" s="178"/>
      <c r="Q31" s="15"/>
      <c r="R31" s="113"/>
      <c r="S31" s="15"/>
    </row>
    <row r="32" spans="1:19" s="44" customFormat="1">
      <c r="A32" s="15"/>
      <c r="B32" s="15"/>
      <c r="C32" s="15"/>
      <c r="D32" s="15"/>
      <c r="E32" s="15"/>
      <c r="F32" s="15"/>
      <c r="G32" s="15"/>
      <c r="H32" s="112"/>
      <c r="I32" s="112"/>
      <c r="J32" s="112"/>
      <c r="K32" s="112"/>
      <c r="L32" s="112"/>
      <c r="M32" s="112"/>
      <c r="N32" s="112"/>
      <c r="O32" s="112"/>
      <c r="P32" s="112"/>
      <c r="Q32" s="15"/>
      <c r="R32" s="112"/>
      <c r="S32" s="15"/>
    </row>
    <row r="33" spans="1:19" s="76" customFormat="1">
      <c r="A33" s="15"/>
      <c r="B33" s="15"/>
      <c r="C33" s="16" t="s">
        <v>91</v>
      </c>
      <c r="D33" s="53" t="s">
        <v>353</v>
      </c>
      <c r="E33" s="15"/>
      <c r="F33" s="15"/>
      <c r="G33" s="15"/>
      <c r="H33" s="111">
        <f>SUM(H34:H37)</f>
        <v>0</v>
      </c>
      <c r="I33" s="112"/>
      <c r="J33" s="111">
        <f>SUM(J34:J37)</f>
        <v>0</v>
      </c>
      <c r="K33" s="112"/>
      <c r="L33" s="176">
        <f>SUM(L34:L37)</f>
        <v>0</v>
      </c>
      <c r="M33" s="112"/>
      <c r="N33" s="176">
        <f>SUM(N34:N37)</f>
        <v>0</v>
      </c>
      <c r="O33" s="177"/>
      <c r="P33" s="176">
        <f>SUM(P34:P37)</f>
        <v>0</v>
      </c>
      <c r="Q33" s="15"/>
      <c r="R33" s="111">
        <f>SUM(R34:R37)</f>
        <v>0</v>
      </c>
      <c r="S33" s="15"/>
    </row>
    <row r="34" spans="1:19" s="76" customFormat="1">
      <c r="A34" s="15"/>
      <c r="B34" s="15"/>
      <c r="C34" s="15" t="s">
        <v>354</v>
      </c>
      <c r="D34" s="53" t="s">
        <v>353</v>
      </c>
      <c r="E34" s="15"/>
      <c r="F34" s="15"/>
      <c r="G34" s="15"/>
      <c r="H34" s="113"/>
      <c r="I34" s="112"/>
      <c r="J34" s="113"/>
      <c r="K34" s="112"/>
      <c r="L34" s="178"/>
      <c r="M34" s="112"/>
      <c r="N34" s="178"/>
      <c r="O34" s="112"/>
      <c r="P34" s="178"/>
      <c r="Q34" s="15"/>
      <c r="R34" s="113"/>
      <c r="S34" s="15"/>
    </row>
    <row r="35" spans="1:19" s="76" customFormat="1">
      <c r="A35" s="15"/>
      <c r="B35" s="15"/>
      <c r="C35" s="15" t="s">
        <v>355</v>
      </c>
      <c r="D35" s="53" t="s">
        <v>353</v>
      </c>
      <c r="E35" s="15"/>
      <c r="F35" s="15"/>
      <c r="G35" s="15"/>
      <c r="H35" s="113"/>
      <c r="I35" s="112"/>
      <c r="J35" s="113"/>
      <c r="K35" s="112"/>
      <c r="L35" s="178"/>
      <c r="M35" s="112"/>
      <c r="N35" s="178"/>
      <c r="O35" s="112"/>
      <c r="P35" s="113"/>
      <c r="Q35" s="15"/>
      <c r="R35" s="113"/>
      <c r="S35" s="15"/>
    </row>
    <row r="36" spans="1:19" s="76" customFormat="1">
      <c r="A36" s="15"/>
      <c r="B36" s="15"/>
      <c r="C36" s="15" t="s">
        <v>495</v>
      </c>
      <c r="D36" s="53" t="s">
        <v>353</v>
      </c>
      <c r="E36" s="15"/>
      <c r="F36" s="15"/>
      <c r="G36" s="15"/>
      <c r="H36" s="113"/>
      <c r="I36" s="112"/>
      <c r="J36" s="113"/>
      <c r="K36" s="112"/>
      <c r="L36" s="178"/>
      <c r="M36" s="112"/>
      <c r="N36" s="178"/>
      <c r="O36" s="112"/>
      <c r="P36" s="113"/>
      <c r="Q36" s="15"/>
      <c r="R36" s="113"/>
      <c r="S36" s="15"/>
    </row>
    <row r="37" spans="1:19" s="76" customFormat="1">
      <c r="A37" s="15"/>
      <c r="B37" s="15"/>
      <c r="C37" s="15" t="s">
        <v>356</v>
      </c>
      <c r="D37" s="53" t="s">
        <v>353</v>
      </c>
      <c r="E37" s="15"/>
      <c r="F37" s="15"/>
      <c r="G37" s="15"/>
      <c r="H37" s="113"/>
      <c r="I37" s="112"/>
      <c r="J37" s="113"/>
      <c r="K37" s="112"/>
      <c r="L37" s="178"/>
      <c r="M37" s="112"/>
      <c r="N37" s="178"/>
      <c r="O37" s="112"/>
      <c r="P37" s="178"/>
      <c r="Q37" s="15"/>
      <c r="R37" s="113"/>
      <c r="S37" s="15"/>
    </row>
    <row r="38" spans="1:19" s="76" customFormat="1">
      <c r="A38" s="15"/>
      <c r="B38" s="15"/>
      <c r="C38" s="15"/>
      <c r="D38" s="15"/>
      <c r="E38" s="15"/>
      <c r="F38" s="15"/>
      <c r="G38" s="15"/>
      <c r="H38" s="112"/>
      <c r="I38" s="112"/>
      <c r="J38" s="112"/>
      <c r="K38" s="112"/>
      <c r="L38" s="112"/>
      <c r="M38" s="112"/>
      <c r="N38" s="112"/>
      <c r="O38" s="112"/>
      <c r="P38" s="112"/>
      <c r="Q38" s="15"/>
      <c r="R38" s="112"/>
      <c r="S38" s="15"/>
    </row>
    <row r="39" spans="1:19" s="44" customFormat="1">
      <c r="A39" s="15"/>
      <c r="B39" s="15"/>
      <c r="C39" s="16" t="s">
        <v>92</v>
      </c>
      <c r="D39" s="53" t="s">
        <v>353</v>
      </c>
      <c r="E39" s="15"/>
      <c r="F39" s="15"/>
      <c r="G39" s="15"/>
      <c r="H39" s="111">
        <f>SUM(H40:H43)</f>
        <v>0</v>
      </c>
      <c r="I39" s="112"/>
      <c r="J39" s="111">
        <f>SUM(J40:J43)</f>
        <v>0</v>
      </c>
      <c r="K39" s="112"/>
      <c r="L39" s="176">
        <f>SUM(L40:L43)</f>
        <v>0</v>
      </c>
      <c r="M39" s="112"/>
      <c r="N39" s="176">
        <f>SUM(N40:N43)</f>
        <v>0</v>
      </c>
      <c r="O39" s="177"/>
      <c r="P39" s="176">
        <f>SUM(P40:P43)</f>
        <v>0</v>
      </c>
      <c r="Q39" s="15"/>
      <c r="R39" s="111">
        <f>SUM(R40:R43)</f>
        <v>0</v>
      </c>
      <c r="S39" s="15"/>
    </row>
    <row r="40" spans="1:19" s="44" customFormat="1">
      <c r="A40" s="15"/>
      <c r="B40" s="15"/>
      <c r="C40" s="15" t="s">
        <v>354</v>
      </c>
      <c r="D40" s="53" t="s">
        <v>353</v>
      </c>
      <c r="E40" s="15"/>
      <c r="F40" s="15"/>
      <c r="G40" s="15"/>
      <c r="H40" s="113"/>
      <c r="I40" s="112"/>
      <c r="J40" s="113"/>
      <c r="K40" s="112"/>
      <c r="L40" s="178"/>
      <c r="M40" s="112"/>
      <c r="N40" s="178"/>
      <c r="O40" s="112"/>
      <c r="P40" s="178"/>
      <c r="Q40" s="15"/>
      <c r="R40" s="113"/>
      <c r="S40" s="15"/>
    </row>
    <row r="41" spans="1:19" s="44" customFormat="1">
      <c r="A41" s="15"/>
      <c r="B41" s="15"/>
      <c r="C41" s="15" t="s">
        <v>355</v>
      </c>
      <c r="D41" s="53" t="s">
        <v>353</v>
      </c>
      <c r="E41" s="15"/>
      <c r="F41" s="15"/>
      <c r="G41" s="15"/>
      <c r="H41" s="113"/>
      <c r="I41" s="112"/>
      <c r="J41" s="113"/>
      <c r="K41" s="112"/>
      <c r="L41" s="178"/>
      <c r="M41" s="112"/>
      <c r="N41" s="178"/>
      <c r="O41" s="112"/>
      <c r="P41" s="113"/>
      <c r="Q41" s="15"/>
      <c r="R41" s="113"/>
      <c r="S41" s="15"/>
    </row>
    <row r="42" spans="1:19" s="44" customFormat="1">
      <c r="A42" s="15"/>
      <c r="B42" s="15"/>
      <c r="C42" s="15" t="s">
        <v>495</v>
      </c>
      <c r="D42" s="53" t="s">
        <v>353</v>
      </c>
      <c r="E42" s="15"/>
      <c r="F42" s="15"/>
      <c r="G42" s="15"/>
      <c r="H42" s="113"/>
      <c r="I42" s="112"/>
      <c r="J42" s="113"/>
      <c r="K42" s="112"/>
      <c r="L42" s="178"/>
      <c r="M42" s="112"/>
      <c r="N42" s="178"/>
      <c r="O42" s="112"/>
      <c r="P42" s="113"/>
      <c r="Q42" s="15"/>
      <c r="R42" s="113"/>
      <c r="S42" s="15"/>
    </row>
    <row r="43" spans="1:19" s="44" customFormat="1">
      <c r="A43" s="15"/>
      <c r="B43" s="15"/>
      <c r="C43" s="15" t="s">
        <v>356</v>
      </c>
      <c r="D43" s="53" t="s">
        <v>353</v>
      </c>
      <c r="E43" s="15"/>
      <c r="F43" s="15"/>
      <c r="G43" s="15"/>
      <c r="H43" s="113"/>
      <c r="I43" s="112"/>
      <c r="J43" s="113"/>
      <c r="K43" s="112"/>
      <c r="L43" s="178"/>
      <c r="M43" s="112"/>
      <c r="N43" s="178"/>
      <c r="O43" s="112"/>
      <c r="P43" s="178"/>
      <c r="Q43" s="15"/>
      <c r="R43" s="113"/>
      <c r="S43" s="15"/>
    </row>
    <row r="44" spans="1:19" s="44" customFormat="1">
      <c r="A44" s="15"/>
      <c r="B44" s="15"/>
      <c r="C44" s="15"/>
      <c r="D44" s="15"/>
      <c r="E44" s="15"/>
      <c r="F44" s="15"/>
      <c r="G44" s="15"/>
      <c r="H44" s="112"/>
      <c r="I44" s="112"/>
      <c r="J44" s="112"/>
      <c r="K44" s="112"/>
      <c r="L44" s="112"/>
      <c r="M44" s="112"/>
      <c r="N44" s="112"/>
      <c r="O44" s="112"/>
      <c r="P44" s="112"/>
      <c r="Q44" s="15"/>
      <c r="R44" s="112"/>
      <c r="S44" s="15"/>
    </row>
    <row r="45" spans="1:19" s="44" customFormat="1">
      <c r="A45" s="15"/>
      <c r="B45" s="15"/>
      <c r="C45" s="16" t="s">
        <v>93</v>
      </c>
      <c r="D45" s="53" t="s">
        <v>353</v>
      </c>
      <c r="E45" s="15"/>
      <c r="F45" s="15"/>
      <c r="G45" s="15"/>
      <c r="H45" s="111">
        <f>SUM(H46:H49)</f>
        <v>0</v>
      </c>
      <c r="I45" s="112"/>
      <c r="J45" s="111">
        <f>SUM(J46:J49)</f>
        <v>0</v>
      </c>
      <c r="K45" s="112"/>
      <c r="L45" s="176">
        <f>SUM(L46:L49)</f>
        <v>0</v>
      </c>
      <c r="M45" s="112"/>
      <c r="N45" s="176">
        <f>SUM(N46:N49)</f>
        <v>0</v>
      </c>
      <c r="O45" s="177"/>
      <c r="P45" s="176">
        <f>SUM(P46:P49)</f>
        <v>0</v>
      </c>
      <c r="Q45" s="15"/>
      <c r="R45" s="111">
        <f>SUM(R46:R49)</f>
        <v>0</v>
      </c>
      <c r="S45" s="15"/>
    </row>
    <row r="46" spans="1:19" s="44" customFormat="1">
      <c r="A46" s="15"/>
      <c r="B46" s="15"/>
      <c r="C46" s="15" t="s">
        <v>354</v>
      </c>
      <c r="D46" s="53" t="s">
        <v>353</v>
      </c>
      <c r="E46" s="15"/>
      <c r="F46" s="15"/>
      <c r="G46" s="15"/>
      <c r="H46" s="113"/>
      <c r="I46" s="112"/>
      <c r="J46" s="113"/>
      <c r="K46" s="112"/>
      <c r="L46" s="178"/>
      <c r="M46" s="112"/>
      <c r="N46" s="178"/>
      <c r="O46" s="112"/>
      <c r="P46" s="178"/>
      <c r="Q46" s="15"/>
      <c r="R46" s="113"/>
      <c r="S46" s="15"/>
    </row>
    <row r="47" spans="1:19" s="44" customFormat="1">
      <c r="A47" s="15"/>
      <c r="B47" s="15"/>
      <c r="C47" s="15" t="s">
        <v>355</v>
      </c>
      <c r="D47" s="53" t="s">
        <v>353</v>
      </c>
      <c r="E47" s="15"/>
      <c r="F47" s="15"/>
      <c r="G47" s="15"/>
      <c r="H47" s="113"/>
      <c r="I47" s="112"/>
      <c r="J47" s="113"/>
      <c r="K47" s="112"/>
      <c r="L47" s="178"/>
      <c r="M47" s="112"/>
      <c r="N47" s="178"/>
      <c r="O47" s="112"/>
      <c r="P47" s="113"/>
      <c r="Q47" s="15"/>
      <c r="R47" s="113"/>
      <c r="S47" s="15"/>
    </row>
    <row r="48" spans="1:19" s="44" customFormat="1">
      <c r="A48" s="15"/>
      <c r="B48" s="15"/>
      <c r="C48" s="15" t="s">
        <v>495</v>
      </c>
      <c r="D48" s="53" t="s">
        <v>353</v>
      </c>
      <c r="E48" s="15"/>
      <c r="F48" s="15"/>
      <c r="G48" s="15"/>
      <c r="H48" s="113"/>
      <c r="I48" s="112"/>
      <c r="J48" s="113"/>
      <c r="K48" s="112"/>
      <c r="L48" s="178"/>
      <c r="M48" s="112"/>
      <c r="N48" s="178"/>
      <c r="O48" s="112"/>
      <c r="P48" s="113"/>
      <c r="Q48" s="15"/>
      <c r="R48" s="113"/>
      <c r="S48" s="15"/>
    </row>
    <row r="49" spans="1:19" s="44" customFormat="1">
      <c r="A49" s="15"/>
      <c r="B49" s="15"/>
      <c r="C49" s="15" t="s">
        <v>356</v>
      </c>
      <c r="D49" s="53" t="s">
        <v>353</v>
      </c>
      <c r="E49" s="15"/>
      <c r="F49" s="15"/>
      <c r="G49" s="15"/>
      <c r="H49" s="113"/>
      <c r="I49" s="112"/>
      <c r="J49" s="113"/>
      <c r="K49" s="112"/>
      <c r="L49" s="178"/>
      <c r="M49" s="112"/>
      <c r="N49" s="178"/>
      <c r="O49" s="112"/>
      <c r="P49" s="178"/>
      <c r="Q49" s="15"/>
      <c r="R49" s="113"/>
      <c r="S49" s="15"/>
    </row>
    <row r="50" spans="1:19" s="44" customFormat="1">
      <c r="A50" s="15"/>
      <c r="B50" s="15"/>
      <c r="C50" s="15"/>
      <c r="D50" s="15"/>
      <c r="E50" s="15"/>
      <c r="F50" s="15"/>
      <c r="G50" s="15"/>
      <c r="H50" s="112"/>
      <c r="I50" s="112"/>
      <c r="J50" s="112"/>
      <c r="K50" s="112"/>
      <c r="L50" s="112"/>
      <c r="M50" s="112"/>
      <c r="N50" s="112"/>
      <c r="O50" s="112"/>
      <c r="P50" s="112"/>
      <c r="Q50" s="15"/>
      <c r="R50" s="112"/>
      <c r="S50" s="15"/>
    </row>
    <row r="51" spans="1:19" s="44" customFormat="1">
      <c r="A51" s="15"/>
      <c r="B51" s="15"/>
      <c r="C51" s="16" t="s">
        <v>94</v>
      </c>
      <c r="D51" s="53" t="s">
        <v>353</v>
      </c>
      <c r="E51" s="15"/>
      <c r="F51" s="15"/>
      <c r="G51" s="15"/>
      <c r="H51" s="111">
        <f>SUM(H52:H55)</f>
        <v>0</v>
      </c>
      <c r="I51" s="112"/>
      <c r="J51" s="111">
        <f>SUM(J52:J55)</f>
        <v>0</v>
      </c>
      <c r="K51" s="112"/>
      <c r="L51" s="176">
        <f>SUM(L52:L55)</f>
        <v>0</v>
      </c>
      <c r="M51" s="112"/>
      <c r="N51" s="176">
        <f>SUM(N52:N55)</f>
        <v>0</v>
      </c>
      <c r="O51" s="177"/>
      <c r="P51" s="176">
        <f>SUM(P52:P55)</f>
        <v>0</v>
      </c>
      <c r="Q51" s="15"/>
      <c r="R51" s="111">
        <f>SUM(R52:R55)</f>
        <v>0</v>
      </c>
      <c r="S51" s="15"/>
    </row>
    <row r="52" spans="1:19" s="44" customFormat="1">
      <c r="A52" s="15"/>
      <c r="B52" s="15"/>
      <c r="C52" s="15" t="s">
        <v>354</v>
      </c>
      <c r="D52" s="53" t="s">
        <v>353</v>
      </c>
      <c r="E52" s="15"/>
      <c r="F52" s="15"/>
      <c r="G52" s="15"/>
      <c r="H52" s="113"/>
      <c r="I52" s="112"/>
      <c r="J52" s="113"/>
      <c r="K52" s="112"/>
      <c r="L52" s="178"/>
      <c r="M52" s="112"/>
      <c r="N52" s="178"/>
      <c r="O52" s="112"/>
      <c r="P52" s="178"/>
      <c r="Q52" s="15"/>
      <c r="R52" s="113"/>
      <c r="S52" s="15"/>
    </row>
    <row r="53" spans="1:19" s="44" customFormat="1">
      <c r="A53" s="15"/>
      <c r="B53" s="15"/>
      <c r="C53" s="15" t="s">
        <v>355</v>
      </c>
      <c r="D53" s="53" t="s">
        <v>353</v>
      </c>
      <c r="E53" s="15"/>
      <c r="F53" s="15"/>
      <c r="G53" s="15"/>
      <c r="H53" s="113"/>
      <c r="I53" s="112"/>
      <c r="J53" s="113"/>
      <c r="K53" s="112"/>
      <c r="L53" s="178"/>
      <c r="M53" s="112"/>
      <c r="N53" s="178"/>
      <c r="O53" s="112"/>
      <c r="P53" s="113"/>
      <c r="Q53" s="15"/>
      <c r="R53" s="113"/>
      <c r="S53" s="15"/>
    </row>
    <row r="54" spans="1:19" s="44" customFormat="1">
      <c r="A54" s="15"/>
      <c r="B54" s="15"/>
      <c r="C54" s="15" t="s">
        <v>495</v>
      </c>
      <c r="D54" s="53" t="s">
        <v>353</v>
      </c>
      <c r="E54" s="15"/>
      <c r="F54" s="15"/>
      <c r="G54" s="15"/>
      <c r="H54" s="113"/>
      <c r="I54" s="112"/>
      <c r="J54" s="113"/>
      <c r="K54" s="112"/>
      <c r="L54" s="178"/>
      <c r="M54" s="112"/>
      <c r="N54" s="178"/>
      <c r="O54" s="112"/>
      <c r="P54" s="113"/>
      <c r="Q54" s="15"/>
      <c r="R54" s="113"/>
      <c r="S54" s="15"/>
    </row>
    <row r="55" spans="1:19" s="44" customFormat="1">
      <c r="A55" s="15"/>
      <c r="B55" s="15"/>
      <c r="C55" s="15" t="s">
        <v>356</v>
      </c>
      <c r="D55" s="53" t="s">
        <v>353</v>
      </c>
      <c r="E55" s="15"/>
      <c r="F55" s="15"/>
      <c r="G55" s="15"/>
      <c r="H55" s="113"/>
      <c r="I55" s="112"/>
      <c r="J55" s="113"/>
      <c r="K55" s="112"/>
      <c r="L55" s="178"/>
      <c r="M55" s="112"/>
      <c r="N55" s="178"/>
      <c r="O55" s="112"/>
      <c r="P55" s="178"/>
      <c r="Q55" s="15"/>
      <c r="R55" s="113"/>
      <c r="S55" s="15"/>
    </row>
    <row r="56" spans="1:19" s="44" customFormat="1">
      <c r="A56" s="15"/>
      <c r="B56" s="15"/>
      <c r="C56" s="15"/>
      <c r="D56" s="15"/>
      <c r="E56" s="15"/>
      <c r="F56" s="15"/>
      <c r="G56" s="15"/>
      <c r="H56" s="112"/>
      <c r="I56" s="112"/>
      <c r="J56" s="112"/>
      <c r="K56" s="112"/>
      <c r="L56" s="112"/>
      <c r="M56" s="112"/>
      <c r="N56" s="112"/>
      <c r="O56" s="112"/>
      <c r="P56" s="112"/>
      <c r="Q56" s="15"/>
      <c r="R56" s="112"/>
      <c r="S56" s="15"/>
    </row>
    <row r="57" spans="1:19" s="44" customFormat="1">
      <c r="A57" s="15"/>
      <c r="B57" s="15"/>
      <c r="C57" s="16" t="s">
        <v>95</v>
      </c>
      <c r="D57" s="53" t="s">
        <v>353</v>
      </c>
      <c r="E57" s="15"/>
      <c r="F57" s="15"/>
      <c r="G57" s="15"/>
      <c r="H57" s="111">
        <f>SUM(H58:H61)</f>
        <v>0</v>
      </c>
      <c r="I57" s="112"/>
      <c r="J57" s="111">
        <f>SUM(J58:J61)</f>
        <v>0</v>
      </c>
      <c r="K57" s="112"/>
      <c r="L57" s="176">
        <f>SUM(L58:L61)</f>
        <v>0</v>
      </c>
      <c r="M57" s="112"/>
      <c r="N57" s="176">
        <f>SUM(N58:N61)</f>
        <v>0</v>
      </c>
      <c r="O57" s="177"/>
      <c r="P57" s="176">
        <f>SUM(P58:P61)</f>
        <v>0</v>
      </c>
      <c r="Q57" s="15"/>
      <c r="R57" s="111">
        <f>SUM(R58:R61)</f>
        <v>0</v>
      </c>
      <c r="S57" s="15"/>
    </row>
    <row r="58" spans="1:19" s="44" customFormat="1">
      <c r="A58" s="15"/>
      <c r="B58" s="15"/>
      <c r="C58" s="15" t="s">
        <v>354</v>
      </c>
      <c r="D58" s="53" t="s">
        <v>353</v>
      </c>
      <c r="E58" s="15"/>
      <c r="F58" s="15"/>
      <c r="G58" s="15"/>
      <c r="H58" s="113"/>
      <c r="I58" s="112"/>
      <c r="J58" s="113"/>
      <c r="K58" s="112"/>
      <c r="L58" s="178"/>
      <c r="M58" s="112"/>
      <c r="N58" s="178"/>
      <c r="O58" s="112"/>
      <c r="P58" s="178"/>
      <c r="Q58" s="15"/>
      <c r="R58" s="113"/>
      <c r="S58" s="15"/>
    </row>
    <row r="59" spans="1:19" s="44" customFormat="1">
      <c r="A59" s="15"/>
      <c r="B59" s="15"/>
      <c r="C59" s="15" t="s">
        <v>355</v>
      </c>
      <c r="D59" s="53" t="s">
        <v>353</v>
      </c>
      <c r="E59" s="15"/>
      <c r="F59" s="15"/>
      <c r="G59" s="15"/>
      <c r="H59" s="113"/>
      <c r="I59" s="112"/>
      <c r="J59" s="113"/>
      <c r="K59" s="112"/>
      <c r="L59" s="178"/>
      <c r="M59" s="112"/>
      <c r="N59" s="178"/>
      <c r="O59" s="112"/>
      <c r="P59" s="113"/>
      <c r="Q59" s="15"/>
      <c r="R59" s="113"/>
      <c r="S59" s="15"/>
    </row>
    <row r="60" spans="1:19" s="44" customFormat="1">
      <c r="A60" s="15"/>
      <c r="B60" s="15"/>
      <c r="C60" s="15" t="s">
        <v>495</v>
      </c>
      <c r="D60" s="53" t="s">
        <v>353</v>
      </c>
      <c r="E60" s="15"/>
      <c r="F60" s="15"/>
      <c r="G60" s="15"/>
      <c r="H60" s="113"/>
      <c r="I60" s="112"/>
      <c r="J60" s="113"/>
      <c r="K60" s="112"/>
      <c r="L60" s="178"/>
      <c r="M60" s="112"/>
      <c r="N60" s="178"/>
      <c r="O60" s="112"/>
      <c r="P60" s="113"/>
      <c r="Q60" s="15"/>
      <c r="R60" s="113"/>
      <c r="S60" s="15"/>
    </row>
    <row r="61" spans="1:19" s="44" customFormat="1">
      <c r="A61" s="15"/>
      <c r="B61" s="15"/>
      <c r="C61" s="15" t="s">
        <v>356</v>
      </c>
      <c r="D61" s="53" t="s">
        <v>353</v>
      </c>
      <c r="E61" s="15"/>
      <c r="F61" s="15"/>
      <c r="G61" s="15"/>
      <c r="H61" s="113"/>
      <c r="I61" s="112"/>
      <c r="J61" s="113"/>
      <c r="K61" s="112"/>
      <c r="L61" s="178"/>
      <c r="M61" s="112"/>
      <c r="N61" s="178"/>
      <c r="O61" s="112"/>
      <c r="P61" s="178"/>
      <c r="Q61" s="15"/>
      <c r="R61" s="113"/>
      <c r="S61" s="15"/>
    </row>
    <row r="62" spans="1:19" s="44" customFormat="1">
      <c r="A62" s="15"/>
      <c r="B62" s="15"/>
      <c r="C62" s="15"/>
      <c r="D62" s="15"/>
      <c r="E62" s="15"/>
      <c r="F62" s="15"/>
      <c r="G62" s="15"/>
      <c r="H62" s="112"/>
      <c r="I62" s="112"/>
      <c r="J62" s="112"/>
      <c r="K62" s="112"/>
      <c r="L62" s="112"/>
      <c r="M62" s="112"/>
      <c r="N62" s="112"/>
      <c r="O62" s="112"/>
      <c r="P62" s="112"/>
      <c r="Q62" s="15"/>
      <c r="R62" s="112"/>
      <c r="S62" s="15"/>
    </row>
    <row r="63" spans="1:19" s="161" customFormat="1">
      <c r="A63" s="15"/>
      <c r="B63" s="15"/>
      <c r="C63" s="16" t="s">
        <v>664</v>
      </c>
      <c r="D63" s="53" t="s">
        <v>353</v>
      </c>
      <c r="E63" s="15"/>
      <c r="F63" s="15"/>
      <c r="G63" s="15"/>
      <c r="H63" s="111">
        <f>SUM(H64:H67)</f>
        <v>0</v>
      </c>
      <c r="I63" s="112"/>
      <c r="J63" s="111">
        <f>SUM(J64:J67)</f>
        <v>0</v>
      </c>
      <c r="K63" s="112"/>
      <c r="L63" s="111">
        <f>SUM(L64:L67)</f>
        <v>0</v>
      </c>
      <c r="M63" s="112"/>
      <c r="N63" s="176">
        <f>SUM(N64:N67)</f>
        <v>0</v>
      </c>
      <c r="O63" s="177"/>
      <c r="P63" s="176">
        <f>SUM(P64:P67)</f>
        <v>0</v>
      </c>
      <c r="Q63" s="15"/>
      <c r="R63" s="111">
        <f>SUM(R64:R67)</f>
        <v>0</v>
      </c>
      <c r="S63" s="15"/>
    </row>
    <row r="64" spans="1:19" s="161" customFormat="1">
      <c r="A64" s="15"/>
      <c r="B64" s="15"/>
      <c r="C64" s="15" t="s">
        <v>354</v>
      </c>
      <c r="D64" s="53" t="s">
        <v>353</v>
      </c>
      <c r="E64" s="15"/>
      <c r="F64" s="15"/>
      <c r="G64" s="15"/>
      <c r="H64" s="113"/>
      <c r="I64" s="112"/>
      <c r="J64" s="113"/>
      <c r="K64" s="112"/>
      <c r="L64" s="113"/>
      <c r="M64" s="112"/>
      <c r="N64" s="178"/>
      <c r="O64" s="112"/>
      <c r="P64" s="178"/>
      <c r="Q64" s="15"/>
      <c r="R64" s="113"/>
      <c r="S64" s="15"/>
    </row>
    <row r="65" spans="1:19" s="161" customFormat="1">
      <c r="A65" s="15"/>
      <c r="B65" s="15"/>
      <c r="C65" s="15" t="s">
        <v>355</v>
      </c>
      <c r="D65" s="53" t="s">
        <v>353</v>
      </c>
      <c r="E65" s="15"/>
      <c r="F65" s="15"/>
      <c r="G65" s="15"/>
      <c r="H65" s="113"/>
      <c r="I65" s="112"/>
      <c r="J65" s="113"/>
      <c r="K65" s="112"/>
      <c r="L65" s="113"/>
      <c r="M65" s="112"/>
      <c r="N65" s="178"/>
      <c r="O65" s="112"/>
      <c r="P65" s="113"/>
      <c r="Q65" s="15"/>
      <c r="R65" s="113"/>
      <c r="S65" s="15"/>
    </row>
    <row r="66" spans="1:19" s="161" customFormat="1">
      <c r="A66" s="15"/>
      <c r="B66" s="15"/>
      <c r="C66" s="15" t="s">
        <v>495</v>
      </c>
      <c r="D66" s="53" t="s">
        <v>353</v>
      </c>
      <c r="E66" s="15"/>
      <c r="F66" s="15"/>
      <c r="G66" s="15"/>
      <c r="H66" s="113"/>
      <c r="I66" s="112"/>
      <c r="J66" s="113"/>
      <c r="K66" s="112"/>
      <c r="L66" s="113"/>
      <c r="M66" s="112"/>
      <c r="N66" s="178"/>
      <c r="O66" s="112"/>
      <c r="P66" s="113"/>
      <c r="Q66" s="15"/>
      <c r="R66" s="113"/>
      <c r="S66" s="15"/>
    </row>
    <row r="67" spans="1:19" s="161" customFormat="1">
      <c r="A67" s="15"/>
      <c r="B67" s="15"/>
      <c r="C67" s="15" t="s">
        <v>356</v>
      </c>
      <c r="D67" s="53" t="s">
        <v>353</v>
      </c>
      <c r="E67" s="15"/>
      <c r="F67" s="15"/>
      <c r="G67" s="15"/>
      <c r="H67" s="113"/>
      <c r="I67" s="112"/>
      <c r="J67" s="113"/>
      <c r="K67" s="112"/>
      <c r="L67" s="113"/>
      <c r="M67" s="112"/>
      <c r="N67" s="178"/>
      <c r="O67" s="112"/>
      <c r="P67" s="178"/>
      <c r="Q67" s="15"/>
      <c r="R67" s="113"/>
      <c r="S67" s="15"/>
    </row>
    <row r="68" spans="1:19" s="161" customFormat="1">
      <c r="A68" s="15"/>
      <c r="B68" s="15"/>
      <c r="C68" s="15"/>
      <c r="D68" s="15"/>
      <c r="E68" s="15"/>
      <c r="F68" s="15"/>
      <c r="G68" s="15"/>
      <c r="H68" s="112"/>
      <c r="I68" s="112"/>
      <c r="J68" s="112"/>
      <c r="K68" s="112"/>
      <c r="L68" s="112"/>
      <c r="M68" s="112"/>
      <c r="N68" s="112"/>
      <c r="O68" s="112"/>
      <c r="P68" s="112"/>
      <c r="Q68" s="15"/>
      <c r="R68" s="112"/>
      <c r="S68" s="15"/>
    </row>
    <row r="69" spans="1:19" s="140" customFormat="1">
      <c r="A69" s="15"/>
      <c r="B69" s="15"/>
      <c r="C69" s="16" t="s">
        <v>244</v>
      </c>
      <c r="D69" s="53" t="s">
        <v>353</v>
      </c>
      <c r="E69" s="15"/>
      <c r="F69" s="15"/>
      <c r="G69" s="15"/>
      <c r="H69" s="111">
        <f>SUM(H70:H73)</f>
        <v>0</v>
      </c>
      <c r="I69" s="112"/>
      <c r="J69" s="111">
        <f>SUM(J70:J73)</f>
        <v>0</v>
      </c>
      <c r="K69" s="112"/>
      <c r="L69" s="111">
        <f>SUM(L70:L73)</f>
        <v>0</v>
      </c>
      <c r="M69" s="112"/>
      <c r="N69" s="176">
        <f>SUM(N70:N73)</f>
        <v>0</v>
      </c>
      <c r="O69" s="177"/>
      <c r="P69" s="176">
        <f>SUM(P70:P73)</f>
        <v>0</v>
      </c>
      <c r="Q69" s="15"/>
      <c r="R69" s="111">
        <f>SUM(R70:R73)</f>
        <v>0</v>
      </c>
      <c r="S69" s="15"/>
    </row>
    <row r="70" spans="1:19" s="140" customFormat="1">
      <c r="A70" s="15"/>
      <c r="B70" s="15"/>
      <c r="C70" s="15" t="s">
        <v>354</v>
      </c>
      <c r="D70" s="53" t="s">
        <v>353</v>
      </c>
      <c r="E70" s="15"/>
      <c r="F70" s="15"/>
      <c r="G70" s="15"/>
      <c r="H70" s="113"/>
      <c r="I70" s="112"/>
      <c r="J70" s="113"/>
      <c r="K70" s="112"/>
      <c r="L70" s="113"/>
      <c r="M70" s="112"/>
      <c r="N70" s="178"/>
      <c r="O70" s="112"/>
      <c r="P70" s="178"/>
      <c r="Q70" s="15"/>
      <c r="R70" s="113"/>
      <c r="S70" s="15"/>
    </row>
    <row r="71" spans="1:19" s="140" customFormat="1">
      <c r="A71" s="15"/>
      <c r="B71" s="15"/>
      <c r="C71" s="15" t="s">
        <v>355</v>
      </c>
      <c r="D71" s="53" t="s">
        <v>353</v>
      </c>
      <c r="E71" s="15"/>
      <c r="F71" s="15"/>
      <c r="G71" s="15"/>
      <c r="H71" s="113"/>
      <c r="I71" s="112"/>
      <c r="J71" s="113"/>
      <c r="K71" s="112"/>
      <c r="L71" s="113"/>
      <c r="M71" s="112"/>
      <c r="N71" s="178"/>
      <c r="O71" s="112"/>
      <c r="P71" s="113"/>
      <c r="Q71" s="15"/>
      <c r="R71" s="113"/>
      <c r="S71" s="15"/>
    </row>
    <row r="72" spans="1:19" s="140" customFormat="1">
      <c r="A72" s="15"/>
      <c r="B72" s="15"/>
      <c r="C72" s="15" t="s">
        <v>495</v>
      </c>
      <c r="D72" s="53" t="s">
        <v>353</v>
      </c>
      <c r="E72" s="15"/>
      <c r="F72" s="15"/>
      <c r="G72" s="15"/>
      <c r="H72" s="113"/>
      <c r="I72" s="112"/>
      <c r="J72" s="113"/>
      <c r="K72" s="112"/>
      <c r="L72" s="113"/>
      <c r="M72" s="112"/>
      <c r="N72" s="178"/>
      <c r="O72" s="112"/>
      <c r="P72" s="113"/>
      <c r="Q72" s="15"/>
      <c r="R72" s="113"/>
      <c r="S72" s="15"/>
    </row>
    <row r="73" spans="1:19" s="140" customFormat="1">
      <c r="A73" s="15"/>
      <c r="B73" s="15"/>
      <c r="C73" s="15" t="s">
        <v>356</v>
      </c>
      <c r="D73" s="53" t="s">
        <v>353</v>
      </c>
      <c r="E73" s="15"/>
      <c r="F73" s="15"/>
      <c r="G73" s="15"/>
      <c r="H73" s="113"/>
      <c r="I73" s="112"/>
      <c r="J73" s="113"/>
      <c r="K73" s="112"/>
      <c r="L73" s="113"/>
      <c r="M73" s="112"/>
      <c r="N73" s="178"/>
      <c r="O73" s="112"/>
      <c r="P73" s="178"/>
      <c r="Q73" s="15"/>
      <c r="R73" s="113"/>
      <c r="S73" s="15"/>
    </row>
    <row r="74" spans="1:19" s="161" customFormat="1">
      <c r="A74" s="15"/>
      <c r="B74" s="15"/>
      <c r="C74" s="15"/>
      <c r="D74" s="15"/>
      <c r="E74" s="15"/>
      <c r="F74" s="15"/>
      <c r="G74" s="15"/>
      <c r="H74" s="112"/>
      <c r="I74" s="112"/>
      <c r="J74" s="112"/>
      <c r="K74" s="112"/>
      <c r="L74" s="112"/>
      <c r="M74" s="112"/>
      <c r="N74" s="112"/>
      <c r="O74" s="112"/>
      <c r="P74" s="112"/>
      <c r="Q74" s="15"/>
      <c r="R74" s="112"/>
      <c r="S74" s="15"/>
    </row>
    <row r="75" spans="1:19" s="161" customFormat="1">
      <c r="A75" s="15"/>
      <c r="B75" s="15"/>
      <c r="C75" s="16" t="s">
        <v>252</v>
      </c>
      <c r="D75" s="53" t="s">
        <v>353</v>
      </c>
      <c r="E75" s="15"/>
      <c r="F75" s="15"/>
      <c r="G75" s="15"/>
      <c r="H75" s="111">
        <f>SUM(H76:H79)</f>
        <v>0</v>
      </c>
      <c r="I75" s="112"/>
      <c r="J75" s="111">
        <f>SUM(J76:J79)</f>
        <v>0</v>
      </c>
      <c r="K75" s="112"/>
      <c r="L75" s="111">
        <f>SUM(L76:L79)</f>
        <v>0</v>
      </c>
      <c r="M75" s="112"/>
      <c r="N75" s="111">
        <f>SUM(N76:N79)</f>
        <v>0</v>
      </c>
      <c r="O75" s="112"/>
      <c r="P75" s="111">
        <f>SUM(P76:P79)</f>
        <v>0</v>
      </c>
      <c r="Q75" s="15"/>
      <c r="R75" s="111">
        <f>SUM(R76:R79)</f>
        <v>0</v>
      </c>
      <c r="S75" s="15"/>
    </row>
    <row r="76" spans="1:19" s="161" customFormat="1">
      <c r="A76" s="15"/>
      <c r="B76" s="15"/>
      <c r="C76" s="15" t="s">
        <v>354</v>
      </c>
      <c r="D76" s="53" t="s">
        <v>353</v>
      </c>
      <c r="E76" s="15"/>
      <c r="F76" s="15"/>
      <c r="G76" s="15"/>
      <c r="H76" s="113"/>
      <c r="I76" s="112"/>
      <c r="J76" s="113"/>
      <c r="K76" s="112"/>
      <c r="L76" s="113"/>
      <c r="M76" s="112"/>
      <c r="N76" s="113"/>
      <c r="O76" s="112"/>
      <c r="P76" s="113"/>
      <c r="Q76" s="15"/>
      <c r="R76" s="113"/>
      <c r="S76" s="15"/>
    </row>
    <row r="77" spans="1:19" s="161" customFormat="1">
      <c r="A77" s="15"/>
      <c r="B77" s="15"/>
      <c r="C77" s="15" t="s">
        <v>355</v>
      </c>
      <c r="D77" s="53" t="s">
        <v>353</v>
      </c>
      <c r="E77" s="15"/>
      <c r="F77" s="15"/>
      <c r="G77" s="15"/>
      <c r="H77" s="113"/>
      <c r="I77" s="112"/>
      <c r="J77" s="113"/>
      <c r="K77" s="112"/>
      <c r="L77" s="113"/>
      <c r="M77" s="112"/>
      <c r="N77" s="113"/>
      <c r="O77" s="112"/>
      <c r="P77" s="113"/>
      <c r="Q77" s="15"/>
      <c r="R77" s="113"/>
      <c r="S77" s="15"/>
    </row>
    <row r="78" spans="1:19" s="161" customFormat="1">
      <c r="A78" s="15"/>
      <c r="B78" s="15"/>
      <c r="C78" s="15" t="s">
        <v>495</v>
      </c>
      <c r="D78" s="53" t="s">
        <v>353</v>
      </c>
      <c r="E78" s="15"/>
      <c r="F78" s="15"/>
      <c r="G78" s="15"/>
      <c r="H78" s="113"/>
      <c r="I78" s="112"/>
      <c r="J78" s="113"/>
      <c r="K78" s="112"/>
      <c r="L78" s="113"/>
      <c r="M78" s="112"/>
      <c r="N78" s="113"/>
      <c r="O78" s="112"/>
      <c r="P78" s="113"/>
      <c r="Q78" s="15"/>
      <c r="R78" s="113"/>
      <c r="S78" s="15"/>
    </row>
    <row r="79" spans="1:19" s="161" customFormat="1">
      <c r="A79" s="15"/>
      <c r="B79" s="15"/>
      <c r="C79" s="15" t="s">
        <v>356</v>
      </c>
      <c r="D79" s="53" t="s">
        <v>353</v>
      </c>
      <c r="E79" s="15"/>
      <c r="F79" s="15"/>
      <c r="G79" s="15"/>
      <c r="H79" s="113"/>
      <c r="I79" s="112"/>
      <c r="J79" s="113"/>
      <c r="K79" s="112"/>
      <c r="L79" s="113"/>
      <c r="M79" s="112"/>
      <c r="N79" s="113"/>
      <c r="O79" s="112"/>
      <c r="P79" s="113"/>
      <c r="Q79" s="15"/>
      <c r="R79" s="113"/>
      <c r="S79" s="15"/>
    </row>
    <row r="80" spans="1:19" s="140" customFormat="1">
      <c r="A80" s="15"/>
      <c r="B80" s="15"/>
      <c r="C80" s="15"/>
      <c r="D80" s="15"/>
      <c r="E80" s="15"/>
      <c r="F80" s="15"/>
      <c r="G80" s="15"/>
      <c r="H80" s="112"/>
      <c r="I80" s="112"/>
      <c r="J80" s="112"/>
      <c r="K80" s="112"/>
      <c r="L80" s="112"/>
      <c r="M80" s="112"/>
      <c r="N80" s="112"/>
      <c r="O80" s="112"/>
      <c r="P80" s="112"/>
      <c r="Q80" s="15"/>
      <c r="R80" s="112"/>
      <c r="S80" s="15"/>
    </row>
    <row r="81" spans="1:19" s="44" customFormat="1">
      <c r="A81" s="15"/>
      <c r="B81" s="15"/>
      <c r="C81" s="51" t="s">
        <v>357</v>
      </c>
      <c r="D81" s="15"/>
      <c r="E81" s="15"/>
      <c r="F81" s="15"/>
      <c r="G81" s="15"/>
      <c r="H81" s="111">
        <f>SUM(H15,H21,H27,H33,H39,H45,H51,H57,H63,H69, H75)</f>
        <v>0</v>
      </c>
      <c r="I81" s="112"/>
      <c r="J81" s="111">
        <f>SUM(J15,J21,J27,J33,J39,J45,J51,J57,J63,J69, J75)</f>
        <v>0</v>
      </c>
      <c r="K81" s="112"/>
      <c r="L81" s="111">
        <f>SUM(L15,L21,L27,L33,L39,L45,L51,L57,L63,L69, L75)</f>
        <v>0</v>
      </c>
      <c r="M81" s="112"/>
      <c r="N81" s="111">
        <f>SUM(N15,N21,N27,N33,N39,N45,N51,N57,N63,N69, N75)</f>
        <v>0</v>
      </c>
      <c r="O81" s="112"/>
      <c r="P81" s="111">
        <f>SUM(P15,P21,P27,P33,P39,P45,P51,P57,P63,P69, P75)</f>
        <v>0</v>
      </c>
      <c r="Q81" s="15"/>
      <c r="R81" s="111">
        <f>SUM(R15,R21,R27,R33,R39,R45,R51,R57,R63,R69, R75)</f>
        <v>0</v>
      </c>
      <c r="S81" s="15"/>
    </row>
    <row r="82" spans="1:19" s="161" customFormat="1">
      <c r="A82" s="15"/>
      <c r="B82" s="15"/>
      <c r="C82" s="15"/>
      <c r="D82" s="15"/>
      <c r="E82" s="15"/>
      <c r="F82" s="15"/>
      <c r="G82" s="15"/>
      <c r="H82" s="15"/>
      <c r="I82" s="15"/>
      <c r="J82" s="15"/>
      <c r="K82" s="15"/>
      <c r="L82" s="15"/>
      <c r="M82" s="15"/>
      <c r="N82" s="15"/>
      <c r="O82" s="15"/>
      <c r="P82" s="15"/>
      <c r="Q82" s="15"/>
      <c r="R82" s="15"/>
      <c r="S82" s="15"/>
    </row>
    <row r="83" spans="1:19" s="44" customFormat="1">
      <c r="A83" s="15"/>
      <c r="B83" s="51" t="s">
        <v>358</v>
      </c>
      <c r="C83" s="161"/>
      <c r="D83" s="15"/>
      <c r="E83" s="15"/>
      <c r="F83" s="15"/>
      <c r="G83" s="15"/>
      <c r="H83" s="15"/>
      <c r="I83" s="15"/>
      <c r="J83" s="15"/>
      <c r="K83" s="15"/>
      <c r="L83" s="15"/>
      <c r="M83" s="15"/>
      <c r="N83" s="15"/>
      <c r="O83" s="15"/>
      <c r="P83" s="15"/>
      <c r="Q83" s="15"/>
      <c r="R83" s="15"/>
      <c r="S83" s="15"/>
    </row>
    <row r="84" spans="1:19" s="44" customFormat="1">
      <c r="A84" s="15"/>
      <c r="B84" s="15"/>
      <c r="C84" s="15"/>
      <c r="D84" s="15"/>
      <c r="E84" s="15"/>
      <c r="F84" s="15"/>
      <c r="G84" s="15"/>
      <c r="H84" s="15"/>
      <c r="I84" s="15"/>
      <c r="J84" s="15"/>
      <c r="K84" s="15"/>
      <c r="L84" s="15"/>
      <c r="M84" s="15"/>
      <c r="N84" s="15"/>
      <c r="O84" s="15"/>
      <c r="P84" s="15"/>
      <c r="Q84" s="15"/>
      <c r="R84" s="15"/>
      <c r="S84" s="15"/>
    </row>
    <row r="85" spans="1:19" s="44" customFormat="1">
      <c r="A85" s="15"/>
      <c r="B85" s="15"/>
      <c r="C85" s="161" t="s">
        <v>347</v>
      </c>
      <c r="D85" s="58">
        <f>regulatoryYear</f>
        <v>2021</v>
      </c>
      <c r="E85" s="15"/>
      <c r="F85" s="15"/>
      <c r="G85" s="15"/>
      <c r="H85" s="15"/>
      <c r="I85" s="15"/>
      <c r="J85" s="15"/>
      <c r="K85" s="15"/>
      <c r="L85" s="15"/>
      <c r="M85" s="15"/>
      <c r="N85" s="15"/>
      <c r="O85" s="15"/>
      <c r="P85" s="15"/>
      <c r="Q85" s="15"/>
      <c r="R85" s="15"/>
      <c r="S85" s="15"/>
    </row>
    <row r="86" spans="1:19" s="44" customFormat="1" ht="38.25" customHeight="1">
      <c r="A86" s="15"/>
      <c r="B86" s="15"/>
      <c r="C86" s="15"/>
      <c r="D86" s="15"/>
      <c r="E86" s="15"/>
      <c r="F86" s="15"/>
      <c r="G86" s="15"/>
      <c r="H86" s="60" t="s">
        <v>348</v>
      </c>
      <c r="I86" s="41"/>
      <c r="J86" s="60" t="s">
        <v>349</v>
      </c>
      <c r="K86" s="41"/>
      <c r="L86" s="60" t="s">
        <v>350</v>
      </c>
      <c r="M86" s="41"/>
      <c r="N86" s="60" t="s">
        <v>351</v>
      </c>
      <c r="O86" s="41"/>
      <c r="P86" s="60" t="s">
        <v>352</v>
      </c>
      <c r="Q86" s="15"/>
      <c r="R86" s="60" t="s">
        <v>350</v>
      </c>
      <c r="S86" s="15"/>
    </row>
    <row r="87" spans="1:19" s="44" customFormat="1" ht="41.25" customHeight="1">
      <c r="A87" s="15"/>
      <c r="B87" s="15"/>
      <c r="C87" s="15"/>
      <c r="D87" s="15"/>
      <c r="E87" s="15"/>
      <c r="F87" s="15"/>
      <c r="G87" s="15"/>
      <c r="H87" s="59">
        <f>regulatoryYear-1</f>
        <v>2020</v>
      </c>
      <c r="I87" s="15"/>
      <c r="J87" s="59">
        <f>regulatoryYear</f>
        <v>2021</v>
      </c>
      <c r="K87" s="15"/>
      <c r="L87" s="59">
        <f>regulatoryYear</f>
        <v>2021</v>
      </c>
      <c r="M87" s="15"/>
      <c r="N87" s="59">
        <f>regulatoryYear</f>
        <v>2021</v>
      </c>
      <c r="O87" s="15"/>
      <c r="P87" s="59">
        <f>regulatoryYear+1</f>
        <v>2022</v>
      </c>
      <c r="Q87" s="15"/>
      <c r="R87" s="59">
        <f>regulatoryYear+1</f>
        <v>2022</v>
      </c>
      <c r="S87" s="15"/>
    </row>
    <row r="88" spans="1:19" s="44" customFormat="1">
      <c r="A88" s="15"/>
      <c r="B88" s="15"/>
      <c r="C88" s="16" t="s">
        <v>359</v>
      </c>
      <c r="D88" s="53" t="s">
        <v>353</v>
      </c>
      <c r="E88" s="15"/>
      <c r="F88" s="15"/>
      <c r="G88" s="15"/>
      <c r="H88" s="111">
        <f>SUM(H89:H91)</f>
        <v>0</v>
      </c>
      <c r="I88" s="112"/>
      <c r="J88" s="111">
        <f>SUM(J89:J91)</f>
        <v>0</v>
      </c>
      <c r="K88" s="112"/>
      <c r="L88" s="176">
        <f>SUM(L89:L91)</f>
        <v>0</v>
      </c>
      <c r="M88" s="112"/>
      <c r="N88" s="176">
        <f>SUM(N89:N91)</f>
        <v>0</v>
      </c>
      <c r="O88" s="112"/>
      <c r="P88" s="176">
        <f>SUM(P89:P91)</f>
        <v>0</v>
      </c>
      <c r="Q88" s="15"/>
      <c r="R88" s="111">
        <f>SUM(R89:R91)</f>
        <v>0</v>
      </c>
      <c r="S88" s="15"/>
    </row>
    <row r="89" spans="1:19" s="44" customFormat="1">
      <c r="A89" s="15"/>
      <c r="B89" s="15"/>
      <c r="C89" s="47" t="s">
        <v>360</v>
      </c>
      <c r="D89" s="53" t="s">
        <v>353</v>
      </c>
      <c r="E89" s="15"/>
      <c r="F89" s="15"/>
      <c r="G89" s="15"/>
      <c r="H89" s="113"/>
      <c r="I89" s="112"/>
      <c r="J89" s="113"/>
      <c r="K89" s="112"/>
      <c r="L89" s="178"/>
      <c r="M89" s="112"/>
      <c r="N89" s="178"/>
      <c r="O89" s="112"/>
      <c r="P89" s="178"/>
      <c r="Q89" s="15"/>
      <c r="R89" s="113"/>
      <c r="S89" s="15"/>
    </row>
    <row r="90" spans="1:19" s="44" customFormat="1">
      <c r="A90" s="15"/>
      <c r="B90" s="15"/>
      <c r="C90" s="47" t="s">
        <v>360</v>
      </c>
      <c r="D90" s="53" t="s">
        <v>353</v>
      </c>
      <c r="E90" s="15"/>
      <c r="F90" s="15"/>
      <c r="G90" s="15"/>
      <c r="H90" s="113"/>
      <c r="I90" s="112"/>
      <c r="J90" s="113"/>
      <c r="K90" s="112"/>
      <c r="L90" s="178"/>
      <c r="M90" s="112"/>
      <c r="N90" s="113"/>
      <c r="O90" s="112"/>
      <c r="P90" s="178"/>
      <c r="Q90" s="15"/>
      <c r="R90" s="113"/>
      <c r="S90" s="15"/>
    </row>
    <row r="91" spans="1:19" s="44" customFormat="1">
      <c r="A91" s="15"/>
      <c r="B91" s="15"/>
      <c r="C91" s="47" t="s">
        <v>360</v>
      </c>
      <c r="D91" s="53" t="s">
        <v>353</v>
      </c>
      <c r="E91" s="15"/>
      <c r="F91" s="15"/>
      <c r="G91" s="15"/>
      <c r="H91" s="113"/>
      <c r="I91" s="112"/>
      <c r="J91" s="113"/>
      <c r="K91" s="112"/>
      <c r="L91" s="178"/>
      <c r="M91" s="112"/>
      <c r="N91" s="113"/>
      <c r="O91" s="112"/>
      <c r="P91" s="178"/>
      <c r="Q91" s="15"/>
      <c r="R91" s="113"/>
      <c r="S91" s="15"/>
    </row>
    <row r="92" spans="1:19" s="44" customFormat="1">
      <c r="A92" s="15"/>
      <c r="B92" s="15"/>
      <c r="C92" s="15"/>
      <c r="D92" s="15"/>
      <c r="E92" s="15"/>
      <c r="F92" s="15"/>
      <c r="G92" s="15"/>
      <c r="H92" s="112"/>
      <c r="I92" s="112"/>
      <c r="J92" s="112"/>
      <c r="K92" s="112"/>
      <c r="L92" s="177"/>
      <c r="M92" s="112"/>
      <c r="N92" s="112"/>
      <c r="O92" s="112"/>
      <c r="P92" s="112"/>
      <c r="Q92" s="15"/>
      <c r="R92" s="112"/>
      <c r="S92" s="15"/>
    </row>
    <row r="93" spans="1:19" s="44" customFormat="1">
      <c r="A93" s="15"/>
      <c r="B93" s="15"/>
      <c r="C93" s="51" t="s">
        <v>361</v>
      </c>
      <c r="D93" s="53" t="s">
        <v>353</v>
      </c>
      <c r="E93" s="15"/>
      <c r="F93" s="15"/>
      <c r="G93" s="15"/>
      <c r="H93" s="111">
        <f>SUM(H94:H96)</f>
        <v>0</v>
      </c>
      <c r="I93" s="112"/>
      <c r="J93" s="111">
        <f>SUM(J94:J96)</f>
        <v>0</v>
      </c>
      <c r="K93" s="112"/>
      <c r="L93" s="176">
        <f>SUM(L94:L96)</f>
        <v>0</v>
      </c>
      <c r="M93" s="112"/>
      <c r="N93" s="176">
        <f>SUM(N94:N96)</f>
        <v>0</v>
      </c>
      <c r="O93" s="112"/>
      <c r="P93" s="176">
        <f>SUM(P94:P96)</f>
        <v>0</v>
      </c>
      <c r="Q93" s="15"/>
      <c r="R93" s="111">
        <f>SUM(R94:R96)</f>
        <v>0</v>
      </c>
      <c r="S93" s="15"/>
    </row>
    <row r="94" spans="1:19" s="44" customFormat="1">
      <c r="A94" s="15"/>
      <c r="B94" s="15"/>
      <c r="C94" s="47" t="s">
        <v>360</v>
      </c>
      <c r="D94" s="53" t="s">
        <v>353</v>
      </c>
      <c r="E94" s="15"/>
      <c r="F94" s="15"/>
      <c r="G94" s="15"/>
      <c r="H94" s="113"/>
      <c r="I94" s="112"/>
      <c r="J94" s="113"/>
      <c r="K94" s="112"/>
      <c r="L94" s="178"/>
      <c r="M94" s="112"/>
      <c r="N94" s="178"/>
      <c r="O94" s="112"/>
      <c r="P94" s="178"/>
      <c r="Q94" s="15"/>
      <c r="R94" s="113"/>
      <c r="S94" s="15"/>
    </row>
    <row r="95" spans="1:19" s="44" customFormat="1">
      <c r="A95" s="15"/>
      <c r="B95" s="15"/>
      <c r="C95" s="47" t="s">
        <v>360</v>
      </c>
      <c r="D95" s="53" t="s">
        <v>353</v>
      </c>
      <c r="E95" s="15"/>
      <c r="F95" s="15"/>
      <c r="G95" s="15"/>
      <c r="H95" s="113"/>
      <c r="I95" s="112"/>
      <c r="J95" s="113"/>
      <c r="K95" s="112"/>
      <c r="L95" s="178"/>
      <c r="M95" s="112"/>
      <c r="N95" s="113"/>
      <c r="O95" s="112"/>
      <c r="P95" s="178"/>
      <c r="Q95" s="15"/>
      <c r="R95" s="113"/>
      <c r="S95" s="15"/>
    </row>
    <row r="96" spans="1:19" s="44" customFormat="1">
      <c r="A96" s="15"/>
      <c r="B96" s="15"/>
      <c r="C96" s="47" t="s">
        <v>360</v>
      </c>
      <c r="D96" s="53" t="s">
        <v>353</v>
      </c>
      <c r="E96" s="15"/>
      <c r="F96" s="15"/>
      <c r="G96" s="15"/>
      <c r="H96" s="113"/>
      <c r="I96" s="112"/>
      <c r="J96" s="113"/>
      <c r="K96" s="112"/>
      <c r="L96" s="178"/>
      <c r="M96" s="112"/>
      <c r="N96" s="113"/>
      <c r="O96" s="112"/>
      <c r="P96" s="178"/>
      <c r="Q96" s="15"/>
      <c r="R96" s="113"/>
      <c r="S96" s="15"/>
    </row>
    <row r="97" spans="1:19" s="44" customFormat="1">
      <c r="A97" s="15"/>
      <c r="B97" s="15"/>
      <c r="C97" s="15"/>
      <c r="D97" s="15"/>
      <c r="E97" s="15"/>
      <c r="F97" s="15"/>
      <c r="G97" s="15"/>
      <c r="H97" s="112"/>
      <c r="I97" s="112"/>
      <c r="J97" s="112"/>
      <c r="K97" s="112"/>
      <c r="L97" s="177"/>
      <c r="M97" s="112"/>
      <c r="N97" s="112"/>
      <c r="O97" s="112"/>
      <c r="P97" s="112"/>
      <c r="Q97" s="15"/>
      <c r="R97" s="112"/>
      <c r="S97" s="15"/>
    </row>
    <row r="98" spans="1:19" s="44" customFormat="1">
      <c r="A98" s="15"/>
      <c r="B98" s="15"/>
      <c r="C98" s="51" t="s">
        <v>362</v>
      </c>
      <c r="D98" s="53" t="s">
        <v>353</v>
      </c>
      <c r="E98" s="15"/>
      <c r="F98" s="15"/>
      <c r="G98" s="15"/>
      <c r="H98" s="111">
        <f>SUM(H99:H101)</f>
        <v>0</v>
      </c>
      <c r="I98" s="112"/>
      <c r="J98" s="111">
        <f>SUM(J99:J101)</f>
        <v>0</v>
      </c>
      <c r="K98" s="112"/>
      <c r="L98" s="176">
        <f>SUM(L99:L101)</f>
        <v>0</v>
      </c>
      <c r="M98" s="112"/>
      <c r="N98" s="176">
        <f>SUM(N99:N101)</f>
        <v>0</v>
      </c>
      <c r="O98" s="112"/>
      <c r="P98" s="176">
        <f>SUM(P99:P101)</f>
        <v>0</v>
      </c>
      <c r="Q98" s="15"/>
      <c r="R98" s="111">
        <f>SUM(R99:R101)</f>
        <v>0</v>
      </c>
      <c r="S98" s="15"/>
    </row>
    <row r="99" spans="1:19" s="44" customFormat="1">
      <c r="A99" s="15"/>
      <c r="B99" s="15"/>
      <c r="C99" s="47" t="s">
        <v>360</v>
      </c>
      <c r="D99" s="53" t="s">
        <v>353</v>
      </c>
      <c r="E99" s="15"/>
      <c r="F99" s="15"/>
      <c r="G99" s="15"/>
      <c r="H99" s="113"/>
      <c r="I99" s="112"/>
      <c r="J99" s="113"/>
      <c r="K99" s="112"/>
      <c r="L99" s="178"/>
      <c r="M99" s="112"/>
      <c r="N99" s="178"/>
      <c r="O99" s="112"/>
      <c r="P99" s="178"/>
      <c r="Q99" s="15"/>
      <c r="R99" s="113"/>
      <c r="S99" s="15"/>
    </row>
    <row r="100" spans="1:19" s="44" customFormat="1">
      <c r="A100" s="15"/>
      <c r="B100" s="15"/>
      <c r="C100" s="47" t="s">
        <v>360</v>
      </c>
      <c r="D100" s="53" t="s">
        <v>353</v>
      </c>
      <c r="E100" s="15"/>
      <c r="F100" s="15"/>
      <c r="G100" s="15"/>
      <c r="H100" s="113"/>
      <c r="I100" s="112"/>
      <c r="J100" s="113"/>
      <c r="K100" s="112"/>
      <c r="L100" s="178"/>
      <c r="M100" s="112"/>
      <c r="N100" s="113"/>
      <c r="O100" s="112"/>
      <c r="P100" s="178"/>
      <c r="Q100" s="15"/>
      <c r="R100" s="113"/>
      <c r="S100" s="15"/>
    </row>
    <row r="101" spans="1:19" s="44" customFormat="1">
      <c r="A101" s="15"/>
      <c r="B101" s="15"/>
      <c r="C101" s="47" t="s">
        <v>360</v>
      </c>
      <c r="D101" s="53" t="s">
        <v>353</v>
      </c>
      <c r="E101" s="15"/>
      <c r="F101" s="15"/>
      <c r="G101" s="15"/>
      <c r="H101" s="113"/>
      <c r="I101" s="112"/>
      <c r="J101" s="113"/>
      <c r="K101" s="112"/>
      <c r="L101" s="178"/>
      <c r="M101" s="112"/>
      <c r="N101" s="113"/>
      <c r="O101" s="112"/>
      <c r="P101" s="178"/>
      <c r="Q101" s="15"/>
      <c r="R101" s="113"/>
      <c r="S101" s="15"/>
    </row>
    <row r="102" spans="1:19" s="44" customFormat="1">
      <c r="A102" s="15"/>
      <c r="B102" s="15"/>
      <c r="C102" s="15"/>
      <c r="D102" s="15"/>
      <c r="E102" s="15"/>
      <c r="F102" s="15"/>
      <c r="G102" s="15"/>
      <c r="H102" s="112"/>
      <c r="I102" s="112"/>
      <c r="J102" s="112"/>
      <c r="K102" s="112"/>
      <c r="L102" s="177"/>
      <c r="M102" s="112"/>
      <c r="N102" s="112"/>
      <c r="O102" s="112"/>
      <c r="P102" s="112"/>
      <c r="Q102" s="15"/>
      <c r="R102" s="112"/>
      <c r="S102" s="15"/>
    </row>
    <row r="103" spans="1:19" s="44" customFormat="1">
      <c r="A103" s="15"/>
      <c r="B103" s="15"/>
      <c r="C103" s="51" t="s">
        <v>363</v>
      </c>
      <c r="D103" s="53" t="s">
        <v>353</v>
      </c>
      <c r="E103" s="15"/>
      <c r="F103" s="15"/>
      <c r="G103" s="15"/>
      <c r="H103" s="111">
        <f>SUM(H104:H106)</f>
        <v>0</v>
      </c>
      <c r="I103" s="112"/>
      <c r="J103" s="111">
        <f>SUM(J104:J106)</f>
        <v>0</v>
      </c>
      <c r="K103" s="112"/>
      <c r="L103" s="176">
        <f>SUM(L104:L106)</f>
        <v>0</v>
      </c>
      <c r="M103" s="112"/>
      <c r="N103" s="176">
        <f>SUM(N104:N106)</f>
        <v>0</v>
      </c>
      <c r="O103" s="112"/>
      <c r="P103" s="176">
        <f>SUM(P104:P106)</f>
        <v>0</v>
      </c>
      <c r="Q103" s="15"/>
      <c r="R103" s="111">
        <f>SUM(R104:R106)</f>
        <v>0</v>
      </c>
      <c r="S103" s="15"/>
    </row>
    <row r="104" spans="1:19" s="44" customFormat="1">
      <c r="A104" s="15"/>
      <c r="B104" s="15"/>
      <c r="C104" s="47" t="s">
        <v>360</v>
      </c>
      <c r="D104" s="53" t="s">
        <v>353</v>
      </c>
      <c r="E104" s="15"/>
      <c r="F104" s="15"/>
      <c r="G104" s="15"/>
      <c r="H104" s="113"/>
      <c r="I104" s="112"/>
      <c r="J104" s="113"/>
      <c r="K104" s="112"/>
      <c r="L104" s="178"/>
      <c r="M104" s="112"/>
      <c r="N104" s="178"/>
      <c r="O104" s="112"/>
      <c r="P104" s="178"/>
      <c r="Q104" s="15"/>
      <c r="R104" s="113"/>
      <c r="S104" s="15"/>
    </row>
    <row r="105" spans="1:19" s="44" customFormat="1">
      <c r="A105" s="15"/>
      <c r="B105" s="15"/>
      <c r="C105" s="47" t="s">
        <v>360</v>
      </c>
      <c r="D105" s="53" t="s">
        <v>353</v>
      </c>
      <c r="E105" s="15"/>
      <c r="F105" s="15"/>
      <c r="G105" s="15"/>
      <c r="H105" s="113"/>
      <c r="I105" s="112"/>
      <c r="J105" s="113"/>
      <c r="K105" s="112"/>
      <c r="L105" s="178"/>
      <c r="M105" s="112"/>
      <c r="N105" s="113"/>
      <c r="O105" s="112"/>
      <c r="P105" s="178"/>
      <c r="Q105" s="15"/>
      <c r="R105" s="113"/>
      <c r="S105" s="15"/>
    </row>
    <row r="106" spans="1:19" s="44" customFormat="1">
      <c r="A106" s="15"/>
      <c r="B106" s="15"/>
      <c r="C106" s="47" t="s">
        <v>360</v>
      </c>
      <c r="D106" s="53" t="s">
        <v>353</v>
      </c>
      <c r="E106" s="15"/>
      <c r="F106" s="15"/>
      <c r="G106" s="15"/>
      <c r="H106" s="113"/>
      <c r="I106" s="112"/>
      <c r="J106" s="113"/>
      <c r="K106" s="112"/>
      <c r="L106" s="178"/>
      <c r="M106" s="112"/>
      <c r="N106" s="113"/>
      <c r="O106" s="112"/>
      <c r="P106" s="178"/>
      <c r="Q106" s="15"/>
      <c r="R106" s="113"/>
      <c r="S106" s="15"/>
    </row>
    <row r="107" spans="1:19" s="44" customFormat="1">
      <c r="A107" s="15"/>
      <c r="B107" s="15"/>
      <c r="C107" s="15"/>
      <c r="D107" s="15"/>
      <c r="E107" s="15"/>
      <c r="F107" s="15"/>
      <c r="G107" s="15"/>
      <c r="H107" s="112"/>
      <c r="I107" s="112"/>
      <c r="J107" s="112"/>
      <c r="K107" s="112"/>
      <c r="L107" s="177"/>
      <c r="M107" s="112"/>
      <c r="N107" s="112"/>
      <c r="O107" s="112"/>
      <c r="P107" s="112"/>
      <c r="Q107" s="15"/>
      <c r="R107" s="112"/>
      <c r="S107" s="15"/>
    </row>
    <row r="108" spans="1:19" s="44" customFormat="1">
      <c r="A108" s="15"/>
      <c r="B108" s="15"/>
      <c r="C108" s="51" t="s">
        <v>364</v>
      </c>
      <c r="D108" s="53" t="s">
        <v>353</v>
      </c>
      <c r="E108" s="15"/>
      <c r="F108" s="15"/>
      <c r="G108" s="15"/>
      <c r="H108" s="111">
        <f>SUM(H109:H111)</f>
        <v>0</v>
      </c>
      <c r="I108" s="112"/>
      <c r="J108" s="111">
        <f>SUM(J109:J111)</f>
        <v>0</v>
      </c>
      <c r="K108" s="112"/>
      <c r="L108" s="176">
        <f>SUM(L109:L111)</f>
        <v>0</v>
      </c>
      <c r="M108" s="112"/>
      <c r="N108" s="176">
        <f>SUM(N109:N111)</f>
        <v>0</v>
      </c>
      <c r="O108" s="112"/>
      <c r="P108" s="176">
        <f>SUM(P109:P111)</f>
        <v>0</v>
      </c>
      <c r="Q108" s="15"/>
      <c r="R108" s="111">
        <f>SUM(R109:R111)</f>
        <v>0</v>
      </c>
      <c r="S108" s="15"/>
    </row>
    <row r="109" spans="1:19" s="44" customFormat="1">
      <c r="A109" s="15"/>
      <c r="B109" s="15"/>
      <c r="C109" s="47" t="s">
        <v>360</v>
      </c>
      <c r="D109" s="53" t="s">
        <v>353</v>
      </c>
      <c r="E109" s="15"/>
      <c r="F109" s="15"/>
      <c r="G109" s="15"/>
      <c r="H109" s="113"/>
      <c r="I109" s="112"/>
      <c r="J109" s="113"/>
      <c r="K109" s="112"/>
      <c r="L109" s="178"/>
      <c r="M109" s="112"/>
      <c r="N109" s="178"/>
      <c r="O109" s="112"/>
      <c r="P109" s="178"/>
      <c r="Q109" s="15"/>
      <c r="R109" s="113"/>
      <c r="S109" s="15"/>
    </row>
    <row r="110" spans="1:19" s="44" customFormat="1">
      <c r="A110" s="15"/>
      <c r="B110" s="15"/>
      <c r="C110" s="47" t="s">
        <v>360</v>
      </c>
      <c r="D110" s="53" t="s">
        <v>353</v>
      </c>
      <c r="E110" s="15"/>
      <c r="F110" s="15"/>
      <c r="G110" s="15"/>
      <c r="H110" s="113"/>
      <c r="I110" s="112"/>
      <c r="J110" s="113"/>
      <c r="K110" s="112"/>
      <c r="L110" s="178"/>
      <c r="M110" s="112"/>
      <c r="N110" s="113"/>
      <c r="O110" s="112"/>
      <c r="P110" s="178"/>
      <c r="Q110" s="15"/>
      <c r="R110" s="113"/>
      <c r="S110" s="15"/>
    </row>
    <row r="111" spans="1:19" s="44" customFormat="1">
      <c r="A111" s="15"/>
      <c r="B111" s="15"/>
      <c r="C111" s="47" t="s">
        <v>360</v>
      </c>
      <c r="D111" s="53" t="s">
        <v>353</v>
      </c>
      <c r="E111" s="15"/>
      <c r="F111" s="15"/>
      <c r="G111" s="15"/>
      <c r="H111" s="113"/>
      <c r="I111" s="112"/>
      <c r="J111" s="113"/>
      <c r="K111" s="112"/>
      <c r="L111" s="178"/>
      <c r="M111" s="112"/>
      <c r="N111" s="113"/>
      <c r="O111" s="112"/>
      <c r="P111" s="178"/>
      <c r="Q111" s="15"/>
      <c r="R111" s="113"/>
      <c r="S111" s="15"/>
    </row>
    <row r="112" spans="1:19" s="44" customFormat="1">
      <c r="A112" s="15"/>
      <c r="B112" s="15"/>
      <c r="C112" s="15"/>
      <c r="D112" s="15"/>
      <c r="E112" s="15"/>
      <c r="F112" s="15"/>
      <c r="G112" s="15"/>
      <c r="H112" s="112"/>
      <c r="I112" s="112"/>
      <c r="J112" s="112"/>
      <c r="K112" s="112"/>
      <c r="L112" s="177"/>
      <c r="M112" s="112"/>
      <c r="N112" s="112"/>
      <c r="O112" s="112"/>
      <c r="P112" s="112"/>
      <c r="Q112" s="15"/>
      <c r="R112" s="112"/>
      <c r="S112" s="15"/>
    </row>
    <row r="113" spans="1:19" s="44" customFormat="1">
      <c r="A113" s="15"/>
      <c r="B113" s="15"/>
      <c r="C113" s="55" t="s">
        <v>365</v>
      </c>
      <c r="D113" s="53" t="s">
        <v>353</v>
      </c>
      <c r="E113" s="15"/>
      <c r="F113" s="15"/>
      <c r="G113" s="15"/>
      <c r="H113" s="111">
        <f>SUM(H114:H116)</f>
        <v>0</v>
      </c>
      <c r="I113" s="112"/>
      <c r="J113" s="111">
        <f>SUM(J114:J116)</f>
        <v>0</v>
      </c>
      <c r="K113" s="112"/>
      <c r="L113" s="176">
        <f>SUM(L114:L116)</f>
        <v>0</v>
      </c>
      <c r="M113" s="112"/>
      <c r="N113" s="111">
        <f>SUM(N114:N116)</f>
        <v>0</v>
      </c>
      <c r="O113" s="112"/>
      <c r="P113" s="111">
        <f>SUM(P114:P116)</f>
        <v>0</v>
      </c>
      <c r="Q113" s="15"/>
      <c r="R113" s="111">
        <f>SUM(R114:R116)</f>
        <v>0</v>
      </c>
      <c r="S113" s="15"/>
    </row>
    <row r="114" spans="1:19" s="44" customFormat="1">
      <c r="A114" s="15"/>
      <c r="B114" s="15"/>
      <c r="C114" s="47" t="s">
        <v>360</v>
      </c>
      <c r="D114" s="53" t="s">
        <v>353</v>
      </c>
      <c r="E114" s="15"/>
      <c r="F114" s="15"/>
      <c r="G114" s="15"/>
      <c r="H114" s="113"/>
      <c r="I114" s="112"/>
      <c r="J114" s="113"/>
      <c r="K114" s="112"/>
      <c r="L114" s="178"/>
      <c r="M114" s="112"/>
      <c r="N114" s="113"/>
      <c r="O114" s="112"/>
      <c r="P114" s="113"/>
      <c r="Q114" s="15"/>
      <c r="R114" s="113"/>
      <c r="S114" s="15"/>
    </row>
    <row r="115" spans="1:19" s="44" customFormat="1">
      <c r="A115" s="15"/>
      <c r="B115" s="15"/>
      <c r="C115" s="47" t="s">
        <v>360</v>
      </c>
      <c r="D115" s="53" t="s">
        <v>353</v>
      </c>
      <c r="E115" s="15"/>
      <c r="F115" s="15"/>
      <c r="G115" s="15"/>
      <c r="H115" s="113"/>
      <c r="I115" s="112"/>
      <c r="J115" s="113"/>
      <c r="K115" s="112"/>
      <c r="L115" s="178"/>
      <c r="M115" s="112"/>
      <c r="N115" s="113"/>
      <c r="O115" s="112"/>
      <c r="P115" s="113"/>
      <c r="Q115" s="15"/>
      <c r="R115" s="113"/>
      <c r="S115" s="15"/>
    </row>
    <row r="116" spans="1:19" s="44" customFormat="1">
      <c r="A116" s="15"/>
      <c r="B116" s="15"/>
      <c r="C116" s="47" t="s">
        <v>360</v>
      </c>
      <c r="D116" s="53" t="s">
        <v>353</v>
      </c>
      <c r="E116" s="15"/>
      <c r="F116" s="15"/>
      <c r="G116" s="15"/>
      <c r="H116" s="113"/>
      <c r="I116" s="112"/>
      <c r="J116" s="113"/>
      <c r="K116" s="112"/>
      <c r="L116" s="178"/>
      <c r="M116" s="112"/>
      <c r="N116" s="113"/>
      <c r="O116" s="112"/>
      <c r="P116" s="113"/>
      <c r="Q116" s="15"/>
      <c r="R116" s="113"/>
      <c r="S116" s="15"/>
    </row>
    <row r="117" spans="1:19" s="44" customFormat="1">
      <c r="A117" s="15"/>
      <c r="B117" s="15"/>
      <c r="C117" s="15"/>
      <c r="D117" s="15"/>
      <c r="E117" s="15"/>
      <c r="F117" s="15"/>
      <c r="G117" s="15"/>
      <c r="H117" s="112"/>
      <c r="I117" s="112"/>
      <c r="J117" s="112"/>
      <c r="K117" s="112"/>
      <c r="L117" s="112"/>
      <c r="M117" s="112"/>
      <c r="N117" s="112"/>
      <c r="O117" s="112"/>
      <c r="P117" s="112"/>
      <c r="Q117" s="15"/>
      <c r="R117" s="112"/>
      <c r="S117" s="15"/>
    </row>
    <row r="118" spans="1:19" s="44" customFormat="1">
      <c r="A118" s="15"/>
      <c r="B118" s="15"/>
      <c r="C118" s="51" t="s">
        <v>357</v>
      </c>
      <c r="D118" s="15"/>
      <c r="E118" s="15"/>
      <c r="F118" s="15"/>
      <c r="G118" s="15"/>
      <c r="H118" s="111">
        <f>SUM(H88,H93,H98,H103,H108,H113)</f>
        <v>0</v>
      </c>
      <c r="I118" s="112"/>
      <c r="J118" s="111">
        <f>SUM(J88,J93,J98,J103,J108,J113)</f>
        <v>0</v>
      </c>
      <c r="K118" s="112"/>
      <c r="L118" s="111">
        <f>SUM(L88,L93,L98,L103,L108,L113)</f>
        <v>0</v>
      </c>
      <c r="M118" s="112"/>
      <c r="N118" s="111">
        <f>SUM(N88,N93,N98,N103,N108,N113)</f>
        <v>0</v>
      </c>
      <c r="O118" s="112"/>
      <c r="P118" s="111">
        <f>SUM(P88,P93,P98,P103,P108,P113)</f>
        <v>0</v>
      </c>
      <c r="Q118" s="15"/>
      <c r="R118" s="111">
        <f>SUM(R88,R93,R98,R103,R108,R113)</f>
        <v>0</v>
      </c>
      <c r="S118" s="15"/>
    </row>
    <row r="119" spans="1:19" s="44" customFormat="1">
      <c r="A119" s="15"/>
      <c r="B119" s="15"/>
      <c r="C119" s="15"/>
      <c r="D119" s="15"/>
      <c r="E119" s="15"/>
      <c r="F119" s="15"/>
      <c r="G119" s="15"/>
      <c r="H119" s="15"/>
      <c r="I119" s="15"/>
      <c r="J119" s="15"/>
      <c r="K119" s="15"/>
      <c r="L119" s="15"/>
      <c r="M119" s="15"/>
      <c r="N119" s="15"/>
      <c r="O119" s="15"/>
      <c r="P119" s="15"/>
      <c r="Q119" s="15"/>
      <c r="R119" s="15"/>
      <c r="S119" s="15"/>
    </row>
    <row r="120" spans="1:19" s="44" customFormat="1">
      <c r="A120" s="15"/>
      <c r="B120" s="15"/>
      <c r="C120" s="61" t="s">
        <v>242</v>
      </c>
      <c r="D120" s="15"/>
      <c r="E120" s="15"/>
      <c r="F120" s="15"/>
      <c r="G120" s="15"/>
      <c r="H120" s="68" t="str">
        <f>IF((H118-H81)=0,"OK","ERROR")</f>
        <v>OK</v>
      </c>
      <c r="I120" s="15"/>
      <c r="J120" s="68" t="str">
        <f>IF((J118-J81)=0,"OK","ERROR")</f>
        <v>OK</v>
      </c>
      <c r="K120" s="15"/>
      <c r="L120" s="68" t="str">
        <f>IF((L118-L81)=0,"OK","ERROR")</f>
        <v>OK</v>
      </c>
      <c r="M120" s="15"/>
      <c r="N120" s="68" t="str">
        <f>IF((N118-N81)=0,"OK","ERROR")</f>
        <v>OK</v>
      </c>
      <c r="O120" s="15"/>
      <c r="P120" s="68" t="str">
        <f>IF((P118-P81)=0,"OK","ERROR")</f>
        <v>OK</v>
      </c>
      <c r="Q120" s="15"/>
      <c r="R120" s="68" t="str">
        <f>IF((R118-R81)=0,"OK","ERROR")</f>
        <v>OK</v>
      </c>
      <c r="S120" s="15"/>
    </row>
    <row r="121" spans="1:19" s="44" customFormat="1">
      <c r="A121" s="15"/>
      <c r="B121" s="15"/>
      <c r="C121" s="15"/>
      <c r="D121" s="15"/>
      <c r="E121" s="15"/>
      <c r="F121" s="15"/>
      <c r="G121" s="15"/>
      <c r="H121" s="15"/>
      <c r="I121" s="15"/>
      <c r="J121" s="15"/>
      <c r="K121" s="15"/>
      <c r="L121" s="15"/>
      <c r="M121" s="15"/>
      <c r="N121" s="15"/>
      <c r="O121" s="15"/>
      <c r="P121" s="15"/>
      <c r="Q121" s="15"/>
      <c r="R121" s="15"/>
      <c r="S121" s="15"/>
    </row>
    <row r="122" spans="1:19" s="161" customFormat="1">
      <c r="A122" s="15"/>
      <c r="B122" s="51" t="s">
        <v>366</v>
      </c>
      <c r="D122" s="15"/>
      <c r="E122" s="53"/>
      <c r="F122" s="53"/>
      <c r="G122" s="15"/>
      <c r="H122" s="15"/>
      <c r="I122" s="15"/>
      <c r="J122" s="15"/>
      <c r="K122" s="15"/>
      <c r="L122" s="15"/>
      <c r="M122" s="15"/>
      <c r="N122" s="15"/>
      <c r="O122" s="15"/>
      <c r="P122" s="15"/>
      <c r="Q122" s="15"/>
      <c r="R122" s="15"/>
      <c r="S122" s="15"/>
    </row>
    <row r="123" spans="1:19" s="161" customFormat="1" ht="20.25" customHeight="1">
      <c r="A123" s="15"/>
      <c r="B123" s="15"/>
      <c r="C123" s="15"/>
      <c r="D123" s="15"/>
      <c r="E123" s="53"/>
      <c r="F123" s="53"/>
      <c r="G123" s="15"/>
      <c r="H123" s="15"/>
      <c r="I123" s="15"/>
      <c r="J123" s="15"/>
      <c r="K123" s="15"/>
      <c r="L123" s="15"/>
      <c r="M123" s="15"/>
      <c r="N123" s="15"/>
      <c r="O123" s="15"/>
      <c r="P123" s="15"/>
      <c r="Q123" s="15"/>
      <c r="R123" s="15"/>
      <c r="S123" s="15"/>
    </row>
    <row r="124" spans="1:19" s="161" customFormat="1">
      <c r="A124" s="15"/>
      <c r="B124" s="15"/>
      <c r="C124" s="161" t="s">
        <v>347</v>
      </c>
      <c r="D124" s="58">
        <f>regulatoryYear</f>
        <v>2021</v>
      </c>
      <c r="E124" s="15"/>
      <c r="F124" s="15"/>
      <c r="G124" s="15"/>
      <c r="H124" s="15"/>
      <c r="I124" s="15"/>
      <c r="J124" s="15"/>
      <c r="K124" s="15"/>
      <c r="L124" s="15"/>
      <c r="M124" s="15"/>
      <c r="N124" s="15"/>
      <c r="O124" s="15"/>
      <c r="P124" s="15"/>
      <c r="Q124" s="15"/>
      <c r="R124" s="15"/>
      <c r="S124" s="15"/>
    </row>
    <row r="125" spans="1:19" s="161" customFormat="1" ht="38.25" customHeight="1">
      <c r="A125" s="15"/>
      <c r="B125" s="15"/>
      <c r="C125" s="15"/>
      <c r="D125" s="15"/>
      <c r="E125" s="15"/>
      <c r="F125" s="15"/>
      <c r="G125" s="15"/>
      <c r="H125" s="60" t="s">
        <v>348</v>
      </c>
      <c r="I125" s="41"/>
      <c r="J125" s="60" t="s">
        <v>349</v>
      </c>
      <c r="K125" s="41"/>
      <c r="L125" s="60" t="s">
        <v>350</v>
      </c>
      <c r="M125" s="41"/>
      <c r="N125" s="60" t="s">
        <v>351</v>
      </c>
      <c r="O125" s="41"/>
      <c r="P125" s="60" t="s">
        <v>352</v>
      </c>
      <c r="Q125" s="15"/>
      <c r="R125" s="60" t="s">
        <v>350</v>
      </c>
      <c r="S125" s="15"/>
    </row>
    <row r="126" spans="1:19" s="161" customFormat="1" ht="36.75" customHeight="1">
      <c r="A126" s="15"/>
      <c r="B126" s="15"/>
      <c r="C126" s="15"/>
      <c r="D126" s="15"/>
      <c r="E126" s="15"/>
      <c r="F126" s="15"/>
      <c r="G126" s="15"/>
      <c r="H126" s="59">
        <f>regulatoryYear-1</f>
        <v>2020</v>
      </c>
      <c r="I126" s="15"/>
      <c r="J126" s="59">
        <f>regulatoryYear</f>
        <v>2021</v>
      </c>
      <c r="K126" s="15"/>
      <c r="L126" s="59">
        <f>regulatoryYear</f>
        <v>2021</v>
      </c>
      <c r="M126" s="15"/>
      <c r="N126" s="59">
        <f>regulatoryYear</f>
        <v>2021</v>
      </c>
      <c r="O126" s="15"/>
      <c r="P126" s="59">
        <f>regulatoryYear+1</f>
        <v>2022</v>
      </c>
      <c r="Q126" s="15"/>
      <c r="R126" s="59">
        <f>regulatoryYear+1</f>
        <v>2022</v>
      </c>
      <c r="S126" s="15"/>
    </row>
    <row r="127" spans="1:19" s="161" customFormat="1">
      <c r="A127" s="15"/>
      <c r="B127" s="15"/>
      <c r="C127" s="16" t="s">
        <v>88</v>
      </c>
      <c r="D127" s="53" t="s">
        <v>651</v>
      </c>
      <c r="E127" s="15"/>
      <c r="F127" s="15"/>
      <c r="G127" s="15"/>
      <c r="H127" s="113"/>
      <c r="I127" s="112"/>
      <c r="J127" s="113"/>
      <c r="K127" s="112"/>
      <c r="L127" s="113"/>
      <c r="M127" s="112"/>
      <c r="N127" s="113"/>
      <c r="O127" s="112"/>
      <c r="P127" s="113"/>
      <c r="Q127" s="15"/>
      <c r="R127" s="113"/>
      <c r="S127" s="15"/>
    </row>
    <row r="128" spans="1:19" s="161" customFormat="1">
      <c r="A128" s="15"/>
      <c r="B128" s="15"/>
      <c r="C128" s="15" t="s">
        <v>354</v>
      </c>
      <c r="D128" s="53" t="s">
        <v>651</v>
      </c>
      <c r="E128" s="15"/>
      <c r="F128" s="15"/>
      <c r="G128" s="15"/>
      <c r="H128" s="113"/>
      <c r="I128" s="112"/>
      <c r="J128" s="113"/>
      <c r="K128" s="112"/>
      <c r="L128" s="113"/>
      <c r="M128" s="112"/>
      <c r="N128" s="113"/>
      <c r="O128" s="112"/>
      <c r="P128" s="113"/>
      <c r="Q128" s="15"/>
      <c r="R128" s="113"/>
      <c r="S128" s="15"/>
    </row>
    <row r="129" spans="1:19" s="161" customFormat="1">
      <c r="A129" s="15"/>
      <c r="B129" s="15"/>
      <c r="C129" s="15" t="s">
        <v>355</v>
      </c>
      <c r="D129" s="53" t="s">
        <v>651</v>
      </c>
      <c r="E129" s="15"/>
      <c r="F129" s="15"/>
      <c r="G129" s="15"/>
      <c r="H129" s="113"/>
      <c r="I129" s="112"/>
      <c r="J129" s="113"/>
      <c r="K129" s="112"/>
      <c r="L129" s="113"/>
      <c r="M129" s="112"/>
      <c r="N129" s="113"/>
      <c r="O129" s="112"/>
      <c r="P129" s="113"/>
      <c r="Q129" s="15"/>
      <c r="R129" s="113"/>
      <c r="S129" s="15"/>
    </row>
    <row r="130" spans="1:19" s="161" customFormat="1">
      <c r="A130" s="15"/>
      <c r="B130" s="15"/>
      <c r="C130" s="15" t="s">
        <v>495</v>
      </c>
      <c r="D130" s="53" t="s">
        <v>651</v>
      </c>
      <c r="E130" s="15"/>
      <c r="F130" s="15"/>
      <c r="G130" s="15"/>
      <c r="H130" s="113"/>
      <c r="I130" s="112"/>
      <c r="J130" s="113"/>
      <c r="K130" s="112"/>
      <c r="L130" s="113"/>
      <c r="M130" s="112"/>
      <c r="N130" s="113"/>
      <c r="O130" s="112"/>
      <c r="P130" s="113"/>
      <c r="Q130" s="15"/>
      <c r="R130" s="113"/>
      <c r="S130" s="15"/>
    </row>
    <row r="131" spans="1:19" s="161" customFormat="1">
      <c r="A131" s="15"/>
      <c r="B131" s="15"/>
      <c r="C131" s="15" t="s">
        <v>356</v>
      </c>
      <c r="D131" s="53" t="s">
        <v>651</v>
      </c>
      <c r="E131" s="15"/>
      <c r="F131" s="15"/>
      <c r="G131" s="15"/>
      <c r="H131" s="113"/>
      <c r="I131" s="112"/>
      <c r="J131" s="113"/>
      <c r="K131" s="112"/>
      <c r="L131" s="113"/>
      <c r="M131" s="112"/>
      <c r="N131" s="113"/>
      <c r="O131" s="112"/>
      <c r="P131" s="113"/>
      <c r="Q131" s="15"/>
      <c r="R131" s="113"/>
      <c r="S131" s="15"/>
    </row>
    <row r="132" spans="1:19" s="161" customFormat="1">
      <c r="A132" s="15"/>
      <c r="B132" s="15"/>
      <c r="C132" s="15"/>
      <c r="D132" s="15"/>
      <c r="E132" s="15"/>
      <c r="F132" s="15"/>
      <c r="G132" s="15"/>
      <c r="H132" s="112"/>
      <c r="I132" s="112"/>
      <c r="J132" s="112"/>
      <c r="K132" s="112"/>
      <c r="L132" s="112"/>
      <c r="M132" s="112"/>
      <c r="N132" s="112"/>
      <c r="O132" s="112"/>
      <c r="P132" s="112"/>
      <c r="Q132" s="15"/>
      <c r="R132" s="112"/>
      <c r="S132" s="15"/>
    </row>
    <row r="133" spans="1:19" s="161" customFormat="1">
      <c r="A133" s="15"/>
      <c r="B133" s="15"/>
      <c r="C133" s="16" t="s">
        <v>89</v>
      </c>
      <c r="D133" s="53" t="s">
        <v>651</v>
      </c>
      <c r="E133" s="15"/>
      <c r="F133" s="15"/>
      <c r="G133" s="15"/>
      <c r="H133" s="113"/>
      <c r="I133" s="112"/>
      <c r="J133" s="113"/>
      <c r="K133" s="112"/>
      <c r="L133" s="113"/>
      <c r="M133" s="112"/>
      <c r="N133" s="113"/>
      <c r="O133" s="112"/>
      <c r="P133" s="113"/>
      <c r="Q133" s="15"/>
      <c r="R133" s="113"/>
      <c r="S133" s="15"/>
    </row>
    <row r="134" spans="1:19" s="161" customFormat="1">
      <c r="A134" s="15"/>
      <c r="B134" s="15"/>
      <c r="C134" s="15" t="s">
        <v>354</v>
      </c>
      <c r="D134" s="53" t="s">
        <v>651</v>
      </c>
      <c r="E134" s="15"/>
      <c r="F134" s="15"/>
      <c r="G134" s="15"/>
      <c r="H134" s="113"/>
      <c r="I134" s="112"/>
      <c r="J134" s="113"/>
      <c r="K134" s="112"/>
      <c r="L134" s="113"/>
      <c r="M134" s="112"/>
      <c r="N134" s="113"/>
      <c r="O134" s="112"/>
      <c r="P134" s="113"/>
      <c r="Q134" s="15"/>
      <c r="R134" s="113"/>
      <c r="S134" s="15"/>
    </row>
    <row r="135" spans="1:19" s="161" customFormat="1">
      <c r="A135" s="15"/>
      <c r="B135" s="15"/>
      <c r="C135" s="15" t="s">
        <v>355</v>
      </c>
      <c r="D135" s="53" t="s">
        <v>651</v>
      </c>
      <c r="E135" s="15"/>
      <c r="F135" s="15"/>
      <c r="G135" s="15"/>
      <c r="H135" s="113"/>
      <c r="I135" s="112"/>
      <c r="J135" s="113"/>
      <c r="K135" s="112"/>
      <c r="L135" s="113"/>
      <c r="M135" s="112"/>
      <c r="N135" s="113"/>
      <c r="O135" s="112"/>
      <c r="P135" s="113"/>
      <c r="Q135" s="15"/>
      <c r="R135" s="113"/>
      <c r="S135" s="15"/>
    </row>
    <row r="136" spans="1:19" s="161" customFormat="1">
      <c r="A136" s="15"/>
      <c r="B136" s="15"/>
      <c r="C136" s="15" t="s">
        <v>495</v>
      </c>
      <c r="D136" s="53" t="s">
        <v>651</v>
      </c>
      <c r="E136" s="15"/>
      <c r="F136" s="15"/>
      <c r="G136" s="15"/>
      <c r="H136" s="113"/>
      <c r="I136" s="112"/>
      <c r="J136" s="113"/>
      <c r="K136" s="112"/>
      <c r="L136" s="113"/>
      <c r="M136" s="112"/>
      <c r="N136" s="113"/>
      <c r="O136" s="112"/>
      <c r="P136" s="113"/>
      <c r="Q136" s="15"/>
      <c r="R136" s="113"/>
      <c r="S136" s="15"/>
    </row>
    <row r="137" spans="1:19" s="161" customFormat="1">
      <c r="A137" s="15"/>
      <c r="B137" s="15"/>
      <c r="C137" s="15" t="s">
        <v>356</v>
      </c>
      <c r="D137" s="53" t="s">
        <v>651</v>
      </c>
      <c r="E137" s="15"/>
      <c r="F137" s="15"/>
      <c r="G137" s="15"/>
      <c r="H137" s="113"/>
      <c r="I137" s="112"/>
      <c r="J137" s="113"/>
      <c r="K137" s="112"/>
      <c r="L137" s="113"/>
      <c r="M137" s="112"/>
      <c r="N137" s="113"/>
      <c r="O137" s="112"/>
      <c r="P137" s="113"/>
      <c r="Q137" s="15"/>
      <c r="R137" s="113"/>
      <c r="S137" s="15"/>
    </row>
    <row r="138" spans="1:19" s="161" customFormat="1">
      <c r="A138" s="15"/>
      <c r="B138" s="15"/>
      <c r="C138" s="15"/>
      <c r="D138" s="15"/>
      <c r="E138" s="15"/>
      <c r="F138" s="15"/>
      <c r="G138" s="15"/>
      <c r="H138" s="112"/>
      <c r="I138" s="112"/>
      <c r="J138" s="112"/>
      <c r="K138" s="112"/>
      <c r="L138" s="112"/>
      <c r="M138" s="112"/>
      <c r="N138" s="112"/>
      <c r="O138" s="112"/>
      <c r="P138" s="112"/>
      <c r="Q138" s="15"/>
      <c r="R138" s="112"/>
      <c r="S138" s="15"/>
    </row>
    <row r="139" spans="1:19" s="161" customFormat="1">
      <c r="A139" s="15"/>
      <c r="B139" s="15"/>
      <c r="C139" s="16" t="s">
        <v>90</v>
      </c>
      <c r="D139" s="53" t="s">
        <v>651</v>
      </c>
      <c r="E139" s="15"/>
      <c r="F139" s="15"/>
      <c r="G139" s="15"/>
      <c r="H139" s="113"/>
      <c r="I139" s="112"/>
      <c r="J139" s="113"/>
      <c r="K139" s="112"/>
      <c r="L139" s="113"/>
      <c r="M139" s="112"/>
      <c r="N139" s="113"/>
      <c r="O139" s="112"/>
      <c r="P139" s="113"/>
      <c r="Q139" s="15"/>
      <c r="R139" s="113"/>
      <c r="S139" s="15"/>
    </row>
    <row r="140" spans="1:19" s="161" customFormat="1">
      <c r="A140" s="15"/>
      <c r="B140" s="15"/>
      <c r="C140" s="15" t="s">
        <v>354</v>
      </c>
      <c r="D140" s="53" t="s">
        <v>651</v>
      </c>
      <c r="E140" s="15"/>
      <c r="F140" s="15"/>
      <c r="G140" s="15"/>
      <c r="H140" s="113"/>
      <c r="I140" s="112"/>
      <c r="J140" s="113"/>
      <c r="K140" s="112"/>
      <c r="L140" s="113"/>
      <c r="M140" s="112"/>
      <c r="N140" s="113"/>
      <c r="O140" s="112"/>
      <c r="P140" s="113"/>
      <c r="Q140" s="15"/>
      <c r="R140" s="113"/>
      <c r="S140" s="15"/>
    </row>
    <row r="141" spans="1:19" s="161" customFormat="1">
      <c r="A141" s="15"/>
      <c r="B141" s="15"/>
      <c r="C141" s="15" t="s">
        <v>355</v>
      </c>
      <c r="D141" s="53" t="s">
        <v>651</v>
      </c>
      <c r="E141" s="15"/>
      <c r="F141" s="15"/>
      <c r="G141" s="15"/>
      <c r="H141" s="113"/>
      <c r="I141" s="112"/>
      <c r="J141" s="113"/>
      <c r="K141" s="112"/>
      <c r="L141" s="113"/>
      <c r="M141" s="112"/>
      <c r="N141" s="113"/>
      <c r="O141" s="112"/>
      <c r="P141" s="113"/>
      <c r="Q141" s="15"/>
      <c r="R141" s="113"/>
      <c r="S141" s="15"/>
    </row>
    <row r="142" spans="1:19" s="161" customFormat="1">
      <c r="A142" s="15"/>
      <c r="B142" s="15"/>
      <c r="C142" s="15" t="s">
        <v>495</v>
      </c>
      <c r="D142" s="53" t="s">
        <v>651</v>
      </c>
      <c r="E142" s="15"/>
      <c r="F142" s="15"/>
      <c r="G142" s="15"/>
      <c r="H142" s="113"/>
      <c r="I142" s="112"/>
      <c r="J142" s="113"/>
      <c r="K142" s="112"/>
      <c r="L142" s="113"/>
      <c r="M142" s="112"/>
      <c r="N142" s="113"/>
      <c r="O142" s="112"/>
      <c r="P142" s="113"/>
      <c r="Q142" s="15"/>
      <c r="R142" s="113"/>
      <c r="S142" s="15"/>
    </row>
    <row r="143" spans="1:19" s="161" customFormat="1">
      <c r="A143" s="15"/>
      <c r="B143" s="15"/>
      <c r="C143" s="15" t="s">
        <v>356</v>
      </c>
      <c r="D143" s="53" t="s">
        <v>651</v>
      </c>
      <c r="E143" s="15"/>
      <c r="F143" s="15"/>
      <c r="G143" s="15"/>
      <c r="H143" s="113"/>
      <c r="I143" s="112"/>
      <c r="J143" s="113"/>
      <c r="K143" s="112"/>
      <c r="L143" s="113"/>
      <c r="M143" s="112"/>
      <c r="N143" s="113"/>
      <c r="O143" s="112"/>
      <c r="P143" s="113"/>
      <c r="Q143" s="15"/>
      <c r="R143" s="113"/>
      <c r="S143" s="15"/>
    </row>
    <row r="144" spans="1:19" s="161" customFormat="1">
      <c r="A144" s="15"/>
      <c r="B144" s="15"/>
      <c r="C144" s="15"/>
      <c r="D144" s="15"/>
      <c r="E144" s="15"/>
      <c r="F144" s="15"/>
      <c r="G144" s="15"/>
      <c r="H144" s="112"/>
      <c r="I144" s="112"/>
      <c r="J144" s="112"/>
      <c r="K144" s="112"/>
      <c r="L144" s="112"/>
      <c r="M144" s="112"/>
      <c r="N144" s="112"/>
      <c r="O144" s="112"/>
      <c r="P144" s="112"/>
      <c r="Q144" s="15"/>
      <c r="R144" s="112"/>
      <c r="S144" s="15"/>
    </row>
    <row r="145" spans="1:19" s="161" customFormat="1">
      <c r="A145" s="15"/>
      <c r="B145" s="15"/>
      <c r="C145" s="16" t="s">
        <v>91</v>
      </c>
      <c r="D145" s="53" t="s">
        <v>651</v>
      </c>
      <c r="E145" s="15"/>
      <c r="F145" s="15"/>
      <c r="G145" s="15"/>
      <c r="H145" s="113"/>
      <c r="I145" s="112"/>
      <c r="J145" s="113"/>
      <c r="K145" s="112"/>
      <c r="L145" s="113"/>
      <c r="M145" s="112"/>
      <c r="N145" s="113"/>
      <c r="O145" s="112"/>
      <c r="P145" s="113"/>
      <c r="Q145" s="15"/>
      <c r="R145" s="113"/>
      <c r="S145" s="15"/>
    </row>
    <row r="146" spans="1:19" s="161" customFormat="1">
      <c r="A146" s="15"/>
      <c r="B146" s="15"/>
      <c r="C146" s="15" t="s">
        <v>354</v>
      </c>
      <c r="D146" s="53" t="s">
        <v>651</v>
      </c>
      <c r="E146" s="15"/>
      <c r="F146" s="15"/>
      <c r="G146" s="15"/>
      <c r="H146" s="113"/>
      <c r="I146" s="112"/>
      <c r="J146" s="113"/>
      <c r="K146" s="112"/>
      <c r="L146" s="113"/>
      <c r="M146" s="112"/>
      <c r="N146" s="113"/>
      <c r="O146" s="112"/>
      <c r="P146" s="113"/>
      <c r="Q146" s="15"/>
      <c r="R146" s="113"/>
      <c r="S146" s="15"/>
    </row>
    <row r="147" spans="1:19" s="161" customFormat="1">
      <c r="A147" s="15"/>
      <c r="B147" s="15"/>
      <c r="C147" s="15" t="s">
        <v>355</v>
      </c>
      <c r="D147" s="53" t="s">
        <v>651</v>
      </c>
      <c r="E147" s="15"/>
      <c r="F147" s="15"/>
      <c r="G147" s="15"/>
      <c r="H147" s="113"/>
      <c r="I147" s="112"/>
      <c r="J147" s="113"/>
      <c r="K147" s="112"/>
      <c r="L147" s="113"/>
      <c r="M147" s="112"/>
      <c r="N147" s="113"/>
      <c r="O147" s="112"/>
      <c r="P147" s="113"/>
      <c r="Q147" s="15"/>
      <c r="R147" s="113"/>
      <c r="S147" s="15"/>
    </row>
    <row r="148" spans="1:19" s="161" customFormat="1">
      <c r="A148" s="15"/>
      <c r="B148" s="15"/>
      <c r="C148" s="15" t="s">
        <v>495</v>
      </c>
      <c r="D148" s="53" t="s">
        <v>651</v>
      </c>
      <c r="E148" s="15"/>
      <c r="F148" s="15"/>
      <c r="G148" s="15"/>
      <c r="H148" s="113"/>
      <c r="I148" s="112"/>
      <c r="J148" s="113"/>
      <c r="K148" s="112"/>
      <c r="L148" s="113"/>
      <c r="M148" s="112"/>
      <c r="N148" s="113"/>
      <c r="O148" s="112"/>
      <c r="P148" s="113"/>
      <c r="Q148" s="15"/>
      <c r="R148" s="113"/>
      <c r="S148" s="15"/>
    </row>
    <row r="149" spans="1:19" s="161" customFormat="1">
      <c r="A149" s="15"/>
      <c r="B149" s="15"/>
      <c r="C149" s="15" t="s">
        <v>356</v>
      </c>
      <c r="D149" s="53" t="s">
        <v>651</v>
      </c>
      <c r="E149" s="15"/>
      <c r="F149" s="15"/>
      <c r="G149" s="15"/>
      <c r="H149" s="113"/>
      <c r="I149" s="112"/>
      <c r="J149" s="113"/>
      <c r="K149" s="112"/>
      <c r="L149" s="113"/>
      <c r="M149" s="112"/>
      <c r="N149" s="113"/>
      <c r="O149" s="112"/>
      <c r="P149" s="113"/>
      <c r="Q149" s="15"/>
      <c r="R149" s="113"/>
      <c r="S149" s="15"/>
    </row>
    <row r="150" spans="1:19" s="161" customFormat="1">
      <c r="A150" s="15"/>
      <c r="B150" s="15"/>
      <c r="C150" s="15"/>
      <c r="D150" s="15"/>
      <c r="E150" s="15"/>
      <c r="F150" s="15"/>
      <c r="G150" s="15"/>
      <c r="H150" s="112"/>
      <c r="I150" s="112"/>
      <c r="J150" s="112"/>
      <c r="K150" s="112"/>
      <c r="L150" s="112"/>
      <c r="M150" s="112"/>
      <c r="N150" s="112"/>
      <c r="O150" s="112"/>
      <c r="P150" s="112"/>
      <c r="Q150" s="15"/>
      <c r="R150" s="112"/>
      <c r="S150" s="15"/>
    </row>
    <row r="151" spans="1:19" s="161" customFormat="1">
      <c r="A151" s="15"/>
      <c r="B151" s="15"/>
      <c r="C151" s="16" t="s">
        <v>92</v>
      </c>
      <c r="D151" s="53" t="s">
        <v>651</v>
      </c>
      <c r="E151" s="15"/>
      <c r="F151" s="15"/>
      <c r="G151" s="15"/>
      <c r="H151" s="113"/>
      <c r="I151" s="112"/>
      <c r="J151" s="113"/>
      <c r="K151" s="112"/>
      <c r="L151" s="113"/>
      <c r="M151" s="112"/>
      <c r="N151" s="113"/>
      <c r="O151" s="112"/>
      <c r="P151" s="113"/>
      <c r="Q151" s="15"/>
      <c r="R151" s="113"/>
      <c r="S151" s="15"/>
    </row>
    <row r="152" spans="1:19" s="161" customFormat="1">
      <c r="A152" s="15"/>
      <c r="B152" s="15"/>
      <c r="C152" s="15" t="s">
        <v>354</v>
      </c>
      <c r="D152" s="53" t="s">
        <v>651</v>
      </c>
      <c r="E152" s="15"/>
      <c r="F152" s="15"/>
      <c r="G152" s="15"/>
      <c r="H152" s="113"/>
      <c r="I152" s="112"/>
      <c r="J152" s="113"/>
      <c r="K152" s="112"/>
      <c r="L152" s="113"/>
      <c r="M152" s="112"/>
      <c r="N152" s="113"/>
      <c r="O152" s="112"/>
      <c r="P152" s="113"/>
      <c r="Q152" s="15"/>
      <c r="R152" s="113"/>
      <c r="S152" s="15"/>
    </row>
    <row r="153" spans="1:19" s="161" customFormat="1">
      <c r="A153" s="15"/>
      <c r="B153" s="15"/>
      <c r="C153" s="15" t="s">
        <v>355</v>
      </c>
      <c r="D153" s="53" t="s">
        <v>651</v>
      </c>
      <c r="E153" s="15"/>
      <c r="F153" s="15"/>
      <c r="G153" s="15"/>
      <c r="H153" s="113"/>
      <c r="I153" s="112"/>
      <c r="J153" s="113"/>
      <c r="K153" s="112"/>
      <c r="L153" s="113"/>
      <c r="M153" s="112"/>
      <c r="N153" s="113"/>
      <c r="O153" s="112"/>
      <c r="P153" s="113"/>
      <c r="Q153" s="15"/>
      <c r="R153" s="113"/>
      <c r="S153" s="15"/>
    </row>
    <row r="154" spans="1:19" s="161" customFormat="1">
      <c r="A154" s="15"/>
      <c r="B154" s="15"/>
      <c r="C154" s="15" t="s">
        <v>495</v>
      </c>
      <c r="D154" s="53" t="s">
        <v>651</v>
      </c>
      <c r="E154" s="15"/>
      <c r="F154" s="15"/>
      <c r="G154" s="15"/>
      <c r="H154" s="113"/>
      <c r="I154" s="112"/>
      <c r="J154" s="113"/>
      <c r="K154" s="112"/>
      <c r="L154" s="113"/>
      <c r="M154" s="112"/>
      <c r="N154" s="113"/>
      <c r="O154" s="112"/>
      <c r="P154" s="113"/>
      <c r="Q154" s="15"/>
      <c r="R154" s="113"/>
      <c r="S154" s="15"/>
    </row>
    <row r="155" spans="1:19" s="161" customFormat="1">
      <c r="A155" s="15"/>
      <c r="B155" s="15"/>
      <c r="C155" s="15" t="s">
        <v>356</v>
      </c>
      <c r="D155" s="53" t="s">
        <v>651</v>
      </c>
      <c r="E155" s="15"/>
      <c r="F155" s="15"/>
      <c r="G155" s="15"/>
      <c r="H155" s="113"/>
      <c r="I155" s="112"/>
      <c r="J155" s="113"/>
      <c r="K155" s="112"/>
      <c r="L155" s="113"/>
      <c r="M155" s="112"/>
      <c r="N155" s="113"/>
      <c r="O155" s="112"/>
      <c r="P155" s="113"/>
      <c r="Q155" s="15"/>
      <c r="R155" s="113"/>
      <c r="S155" s="15"/>
    </row>
    <row r="156" spans="1:19" s="161" customFormat="1">
      <c r="A156" s="15"/>
      <c r="B156" s="15"/>
      <c r="C156" s="15"/>
      <c r="D156" s="15"/>
      <c r="E156" s="15"/>
      <c r="F156" s="15"/>
      <c r="G156" s="15"/>
      <c r="H156" s="112"/>
      <c r="I156" s="112"/>
      <c r="J156" s="112"/>
      <c r="K156" s="112"/>
      <c r="L156" s="112"/>
      <c r="M156" s="112"/>
      <c r="N156" s="112"/>
      <c r="O156" s="112"/>
      <c r="P156" s="112"/>
      <c r="Q156" s="15"/>
      <c r="R156" s="112"/>
      <c r="S156" s="15"/>
    </row>
    <row r="157" spans="1:19" s="161" customFormat="1">
      <c r="A157" s="15"/>
      <c r="B157" s="15"/>
      <c r="C157" s="16" t="s">
        <v>93</v>
      </c>
      <c r="D157" s="53" t="s">
        <v>651</v>
      </c>
      <c r="E157" s="15"/>
      <c r="F157" s="15"/>
      <c r="G157" s="15"/>
      <c r="H157" s="113"/>
      <c r="I157" s="112"/>
      <c r="J157" s="113"/>
      <c r="K157" s="112"/>
      <c r="L157" s="113"/>
      <c r="M157" s="112"/>
      <c r="N157" s="113"/>
      <c r="O157" s="112"/>
      <c r="P157" s="113"/>
      <c r="Q157" s="15"/>
      <c r="R157" s="113"/>
      <c r="S157" s="15"/>
    </row>
    <row r="158" spans="1:19" s="161" customFormat="1">
      <c r="A158" s="15"/>
      <c r="B158" s="15"/>
      <c r="C158" s="15" t="s">
        <v>354</v>
      </c>
      <c r="D158" s="53" t="s">
        <v>651</v>
      </c>
      <c r="E158" s="15"/>
      <c r="F158" s="15"/>
      <c r="G158" s="15"/>
      <c r="H158" s="113"/>
      <c r="I158" s="112"/>
      <c r="J158" s="113"/>
      <c r="K158" s="112"/>
      <c r="L158" s="113"/>
      <c r="M158" s="112"/>
      <c r="N158" s="113"/>
      <c r="O158" s="112"/>
      <c r="P158" s="113"/>
      <c r="Q158" s="15"/>
      <c r="R158" s="113"/>
      <c r="S158" s="15"/>
    </row>
    <row r="159" spans="1:19" s="161" customFormat="1">
      <c r="A159" s="15"/>
      <c r="B159" s="15"/>
      <c r="C159" s="15" t="s">
        <v>355</v>
      </c>
      <c r="D159" s="53" t="s">
        <v>651</v>
      </c>
      <c r="E159" s="15"/>
      <c r="F159" s="15"/>
      <c r="G159" s="15"/>
      <c r="H159" s="113"/>
      <c r="I159" s="112"/>
      <c r="J159" s="113"/>
      <c r="K159" s="112"/>
      <c r="L159" s="113"/>
      <c r="M159" s="112"/>
      <c r="N159" s="113"/>
      <c r="O159" s="112"/>
      <c r="P159" s="113"/>
      <c r="Q159" s="15"/>
      <c r="R159" s="113"/>
      <c r="S159" s="15"/>
    </row>
    <row r="160" spans="1:19" s="161" customFormat="1">
      <c r="A160" s="15"/>
      <c r="B160" s="15"/>
      <c r="C160" s="15" t="s">
        <v>495</v>
      </c>
      <c r="D160" s="53" t="s">
        <v>651</v>
      </c>
      <c r="E160" s="15"/>
      <c r="F160" s="15"/>
      <c r="G160" s="15"/>
      <c r="H160" s="113"/>
      <c r="I160" s="112"/>
      <c r="J160" s="113"/>
      <c r="K160" s="112"/>
      <c r="L160" s="113"/>
      <c r="M160" s="112"/>
      <c r="N160" s="113"/>
      <c r="O160" s="112"/>
      <c r="P160" s="113"/>
      <c r="Q160" s="15"/>
      <c r="R160" s="113"/>
      <c r="S160" s="15"/>
    </row>
    <row r="161" spans="1:19" s="161" customFormat="1">
      <c r="A161" s="15"/>
      <c r="B161" s="15"/>
      <c r="C161" s="15" t="s">
        <v>356</v>
      </c>
      <c r="D161" s="53" t="s">
        <v>651</v>
      </c>
      <c r="E161" s="15"/>
      <c r="F161" s="15"/>
      <c r="G161" s="15"/>
      <c r="H161" s="113"/>
      <c r="I161" s="112"/>
      <c r="J161" s="113"/>
      <c r="K161" s="112"/>
      <c r="L161" s="113"/>
      <c r="M161" s="112"/>
      <c r="N161" s="113"/>
      <c r="O161" s="112"/>
      <c r="P161" s="113"/>
      <c r="Q161" s="15"/>
      <c r="R161" s="113"/>
      <c r="S161" s="15"/>
    </row>
    <row r="162" spans="1:19" s="161" customFormat="1">
      <c r="A162" s="15"/>
      <c r="B162" s="15"/>
      <c r="C162" s="15"/>
      <c r="D162" s="15"/>
      <c r="E162" s="15"/>
      <c r="F162" s="15"/>
      <c r="G162" s="15"/>
      <c r="H162" s="112"/>
      <c r="I162" s="112"/>
      <c r="J162" s="112"/>
      <c r="K162" s="112"/>
      <c r="L162" s="112"/>
      <c r="M162" s="112"/>
      <c r="N162" s="112"/>
      <c r="O162" s="112"/>
      <c r="P162" s="112"/>
      <c r="Q162" s="15"/>
      <c r="R162" s="112"/>
      <c r="S162" s="15"/>
    </row>
    <row r="163" spans="1:19" s="161" customFormat="1">
      <c r="A163" s="15"/>
      <c r="B163" s="15"/>
      <c r="C163" s="16" t="s">
        <v>94</v>
      </c>
      <c r="D163" s="53" t="s">
        <v>651</v>
      </c>
      <c r="E163" s="15"/>
      <c r="F163" s="15"/>
      <c r="G163" s="15"/>
      <c r="H163" s="113"/>
      <c r="I163" s="112"/>
      <c r="J163" s="113"/>
      <c r="K163" s="112"/>
      <c r="L163" s="113"/>
      <c r="M163" s="112"/>
      <c r="N163" s="113"/>
      <c r="O163" s="112"/>
      <c r="P163" s="113"/>
      <c r="Q163" s="15"/>
      <c r="R163" s="113"/>
      <c r="S163" s="15"/>
    </row>
    <row r="164" spans="1:19" s="161" customFormat="1">
      <c r="A164" s="15"/>
      <c r="B164" s="15"/>
      <c r="C164" s="15" t="s">
        <v>354</v>
      </c>
      <c r="D164" s="53" t="s">
        <v>651</v>
      </c>
      <c r="E164" s="15"/>
      <c r="F164" s="15"/>
      <c r="G164" s="15"/>
      <c r="H164" s="113"/>
      <c r="I164" s="112"/>
      <c r="J164" s="113"/>
      <c r="K164" s="112"/>
      <c r="L164" s="113"/>
      <c r="M164" s="112"/>
      <c r="N164" s="113"/>
      <c r="O164" s="112"/>
      <c r="P164" s="113"/>
      <c r="Q164" s="15"/>
      <c r="R164" s="113"/>
      <c r="S164" s="15"/>
    </row>
    <row r="165" spans="1:19" s="161" customFormat="1">
      <c r="A165" s="15"/>
      <c r="B165" s="15"/>
      <c r="C165" s="15" t="s">
        <v>355</v>
      </c>
      <c r="D165" s="53" t="s">
        <v>651</v>
      </c>
      <c r="E165" s="15"/>
      <c r="F165" s="15"/>
      <c r="G165" s="15"/>
      <c r="H165" s="113"/>
      <c r="I165" s="112"/>
      <c r="J165" s="113"/>
      <c r="K165" s="112"/>
      <c r="L165" s="113"/>
      <c r="M165" s="112"/>
      <c r="N165" s="113"/>
      <c r="O165" s="112"/>
      <c r="P165" s="113"/>
      <c r="Q165" s="15"/>
      <c r="R165" s="113"/>
      <c r="S165" s="15"/>
    </row>
    <row r="166" spans="1:19" s="161" customFormat="1">
      <c r="A166" s="15"/>
      <c r="B166" s="15"/>
      <c r="C166" s="15" t="s">
        <v>495</v>
      </c>
      <c r="D166" s="53" t="s">
        <v>651</v>
      </c>
      <c r="E166" s="15"/>
      <c r="F166" s="15"/>
      <c r="G166" s="15"/>
      <c r="H166" s="113"/>
      <c r="I166" s="112"/>
      <c r="J166" s="113"/>
      <c r="K166" s="112"/>
      <c r="L166" s="113"/>
      <c r="M166" s="112"/>
      <c r="N166" s="113"/>
      <c r="O166" s="112"/>
      <c r="P166" s="113"/>
      <c r="Q166" s="15"/>
      <c r="R166" s="113"/>
      <c r="S166" s="15"/>
    </row>
    <row r="167" spans="1:19" s="161" customFormat="1">
      <c r="A167" s="15"/>
      <c r="B167" s="15"/>
      <c r="C167" s="15" t="s">
        <v>356</v>
      </c>
      <c r="D167" s="53" t="s">
        <v>651</v>
      </c>
      <c r="E167" s="15"/>
      <c r="F167" s="15"/>
      <c r="G167" s="15"/>
      <c r="H167" s="113"/>
      <c r="I167" s="112"/>
      <c r="J167" s="113"/>
      <c r="K167" s="112"/>
      <c r="L167" s="113"/>
      <c r="M167" s="112"/>
      <c r="N167" s="113"/>
      <c r="O167" s="112"/>
      <c r="P167" s="113"/>
      <c r="Q167" s="15"/>
      <c r="R167" s="113"/>
      <c r="S167" s="15"/>
    </row>
    <row r="168" spans="1:19" s="161" customFormat="1">
      <c r="A168" s="15"/>
      <c r="B168" s="15"/>
      <c r="C168" s="15"/>
      <c r="D168" s="15"/>
      <c r="E168" s="15"/>
      <c r="F168" s="15"/>
      <c r="G168" s="15"/>
      <c r="H168" s="112"/>
      <c r="I168" s="112"/>
      <c r="J168" s="112"/>
      <c r="K168" s="112"/>
      <c r="L168" s="112"/>
      <c r="M168" s="112"/>
      <c r="N168" s="112"/>
      <c r="O168" s="112"/>
      <c r="P168" s="112"/>
      <c r="Q168" s="15"/>
      <c r="R168" s="112"/>
      <c r="S168" s="15"/>
    </row>
    <row r="169" spans="1:19" s="161" customFormat="1">
      <c r="A169" s="15"/>
      <c r="B169" s="15"/>
      <c r="C169" s="16" t="s">
        <v>95</v>
      </c>
      <c r="D169" s="53" t="s">
        <v>651</v>
      </c>
      <c r="E169" s="15"/>
      <c r="F169" s="15"/>
      <c r="G169" s="15"/>
      <c r="H169" s="113"/>
      <c r="I169" s="112"/>
      <c r="J169" s="113"/>
      <c r="K169" s="112"/>
      <c r="L169" s="113"/>
      <c r="M169" s="112"/>
      <c r="N169" s="113"/>
      <c r="O169" s="112"/>
      <c r="P169" s="113"/>
      <c r="Q169" s="15"/>
      <c r="R169" s="113"/>
      <c r="S169" s="15"/>
    </row>
    <row r="170" spans="1:19" s="161" customFormat="1">
      <c r="A170" s="15"/>
      <c r="B170" s="15"/>
      <c r="C170" s="15" t="s">
        <v>354</v>
      </c>
      <c r="D170" s="53" t="s">
        <v>651</v>
      </c>
      <c r="E170" s="15"/>
      <c r="F170" s="15"/>
      <c r="G170" s="15"/>
      <c r="H170" s="113"/>
      <c r="I170" s="112"/>
      <c r="J170" s="113"/>
      <c r="K170" s="112"/>
      <c r="L170" s="113"/>
      <c r="M170" s="112"/>
      <c r="N170" s="113"/>
      <c r="O170" s="112"/>
      <c r="P170" s="113"/>
      <c r="Q170" s="15"/>
      <c r="R170" s="113"/>
      <c r="S170" s="15"/>
    </row>
    <row r="171" spans="1:19" s="161" customFormat="1">
      <c r="A171" s="15"/>
      <c r="B171" s="15"/>
      <c r="C171" s="15" t="s">
        <v>355</v>
      </c>
      <c r="D171" s="53" t="s">
        <v>651</v>
      </c>
      <c r="E171" s="15"/>
      <c r="F171" s="15"/>
      <c r="G171" s="15"/>
      <c r="H171" s="113"/>
      <c r="I171" s="112"/>
      <c r="J171" s="113"/>
      <c r="K171" s="112"/>
      <c r="L171" s="113"/>
      <c r="M171" s="112"/>
      <c r="N171" s="113"/>
      <c r="O171" s="112"/>
      <c r="P171" s="113"/>
      <c r="Q171" s="15"/>
      <c r="R171" s="113"/>
      <c r="S171" s="15"/>
    </row>
    <row r="172" spans="1:19" s="161" customFormat="1">
      <c r="A172" s="15"/>
      <c r="B172" s="15"/>
      <c r="C172" s="15" t="s">
        <v>495</v>
      </c>
      <c r="D172" s="53" t="s">
        <v>651</v>
      </c>
      <c r="E172" s="15"/>
      <c r="F172" s="15"/>
      <c r="G172" s="15"/>
      <c r="H172" s="113"/>
      <c r="I172" s="112"/>
      <c r="J172" s="113"/>
      <c r="K172" s="112"/>
      <c r="L172" s="113"/>
      <c r="M172" s="112"/>
      <c r="N172" s="113"/>
      <c r="O172" s="112"/>
      <c r="P172" s="113"/>
      <c r="Q172" s="15"/>
      <c r="R172" s="113"/>
      <c r="S172" s="15"/>
    </row>
    <row r="173" spans="1:19" s="161" customFormat="1">
      <c r="A173" s="15"/>
      <c r="B173" s="15"/>
      <c r="C173" s="15" t="s">
        <v>356</v>
      </c>
      <c r="D173" s="53" t="s">
        <v>651</v>
      </c>
      <c r="E173" s="15"/>
      <c r="F173" s="15"/>
      <c r="G173" s="15"/>
      <c r="H173" s="113"/>
      <c r="I173" s="112"/>
      <c r="J173" s="113"/>
      <c r="K173" s="112"/>
      <c r="L173" s="113"/>
      <c r="M173" s="112"/>
      <c r="N173" s="113"/>
      <c r="O173" s="112"/>
      <c r="P173" s="113"/>
      <c r="Q173" s="15"/>
      <c r="R173" s="113"/>
      <c r="S173" s="15"/>
    </row>
    <row r="174" spans="1:19" s="161" customFormat="1">
      <c r="A174" s="15"/>
      <c r="B174" s="15"/>
      <c r="C174" s="15"/>
      <c r="D174" s="15"/>
      <c r="E174" s="15"/>
      <c r="F174" s="15"/>
      <c r="G174" s="15"/>
      <c r="H174" s="112"/>
      <c r="I174" s="112"/>
      <c r="J174" s="112"/>
      <c r="K174" s="112"/>
      <c r="L174" s="112"/>
      <c r="M174" s="112"/>
      <c r="N174" s="112"/>
      <c r="O174" s="112"/>
      <c r="P174" s="112"/>
      <c r="Q174" s="15"/>
      <c r="R174" s="112"/>
      <c r="S174" s="15"/>
    </row>
    <row r="175" spans="1:19" s="161" customFormat="1">
      <c r="A175" s="15"/>
      <c r="B175" s="15"/>
      <c r="C175" s="16" t="s">
        <v>664</v>
      </c>
      <c r="D175" s="53" t="s">
        <v>651</v>
      </c>
      <c r="E175" s="15"/>
      <c r="F175" s="15"/>
      <c r="G175" s="15"/>
      <c r="H175" s="113"/>
      <c r="I175" s="112"/>
      <c r="J175" s="113"/>
      <c r="K175" s="112"/>
      <c r="L175" s="113"/>
      <c r="M175" s="112"/>
      <c r="N175" s="113"/>
      <c r="O175" s="112"/>
      <c r="P175" s="113"/>
      <c r="Q175" s="15"/>
      <c r="R175" s="113"/>
      <c r="S175" s="15"/>
    </row>
    <row r="176" spans="1:19" s="161" customFormat="1">
      <c r="A176" s="15"/>
      <c r="B176" s="15"/>
      <c r="C176" s="15" t="s">
        <v>354</v>
      </c>
      <c r="D176" s="53" t="s">
        <v>651</v>
      </c>
      <c r="E176" s="15"/>
      <c r="F176" s="15"/>
      <c r="G176" s="15"/>
      <c r="H176" s="113"/>
      <c r="I176" s="112"/>
      <c r="J176" s="113"/>
      <c r="K176" s="112"/>
      <c r="L176" s="113"/>
      <c r="M176" s="112"/>
      <c r="N176" s="113"/>
      <c r="O176" s="112"/>
      <c r="P176" s="113"/>
      <c r="Q176" s="15"/>
      <c r="R176" s="113"/>
      <c r="S176" s="15"/>
    </row>
    <row r="177" spans="1:19" s="161" customFormat="1">
      <c r="A177" s="15"/>
      <c r="B177" s="15"/>
      <c r="C177" s="15" t="s">
        <v>355</v>
      </c>
      <c r="D177" s="53" t="s">
        <v>651</v>
      </c>
      <c r="E177" s="15"/>
      <c r="F177" s="15"/>
      <c r="G177" s="15"/>
      <c r="H177" s="113"/>
      <c r="I177" s="112"/>
      <c r="J177" s="113"/>
      <c r="K177" s="112"/>
      <c r="L177" s="113"/>
      <c r="M177" s="112"/>
      <c r="N177" s="113"/>
      <c r="O177" s="112"/>
      <c r="P177" s="113"/>
      <c r="Q177" s="15"/>
      <c r="R177" s="113"/>
      <c r="S177" s="15"/>
    </row>
    <row r="178" spans="1:19" s="161" customFormat="1">
      <c r="A178" s="15"/>
      <c r="B178" s="15"/>
      <c r="C178" s="15" t="s">
        <v>495</v>
      </c>
      <c r="D178" s="53" t="s">
        <v>651</v>
      </c>
      <c r="E178" s="15"/>
      <c r="F178" s="15"/>
      <c r="G178" s="15"/>
      <c r="H178" s="113"/>
      <c r="I178" s="112"/>
      <c r="J178" s="113"/>
      <c r="K178" s="112"/>
      <c r="L178" s="113"/>
      <c r="M178" s="112"/>
      <c r="N178" s="113"/>
      <c r="O178" s="112"/>
      <c r="P178" s="113"/>
      <c r="Q178" s="15"/>
      <c r="R178" s="113"/>
      <c r="S178" s="15"/>
    </row>
    <row r="179" spans="1:19" s="161" customFormat="1">
      <c r="A179" s="15"/>
      <c r="B179" s="15"/>
      <c r="C179" s="15" t="s">
        <v>356</v>
      </c>
      <c r="D179" s="53" t="s">
        <v>651</v>
      </c>
      <c r="E179" s="15"/>
      <c r="F179" s="15"/>
      <c r="G179" s="15"/>
      <c r="H179" s="113"/>
      <c r="I179" s="112"/>
      <c r="J179" s="113"/>
      <c r="K179" s="112"/>
      <c r="L179" s="113"/>
      <c r="M179" s="112"/>
      <c r="N179" s="113"/>
      <c r="O179" s="112"/>
      <c r="P179" s="113"/>
      <c r="Q179" s="15"/>
      <c r="R179" s="113"/>
      <c r="S179" s="15"/>
    </row>
    <row r="180" spans="1:19" s="161" customFormat="1">
      <c r="A180" s="15"/>
      <c r="B180" s="15"/>
      <c r="C180" s="15"/>
      <c r="D180" s="15"/>
      <c r="E180" s="15"/>
      <c r="F180" s="15"/>
      <c r="G180" s="15"/>
      <c r="H180" s="112"/>
      <c r="I180" s="112"/>
      <c r="J180" s="112"/>
      <c r="K180" s="112"/>
      <c r="L180" s="112"/>
      <c r="M180" s="112"/>
      <c r="N180" s="112"/>
      <c r="O180" s="112"/>
      <c r="P180" s="112"/>
      <c r="Q180" s="15"/>
      <c r="R180" s="112"/>
      <c r="S180" s="15"/>
    </row>
    <row r="181" spans="1:19" s="161" customFormat="1">
      <c r="A181" s="15"/>
      <c r="B181" s="15"/>
      <c r="C181" s="16" t="s">
        <v>244</v>
      </c>
      <c r="D181" s="53" t="s">
        <v>651</v>
      </c>
      <c r="E181" s="15"/>
      <c r="F181" s="15"/>
      <c r="G181" s="15"/>
      <c r="H181" s="113"/>
      <c r="I181" s="112"/>
      <c r="J181" s="113"/>
      <c r="K181" s="112"/>
      <c r="L181" s="113"/>
      <c r="M181" s="112"/>
      <c r="N181" s="113"/>
      <c r="O181" s="112"/>
      <c r="P181" s="113"/>
      <c r="Q181" s="15"/>
      <c r="R181" s="113"/>
      <c r="S181" s="15"/>
    </row>
    <row r="182" spans="1:19" s="161" customFormat="1">
      <c r="A182" s="15"/>
      <c r="B182" s="15"/>
      <c r="C182" s="15" t="s">
        <v>354</v>
      </c>
      <c r="D182" s="53" t="s">
        <v>651</v>
      </c>
      <c r="E182" s="15"/>
      <c r="F182" s="15"/>
      <c r="G182" s="15"/>
      <c r="H182" s="113"/>
      <c r="I182" s="112"/>
      <c r="J182" s="113"/>
      <c r="K182" s="112"/>
      <c r="L182" s="113"/>
      <c r="M182" s="112"/>
      <c r="N182" s="113"/>
      <c r="O182" s="112"/>
      <c r="P182" s="113"/>
      <c r="Q182" s="15"/>
      <c r="R182" s="113"/>
      <c r="S182" s="15"/>
    </row>
    <row r="183" spans="1:19" s="161" customFormat="1">
      <c r="A183" s="15"/>
      <c r="B183" s="15"/>
      <c r="C183" s="15" t="s">
        <v>355</v>
      </c>
      <c r="D183" s="53" t="s">
        <v>651</v>
      </c>
      <c r="E183" s="15"/>
      <c r="F183" s="15"/>
      <c r="G183" s="15"/>
      <c r="H183" s="113"/>
      <c r="I183" s="112"/>
      <c r="J183" s="113"/>
      <c r="K183" s="112"/>
      <c r="L183" s="113"/>
      <c r="M183" s="112"/>
      <c r="N183" s="113"/>
      <c r="O183" s="112"/>
      <c r="P183" s="113"/>
      <c r="Q183" s="15"/>
      <c r="R183" s="113"/>
      <c r="S183" s="15"/>
    </row>
    <row r="184" spans="1:19" s="161" customFormat="1">
      <c r="A184" s="15"/>
      <c r="B184" s="15"/>
      <c r="C184" s="15" t="s">
        <v>495</v>
      </c>
      <c r="D184" s="53" t="s">
        <v>651</v>
      </c>
      <c r="E184" s="15"/>
      <c r="F184" s="15"/>
      <c r="G184" s="15"/>
      <c r="H184" s="113"/>
      <c r="I184" s="112"/>
      <c r="J184" s="113"/>
      <c r="K184" s="112"/>
      <c r="L184" s="113"/>
      <c r="M184" s="112"/>
      <c r="N184" s="113"/>
      <c r="O184" s="112"/>
      <c r="P184" s="113"/>
      <c r="Q184" s="15"/>
      <c r="R184" s="113"/>
      <c r="S184" s="15"/>
    </row>
    <row r="185" spans="1:19" s="161" customFormat="1">
      <c r="A185" s="15"/>
      <c r="B185" s="15"/>
      <c r="C185" s="15" t="s">
        <v>356</v>
      </c>
      <c r="D185" s="53" t="s">
        <v>651</v>
      </c>
      <c r="E185" s="15"/>
      <c r="F185" s="15"/>
      <c r="G185" s="15"/>
      <c r="H185" s="113"/>
      <c r="I185" s="112"/>
      <c r="J185" s="113"/>
      <c r="K185" s="112"/>
      <c r="L185" s="113"/>
      <c r="M185" s="112"/>
      <c r="N185" s="113"/>
      <c r="O185" s="112"/>
      <c r="P185" s="113"/>
      <c r="Q185" s="15"/>
      <c r="R185" s="113"/>
      <c r="S185" s="15"/>
    </row>
    <row r="186" spans="1:19" s="161" customFormat="1">
      <c r="A186" s="15"/>
      <c r="B186" s="15"/>
      <c r="C186" s="15"/>
      <c r="D186" s="15"/>
      <c r="E186" s="15"/>
      <c r="F186" s="15"/>
      <c r="G186" s="15"/>
      <c r="H186" s="112"/>
      <c r="I186" s="112"/>
      <c r="J186" s="112"/>
      <c r="K186" s="112"/>
      <c r="L186" s="112"/>
      <c r="M186" s="112"/>
      <c r="N186" s="112"/>
      <c r="O186" s="112"/>
      <c r="P186" s="112"/>
      <c r="Q186" s="15"/>
      <c r="R186" s="112"/>
      <c r="S186" s="15"/>
    </row>
    <row r="187" spans="1:19" s="161" customFormat="1">
      <c r="A187" s="15"/>
      <c r="B187" s="15"/>
      <c r="C187" s="16" t="s">
        <v>252</v>
      </c>
      <c r="D187" s="53" t="s">
        <v>651</v>
      </c>
      <c r="E187" s="15"/>
      <c r="F187" s="15"/>
      <c r="G187" s="15"/>
      <c r="H187" s="113"/>
      <c r="I187" s="112"/>
      <c r="J187" s="113"/>
      <c r="K187" s="112"/>
      <c r="L187" s="113"/>
      <c r="M187" s="112"/>
      <c r="N187" s="113"/>
      <c r="O187" s="112"/>
      <c r="P187" s="113"/>
      <c r="Q187" s="15"/>
      <c r="R187" s="113"/>
      <c r="S187" s="15"/>
    </row>
    <row r="188" spans="1:19" s="161" customFormat="1">
      <c r="A188" s="15"/>
      <c r="B188" s="15"/>
      <c r="C188" s="15" t="s">
        <v>354</v>
      </c>
      <c r="D188" s="53" t="s">
        <v>651</v>
      </c>
      <c r="E188" s="15"/>
      <c r="F188" s="15"/>
      <c r="G188" s="15"/>
      <c r="H188" s="113"/>
      <c r="I188" s="112"/>
      <c r="J188" s="113"/>
      <c r="K188" s="112"/>
      <c r="L188" s="113"/>
      <c r="M188" s="112"/>
      <c r="N188" s="113"/>
      <c r="O188" s="112"/>
      <c r="P188" s="113"/>
      <c r="Q188" s="15"/>
      <c r="R188" s="113"/>
      <c r="S188" s="15"/>
    </row>
    <row r="189" spans="1:19" s="161" customFormat="1">
      <c r="A189" s="15"/>
      <c r="B189" s="15"/>
      <c r="C189" s="15" t="s">
        <v>355</v>
      </c>
      <c r="D189" s="53" t="s">
        <v>651</v>
      </c>
      <c r="E189" s="15"/>
      <c r="F189" s="15"/>
      <c r="G189" s="15"/>
      <c r="H189" s="113"/>
      <c r="I189" s="112"/>
      <c r="J189" s="113"/>
      <c r="K189" s="112"/>
      <c r="L189" s="113"/>
      <c r="M189" s="112"/>
      <c r="N189" s="113"/>
      <c r="O189" s="112"/>
      <c r="P189" s="113"/>
      <c r="Q189" s="15"/>
      <c r="R189" s="113"/>
      <c r="S189" s="15"/>
    </row>
    <row r="190" spans="1:19" s="161" customFormat="1">
      <c r="A190" s="15"/>
      <c r="B190" s="15"/>
      <c r="C190" s="15" t="s">
        <v>495</v>
      </c>
      <c r="D190" s="53" t="s">
        <v>651</v>
      </c>
      <c r="E190" s="15"/>
      <c r="F190" s="15"/>
      <c r="G190" s="15"/>
      <c r="H190" s="113"/>
      <c r="I190" s="112"/>
      <c r="J190" s="113"/>
      <c r="K190" s="112"/>
      <c r="L190" s="113"/>
      <c r="M190" s="112"/>
      <c r="N190" s="113"/>
      <c r="O190" s="112"/>
      <c r="P190" s="113"/>
      <c r="Q190" s="15"/>
      <c r="R190" s="113"/>
      <c r="S190" s="15"/>
    </row>
    <row r="191" spans="1:19" s="161" customFormat="1">
      <c r="A191" s="15"/>
      <c r="B191" s="15"/>
      <c r="C191" s="15" t="s">
        <v>356</v>
      </c>
      <c r="D191" s="53" t="s">
        <v>651</v>
      </c>
      <c r="E191" s="15"/>
      <c r="F191" s="15"/>
      <c r="G191" s="15"/>
      <c r="H191" s="113"/>
      <c r="I191" s="112"/>
      <c r="J191" s="113"/>
      <c r="K191" s="112"/>
      <c r="L191" s="113"/>
      <c r="M191" s="112"/>
      <c r="N191" s="113"/>
      <c r="O191" s="112"/>
      <c r="P191" s="113"/>
      <c r="Q191" s="15"/>
      <c r="R191" s="113"/>
      <c r="S191" s="15"/>
    </row>
    <row r="192" spans="1:19" s="161" customFormat="1">
      <c r="A192" s="15"/>
      <c r="B192" s="15"/>
      <c r="D192" s="15"/>
      <c r="E192" s="15"/>
      <c r="F192" s="15"/>
      <c r="G192" s="15"/>
      <c r="H192" s="15"/>
      <c r="I192" s="15"/>
      <c r="J192" s="15"/>
      <c r="K192" s="15"/>
      <c r="L192" s="15"/>
      <c r="M192" s="15"/>
      <c r="N192" s="15"/>
      <c r="O192" s="15"/>
      <c r="P192" s="15"/>
      <c r="Q192" s="15"/>
      <c r="R192" s="15"/>
      <c r="S192" s="15"/>
    </row>
    <row r="193" spans="1:19" s="161" customFormat="1">
      <c r="A193" s="15"/>
      <c r="B193" s="15"/>
      <c r="C193" s="15"/>
      <c r="D193" s="15"/>
      <c r="E193" s="15"/>
      <c r="F193" s="15"/>
      <c r="G193" s="15"/>
      <c r="H193" s="15"/>
      <c r="I193" s="15"/>
      <c r="J193" s="15"/>
      <c r="K193" s="15"/>
      <c r="L193" s="15"/>
      <c r="M193" s="15"/>
      <c r="N193" s="15"/>
      <c r="O193" s="15"/>
      <c r="P193" s="15"/>
      <c r="Q193" s="15"/>
      <c r="R193" s="15"/>
      <c r="S193" s="15"/>
    </row>
    <row r="194" spans="1:19" s="44" customFormat="1">
      <c r="A194" s="15"/>
      <c r="B194" s="51" t="s">
        <v>367</v>
      </c>
      <c r="C194" s="161"/>
      <c r="D194" s="15"/>
      <c r="E194" s="15"/>
      <c r="F194" s="15"/>
      <c r="G194" s="15"/>
      <c r="H194" s="15"/>
      <c r="I194" s="15"/>
      <c r="J194" s="15"/>
      <c r="K194" s="15"/>
      <c r="L194" s="15"/>
      <c r="M194" s="15"/>
      <c r="N194" s="15"/>
      <c r="O194" s="15"/>
      <c r="P194" s="15"/>
      <c r="Q194" s="15"/>
      <c r="R194" s="15"/>
      <c r="S194" s="15"/>
    </row>
    <row r="195" spans="1:19" s="44" customFormat="1">
      <c r="A195" s="15"/>
      <c r="B195" s="15"/>
      <c r="C195" s="15"/>
      <c r="D195" s="15"/>
      <c r="E195" s="15"/>
      <c r="F195" s="15"/>
      <c r="G195" s="15"/>
      <c r="H195" s="15"/>
      <c r="I195" s="15"/>
      <c r="J195" s="15"/>
      <c r="K195" s="15"/>
      <c r="L195" s="15"/>
      <c r="M195" s="15"/>
      <c r="N195" s="15"/>
      <c r="O195" s="15"/>
      <c r="P195" s="15"/>
      <c r="Q195" s="15"/>
      <c r="R195" s="15"/>
      <c r="S195" s="15"/>
    </row>
    <row r="196" spans="1:19" s="44" customFormat="1">
      <c r="A196" s="15"/>
      <c r="B196" s="15"/>
      <c r="C196" s="161" t="s">
        <v>347</v>
      </c>
      <c r="D196" s="58">
        <f>regulatoryYear</f>
        <v>2021</v>
      </c>
      <c r="E196" s="15"/>
      <c r="F196" s="15"/>
      <c r="G196" s="15"/>
      <c r="H196" s="15"/>
      <c r="I196" s="15"/>
      <c r="J196" s="15"/>
      <c r="K196" s="15"/>
      <c r="L196" s="15"/>
      <c r="M196" s="15"/>
      <c r="N196" s="15"/>
      <c r="O196" s="15"/>
      <c r="P196" s="15"/>
      <c r="Q196" s="15"/>
      <c r="R196" s="15"/>
      <c r="S196" s="15"/>
    </row>
    <row r="197" spans="1:19" s="44" customFormat="1" ht="37.5" customHeight="1">
      <c r="A197" s="15"/>
      <c r="B197" s="15"/>
      <c r="C197" s="15"/>
      <c r="D197" s="15"/>
      <c r="E197" s="15"/>
      <c r="F197" s="15"/>
      <c r="G197" s="15"/>
      <c r="H197" s="60" t="s">
        <v>348</v>
      </c>
      <c r="I197" s="41"/>
      <c r="J197" s="60" t="s">
        <v>349</v>
      </c>
      <c r="K197" s="41"/>
      <c r="L197" s="60" t="s">
        <v>350</v>
      </c>
      <c r="M197" s="41"/>
      <c r="N197" s="60" t="s">
        <v>351</v>
      </c>
      <c r="O197" s="41"/>
      <c r="P197" s="60" t="s">
        <v>352</v>
      </c>
      <c r="Q197" s="15"/>
      <c r="R197" s="60" t="s">
        <v>350</v>
      </c>
      <c r="S197" s="15"/>
    </row>
    <row r="198" spans="1:19" s="44" customFormat="1" ht="36" customHeight="1">
      <c r="A198" s="15"/>
      <c r="B198" s="15"/>
      <c r="C198" s="15"/>
      <c r="D198" s="15"/>
      <c r="E198" s="15"/>
      <c r="F198" s="15"/>
      <c r="G198" s="15"/>
      <c r="H198" s="59">
        <f>regulatoryYear-1</f>
        <v>2020</v>
      </c>
      <c r="I198" s="15"/>
      <c r="J198" s="59">
        <f>regulatoryYear</f>
        <v>2021</v>
      </c>
      <c r="K198" s="15"/>
      <c r="L198" s="59">
        <f>regulatoryYear</f>
        <v>2021</v>
      </c>
      <c r="M198" s="15"/>
      <c r="N198" s="59">
        <f>regulatoryYear</f>
        <v>2021</v>
      </c>
      <c r="O198" s="15"/>
      <c r="P198" s="59">
        <f>regulatoryYear+1</f>
        <v>2022</v>
      </c>
      <c r="Q198" s="15"/>
      <c r="R198" s="59">
        <f>regulatoryYear+1</f>
        <v>2022</v>
      </c>
      <c r="S198" s="15"/>
    </row>
    <row r="199" spans="1:19" s="44" customFormat="1">
      <c r="A199" s="15"/>
      <c r="B199" s="15"/>
      <c r="C199" s="16" t="s">
        <v>359</v>
      </c>
      <c r="D199" s="53" t="s">
        <v>651</v>
      </c>
      <c r="E199" s="15"/>
      <c r="F199" s="15"/>
      <c r="G199" s="15"/>
      <c r="H199" s="113"/>
      <c r="I199" s="112"/>
      <c r="J199" s="113"/>
      <c r="K199" s="112"/>
      <c r="L199" s="113"/>
      <c r="M199" s="112"/>
      <c r="N199" s="113"/>
      <c r="O199" s="112"/>
      <c r="P199" s="113"/>
      <c r="Q199" s="15"/>
      <c r="R199" s="113"/>
      <c r="S199" s="112"/>
    </row>
    <row r="200" spans="1:19" s="44" customFormat="1">
      <c r="A200" s="15"/>
      <c r="B200" s="15"/>
      <c r="C200" s="47" t="s">
        <v>360</v>
      </c>
      <c r="D200" s="53" t="s">
        <v>651</v>
      </c>
      <c r="E200" s="15"/>
      <c r="F200" s="15"/>
      <c r="G200" s="15"/>
      <c r="H200" s="113"/>
      <c r="I200" s="112"/>
      <c r="J200" s="113"/>
      <c r="K200" s="112"/>
      <c r="L200" s="113"/>
      <c r="M200" s="112"/>
      <c r="N200" s="113"/>
      <c r="O200" s="112"/>
      <c r="P200" s="113"/>
      <c r="Q200" s="112"/>
      <c r="R200" s="113"/>
      <c r="S200" s="112"/>
    </row>
    <row r="201" spans="1:19" s="44" customFormat="1">
      <c r="A201" s="15"/>
      <c r="B201" s="15"/>
      <c r="C201" s="47" t="s">
        <v>360</v>
      </c>
      <c r="D201" s="53" t="s">
        <v>651</v>
      </c>
      <c r="E201" s="15"/>
      <c r="F201" s="15"/>
      <c r="G201" s="15"/>
      <c r="H201" s="113"/>
      <c r="I201" s="112"/>
      <c r="J201" s="113"/>
      <c r="K201" s="112"/>
      <c r="L201" s="113"/>
      <c r="M201" s="112"/>
      <c r="N201" s="113"/>
      <c r="O201" s="112"/>
      <c r="P201" s="113"/>
      <c r="Q201" s="112"/>
      <c r="R201" s="113"/>
      <c r="S201" s="112"/>
    </row>
    <row r="202" spans="1:19" s="44" customFormat="1">
      <c r="A202" s="15"/>
      <c r="B202" s="15"/>
      <c r="C202" s="47" t="s">
        <v>360</v>
      </c>
      <c r="D202" s="53" t="s">
        <v>651</v>
      </c>
      <c r="E202" s="15"/>
      <c r="F202" s="15"/>
      <c r="G202" s="15"/>
      <c r="H202" s="113"/>
      <c r="I202" s="112"/>
      <c r="J202" s="113"/>
      <c r="K202" s="112"/>
      <c r="L202" s="113"/>
      <c r="M202" s="112"/>
      <c r="N202" s="113"/>
      <c r="O202" s="112"/>
      <c r="P202" s="113"/>
      <c r="Q202" s="112"/>
      <c r="R202" s="113"/>
      <c r="S202" s="112"/>
    </row>
    <row r="203" spans="1:19" s="44" customFormat="1">
      <c r="A203" s="15"/>
      <c r="B203" s="15"/>
      <c r="C203" s="15"/>
      <c r="D203" s="53"/>
      <c r="E203" s="15"/>
      <c r="F203" s="15"/>
      <c r="G203" s="15"/>
      <c r="H203" s="112"/>
      <c r="I203" s="112"/>
      <c r="J203" s="112"/>
      <c r="K203" s="112"/>
      <c r="L203" s="112"/>
      <c r="M203" s="112"/>
      <c r="N203" s="112"/>
      <c r="O203" s="112"/>
      <c r="P203" s="112"/>
      <c r="Q203" s="112"/>
      <c r="R203" s="112"/>
      <c r="S203" s="112"/>
    </row>
    <row r="204" spans="1:19" s="44" customFormat="1">
      <c r="A204" s="15"/>
      <c r="B204" s="15"/>
      <c r="C204" s="51" t="s">
        <v>368</v>
      </c>
      <c r="D204" s="53" t="s">
        <v>651</v>
      </c>
      <c r="E204" s="15"/>
      <c r="F204" s="15"/>
      <c r="G204" s="15"/>
      <c r="H204" s="113"/>
      <c r="I204" s="112"/>
      <c r="J204" s="113"/>
      <c r="K204" s="112"/>
      <c r="L204" s="113"/>
      <c r="M204" s="112"/>
      <c r="N204" s="113"/>
      <c r="O204" s="112"/>
      <c r="P204" s="113"/>
      <c r="Q204" s="15"/>
      <c r="R204" s="113"/>
      <c r="S204" s="112"/>
    </row>
    <row r="205" spans="1:19" s="44" customFormat="1">
      <c r="A205" s="15"/>
      <c r="B205" s="15"/>
      <c r="C205" s="47" t="s">
        <v>360</v>
      </c>
      <c r="D205" s="53" t="s">
        <v>651</v>
      </c>
      <c r="E205" s="15"/>
      <c r="F205" s="15"/>
      <c r="G205" s="15"/>
      <c r="H205" s="113"/>
      <c r="I205" s="112"/>
      <c r="J205" s="113"/>
      <c r="K205" s="112"/>
      <c r="L205" s="113"/>
      <c r="M205" s="112"/>
      <c r="N205" s="113"/>
      <c r="O205" s="112"/>
      <c r="P205" s="113"/>
      <c r="Q205" s="112"/>
      <c r="R205" s="113"/>
      <c r="S205" s="112"/>
    </row>
    <row r="206" spans="1:19" s="44" customFormat="1">
      <c r="A206" s="15"/>
      <c r="B206" s="15"/>
      <c r="C206" s="47" t="s">
        <v>360</v>
      </c>
      <c r="D206" s="53" t="s">
        <v>651</v>
      </c>
      <c r="E206" s="15"/>
      <c r="F206" s="15"/>
      <c r="G206" s="15"/>
      <c r="H206" s="113"/>
      <c r="I206" s="112"/>
      <c r="J206" s="113"/>
      <c r="K206" s="112"/>
      <c r="L206" s="113"/>
      <c r="M206" s="112"/>
      <c r="N206" s="113"/>
      <c r="O206" s="112"/>
      <c r="P206" s="113"/>
      <c r="Q206" s="112"/>
      <c r="R206" s="113"/>
      <c r="S206" s="112"/>
    </row>
    <row r="207" spans="1:19" s="44" customFormat="1">
      <c r="A207" s="15"/>
      <c r="B207" s="15"/>
      <c r="C207" s="47" t="s">
        <v>360</v>
      </c>
      <c r="D207" s="53" t="s">
        <v>651</v>
      </c>
      <c r="E207" s="15"/>
      <c r="F207" s="15"/>
      <c r="G207" s="15"/>
      <c r="H207" s="113"/>
      <c r="I207" s="112"/>
      <c r="J207" s="113"/>
      <c r="K207" s="112"/>
      <c r="L207" s="113"/>
      <c r="M207" s="112"/>
      <c r="N207" s="113"/>
      <c r="O207" s="112"/>
      <c r="P207" s="113"/>
      <c r="Q207" s="112"/>
      <c r="R207" s="113"/>
      <c r="S207" s="112"/>
    </row>
    <row r="208" spans="1:19" s="44" customFormat="1">
      <c r="A208" s="15"/>
      <c r="B208" s="15"/>
      <c r="C208" s="15"/>
      <c r="D208" s="53"/>
      <c r="E208" s="15"/>
      <c r="F208" s="15"/>
      <c r="G208" s="15"/>
      <c r="H208" s="112"/>
      <c r="I208" s="112"/>
      <c r="J208" s="112"/>
      <c r="K208" s="112"/>
      <c r="L208" s="112"/>
      <c r="M208" s="112"/>
      <c r="N208" s="112"/>
      <c r="O208" s="112"/>
      <c r="P208" s="112"/>
      <c r="Q208" s="112"/>
      <c r="R208" s="112"/>
      <c r="S208" s="112"/>
    </row>
    <row r="209" spans="1:19" s="44" customFormat="1">
      <c r="A209" s="15"/>
      <c r="B209" s="15"/>
      <c r="C209" s="51" t="s">
        <v>362</v>
      </c>
      <c r="D209" s="53" t="s">
        <v>651</v>
      </c>
      <c r="E209" s="15"/>
      <c r="F209" s="15"/>
      <c r="G209" s="15"/>
      <c r="H209" s="113"/>
      <c r="I209" s="112"/>
      <c r="J209" s="113"/>
      <c r="K209" s="112"/>
      <c r="L209" s="113"/>
      <c r="M209" s="112"/>
      <c r="N209" s="113"/>
      <c r="O209" s="112"/>
      <c r="P209" s="113"/>
      <c r="Q209" s="15"/>
      <c r="R209" s="113"/>
      <c r="S209" s="112"/>
    </row>
    <row r="210" spans="1:19" s="44" customFormat="1">
      <c r="A210" s="15"/>
      <c r="B210" s="15"/>
      <c r="C210" s="47" t="s">
        <v>360</v>
      </c>
      <c r="D210" s="53" t="s">
        <v>651</v>
      </c>
      <c r="E210" s="15"/>
      <c r="F210" s="15"/>
      <c r="G210" s="15"/>
      <c r="H210" s="113"/>
      <c r="I210" s="112"/>
      <c r="J210" s="113"/>
      <c r="K210" s="112"/>
      <c r="L210" s="113"/>
      <c r="M210" s="112"/>
      <c r="N210" s="113"/>
      <c r="O210" s="112"/>
      <c r="P210" s="113"/>
      <c r="Q210" s="112"/>
      <c r="R210" s="113"/>
      <c r="S210" s="112"/>
    </row>
    <row r="211" spans="1:19" s="44" customFormat="1">
      <c r="A211" s="15"/>
      <c r="B211" s="15"/>
      <c r="C211" s="47" t="s">
        <v>360</v>
      </c>
      <c r="D211" s="53" t="s">
        <v>651</v>
      </c>
      <c r="E211" s="15"/>
      <c r="F211" s="15"/>
      <c r="G211" s="15"/>
      <c r="H211" s="113"/>
      <c r="I211" s="112"/>
      <c r="J211" s="113"/>
      <c r="K211" s="112"/>
      <c r="L211" s="113"/>
      <c r="M211" s="112"/>
      <c r="N211" s="113"/>
      <c r="O211" s="112"/>
      <c r="P211" s="113"/>
      <c r="Q211" s="112"/>
      <c r="R211" s="113"/>
      <c r="S211" s="112"/>
    </row>
    <row r="212" spans="1:19" s="44" customFormat="1">
      <c r="A212" s="15"/>
      <c r="B212" s="15"/>
      <c r="C212" s="47" t="s">
        <v>360</v>
      </c>
      <c r="D212" s="53" t="s">
        <v>651</v>
      </c>
      <c r="E212" s="15"/>
      <c r="F212" s="15"/>
      <c r="G212" s="15"/>
      <c r="H212" s="113"/>
      <c r="I212" s="112"/>
      <c r="J212" s="113"/>
      <c r="K212" s="112"/>
      <c r="L212" s="113"/>
      <c r="M212" s="112"/>
      <c r="N212" s="113"/>
      <c r="O212" s="112"/>
      <c r="P212" s="113"/>
      <c r="Q212" s="112"/>
      <c r="R212" s="113"/>
      <c r="S212" s="112"/>
    </row>
    <row r="213" spans="1:19" s="44" customFormat="1">
      <c r="A213" s="15"/>
      <c r="B213" s="15"/>
      <c r="C213" s="15"/>
      <c r="D213" s="53"/>
      <c r="E213" s="15"/>
      <c r="F213" s="15"/>
      <c r="G213" s="15"/>
      <c r="H213" s="112"/>
      <c r="I213" s="112"/>
      <c r="J213" s="112"/>
      <c r="K213" s="112"/>
      <c r="L213" s="112"/>
      <c r="M213" s="112"/>
      <c r="N213" s="112"/>
      <c r="O213" s="112"/>
      <c r="P213" s="112"/>
      <c r="Q213" s="112"/>
      <c r="R213" s="112"/>
      <c r="S213" s="112"/>
    </row>
    <row r="214" spans="1:19" s="44" customFormat="1">
      <c r="A214" s="15"/>
      <c r="B214" s="15"/>
      <c r="C214" s="51" t="s">
        <v>363</v>
      </c>
      <c r="D214" s="53" t="s">
        <v>651</v>
      </c>
      <c r="E214" s="15"/>
      <c r="F214" s="15"/>
      <c r="G214" s="15"/>
      <c r="H214" s="113"/>
      <c r="I214" s="112"/>
      <c r="J214" s="113"/>
      <c r="K214" s="112"/>
      <c r="L214" s="113"/>
      <c r="M214" s="112"/>
      <c r="N214" s="113"/>
      <c r="O214" s="112"/>
      <c r="P214" s="113"/>
      <c r="Q214" s="15"/>
      <c r="R214" s="113"/>
      <c r="S214" s="112"/>
    </row>
    <row r="215" spans="1:19" s="44" customFormat="1">
      <c r="A215" s="15"/>
      <c r="B215" s="15"/>
      <c r="C215" s="47" t="s">
        <v>360</v>
      </c>
      <c r="D215" s="53" t="s">
        <v>651</v>
      </c>
      <c r="E215" s="15"/>
      <c r="F215" s="15"/>
      <c r="G215" s="15"/>
      <c r="H215" s="113"/>
      <c r="I215" s="112"/>
      <c r="J215" s="113"/>
      <c r="K215" s="112"/>
      <c r="L215" s="113"/>
      <c r="M215" s="112"/>
      <c r="N215" s="113"/>
      <c r="O215" s="112"/>
      <c r="P215" s="113"/>
      <c r="Q215" s="112"/>
      <c r="R215" s="113"/>
      <c r="S215" s="112"/>
    </row>
    <row r="216" spans="1:19" s="44" customFormat="1">
      <c r="A216" s="15"/>
      <c r="B216" s="15"/>
      <c r="C216" s="47" t="s">
        <v>360</v>
      </c>
      <c r="D216" s="53" t="s">
        <v>651</v>
      </c>
      <c r="E216" s="15"/>
      <c r="F216" s="15"/>
      <c r="G216" s="15"/>
      <c r="H216" s="113"/>
      <c r="I216" s="112"/>
      <c r="J216" s="113"/>
      <c r="K216" s="112"/>
      <c r="L216" s="113"/>
      <c r="M216" s="112"/>
      <c r="N216" s="113"/>
      <c r="O216" s="112"/>
      <c r="P216" s="113"/>
      <c r="Q216" s="112"/>
      <c r="R216" s="113"/>
      <c r="S216" s="112"/>
    </row>
    <row r="217" spans="1:19" s="44" customFormat="1">
      <c r="A217" s="15"/>
      <c r="B217" s="15"/>
      <c r="C217" s="47" t="s">
        <v>360</v>
      </c>
      <c r="D217" s="53" t="s">
        <v>651</v>
      </c>
      <c r="E217" s="15"/>
      <c r="F217" s="15"/>
      <c r="G217" s="15"/>
      <c r="H217" s="113"/>
      <c r="I217" s="112"/>
      <c r="J217" s="113"/>
      <c r="K217" s="112"/>
      <c r="L217" s="113"/>
      <c r="M217" s="112"/>
      <c r="N217" s="113"/>
      <c r="O217" s="112"/>
      <c r="P217" s="113"/>
      <c r="Q217" s="112"/>
      <c r="R217" s="113"/>
      <c r="S217" s="112"/>
    </row>
    <row r="218" spans="1:19" s="44" customFormat="1">
      <c r="A218" s="15"/>
      <c r="B218" s="15"/>
      <c r="C218" s="15"/>
      <c r="D218" s="53"/>
      <c r="E218" s="15"/>
      <c r="F218" s="15"/>
      <c r="G218" s="15"/>
      <c r="H218" s="112"/>
      <c r="I218" s="112"/>
      <c r="J218" s="112"/>
      <c r="K218" s="112"/>
      <c r="L218" s="112"/>
      <c r="M218" s="112"/>
      <c r="N218" s="112"/>
      <c r="O218" s="112"/>
      <c r="P218" s="112"/>
      <c r="Q218" s="112"/>
      <c r="R218" s="112"/>
      <c r="S218" s="112"/>
    </row>
    <row r="219" spans="1:19" s="44" customFormat="1">
      <c r="A219" s="15"/>
      <c r="B219" s="15"/>
      <c r="C219" s="51" t="s">
        <v>364</v>
      </c>
      <c r="D219" s="53" t="s">
        <v>651</v>
      </c>
      <c r="E219" s="15"/>
      <c r="F219" s="15"/>
      <c r="G219" s="15"/>
      <c r="H219" s="113"/>
      <c r="I219" s="112"/>
      <c r="J219" s="113"/>
      <c r="K219" s="112"/>
      <c r="L219" s="113"/>
      <c r="M219" s="112"/>
      <c r="N219" s="113"/>
      <c r="O219" s="112"/>
      <c r="P219" s="113"/>
      <c r="Q219" s="15"/>
      <c r="R219" s="113"/>
      <c r="S219" s="112"/>
    </row>
    <row r="220" spans="1:19" s="44" customFormat="1">
      <c r="A220" s="15"/>
      <c r="B220" s="15"/>
      <c r="C220" s="47" t="s">
        <v>360</v>
      </c>
      <c r="D220" s="53" t="s">
        <v>651</v>
      </c>
      <c r="E220" s="15"/>
      <c r="F220" s="15"/>
      <c r="G220" s="15"/>
      <c r="H220" s="113"/>
      <c r="I220" s="112"/>
      <c r="J220" s="113"/>
      <c r="K220" s="112"/>
      <c r="L220" s="113"/>
      <c r="M220" s="112"/>
      <c r="N220" s="113"/>
      <c r="O220" s="112"/>
      <c r="P220" s="113"/>
      <c r="Q220" s="112"/>
      <c r="R220" s="113"/>
      <c r="S220" s="112"/>
    </row>
    <row r="221" spans="1:19" s="44" customFormat="1">
      <c r="A221" s="15"/>
      <c r="B221" s="15"/>
      <c r="C221" s="47" t="s">
        <v>360</v>
      </c>
      <c r="D221" s="53" t="s">
        <v>651</v>
      </c>
      <c r="E221" s="15"/>
      <c r="F221" s="15"/>
      <c r="G221" s="15"/>
      <c r="H221" s="113"/>
      <c r="I221" s="112"/>
      <c r="J221" s="113"/>
      <c r="K221" s="112"/>
      <c r="L221" s="113"/>
      <c r="M221" s="112"/>
      <c r="N221" s="113"/>
      <c r="O221" s="112"/>
      <c r="P221" s="113"/>
      <c r="Q221" s="112"/>
      <c r="R221" s="113"/>
      <c r="S221" s="112"/>
    </row>
    <row r="222" spans="1:19" s="44" customFormat="1">
      <c r="A222" s="15"/>
      <c r="B222" s="15"/>
      <c r="C222" s="47" t="s">
        <v>360</v>
      </c>
      <c r="D222" s="53" t="s">
        <v>651</v>
      </c>
      <c r="E222" s="15"/>
      <c r="F222" s="15"/>
      <c r="G222" s="15"/>
      <c r="H222" s="113"/>
      <c r="I222" s="112"/>
      <c r="J222" s="113"/>
      <c r="K222" s="112"/>
      <c r="L222" s="113"/>
      <c r="M222" s="112"/>
      <c r="N222" s="113"/>
      <c r="O222" s="112"/>
      <c r="P222" s="113"/>
      <c r="Q222" s="112"/>
      <c r="R222" s="113"/>
      <c r="S222" s="112"/>
    </row>
    <row r="223" spans="1:19" s="44" customFormat="1">
      <c r="A223" s="15"/>
      <c r="B223" s="15"/>
      <c r="C223" s="15"/>
      <c r="D223" s="53"/>
      <c r="E223" s="15"/>
      <c r="F223" s="15"/>
      <c r="G223" s="15"/>
      <c r="H223" s="112"/>
      <c r="I223" s="112"/>
      <c r="J223" s="112"/>
      <c r="K223" s="112"/>
      <c r="L223" s="112"/>
      <c r="M223" s="112"/>
      <c r="N223" s="112"/>
      <c r="O223" s="112"/>
      <c r="P223" s="112"/>
      <c r="Q223" s="112"/>
      <c r="R223" s="112"/>
      <c r="S223" s="112"/>
    </row>
    <row r="224" spans="1:19" s="44" customFormat="1">
      <c r="A224" s="15"/>
      <c r="B224" s="15"/>
      <c r="C224" s="55" t="s">
        <v>365</v>
      </c>
      <c r="D224" s="53" t="s">
        <v>651</v>
      </c>
      <c r="E224" s="15"/>
      <c r="F224" s="15"/>
      <c r="G224" s="15"/>
      <c r="H224" s="113"/>
      <c r="I224" s="112"/>
      <c r="J224" s="113"/>
      <c r="K224" s="112"/>
      <c r="L224" s="113"/>
      <c r="M224" s="112"/>
      <c r="N224" s="113"/>
      <c r="O224" s="112"/>
      <c r="P224" s="113"/>
      <c r="Q224" s="15"/>
      <c r="R224" s="113"/>
      <c r="S224" s="112"/>
    </row>
    <row r="225" spans="1:19" s="44" customFormat="1">
      <c r="A225" s="15"/>
      <c r="B225" s="15"/>
      <c r="C225" s="47" t="s">
        <v>360</v>
      </c>
      <c r="D225" s="53" t="s">
        <v>651</v>
      </c>
      <c r="E225" s="15"/>
      <c r="F225" s="15"/>
      <c r="G225" s="15"/>
      <c r="H225" s="113"/>
      <c r="I225" s="112"/>
      <c r="J225" s="113"/>
      <c r="K225" s="112"/>
      <c r="L225" s="113"/>
      <c r="M225" s="112"/>
      <c r="N225" s="113"/>
      <c r="O225" s="112"/>
      <c r="P225" s="113"/>
      <c r="Q225" s="112"/>
      <c r="R225" s="113"/>
      <c r="S225" s="112"/>
    </row>
    <row r="226" spans="1:19" s="44" customFormat="1">
      <c r="A226" s="15"/>
      <c r="B226" s="15"/>
      <c r="C226" s="47" t="s">
        <v>360</v>
      </c>
      <c r="D226" s="53" t="s">
        <v>651</v>
      </c>
      <c r="E226" s="15"/>
      <c r="F226" s="15"/>
      <c r="G226" s="15"/>
      <c r="H226" s="113"/>
      <c r="I226" s="112"/>
      <c r="J226" s="113"/>
      <c r="K226" s="112"/>
      <c r="L226" s="113"/>
      <c r="M226" s="112"/>
      <c r="N226" s="113"/>
      <c r="O226" s="112"/>
      <c r="P226" s="113"/>
      <c r="Q226" s="112"/>
      <c r="R226" s="113"/>
      <c r="S226" s="112"/>
    </row>
    <row r="227" spans="1:19" s="44" customFormat="1">
      <c r="A227" s="15"/>
      <c r="B227" s="15"/>
      <c r="C227" s="47" t="s">
        <v>360</v>
      </c>
      <c r="D227" s="53" t="s">
        <v>651</v>
      </c>
      <c r="E227" s="15"/>
      <c r="F227" s="15"/>
      <c r="G227" s="15"/>
      <c r="H227" s="113"/>
      <c r="I227" s="112"/>
      <c r="J227" s="113"/>
      <c r="K227" s="112"/>
      <c r="L227" s="113"/>
      <c r="M227" s="112"/>
      <c r="N227" s="113"/>
      <c r="O227" s="112"/>
      <c r="P227" s="113"/>
      <c r="Q227" s="112"/>
      <c r="R227" s="113"/>
      <c r="S227" s="112"/>
    </row>
    <row r="228" spans="1:19" s="44" customFormat="1">
      <c r="A228" s="15"/>
      <c r="B228" s="15"/>
      <c r="C228" s="15"/>
      <c r="D228" s="15"/>
      <c r="E228" s="15"/>
      <c r="F228" s="15"/>
      <c r="G228" s="15"/>
      <c r="H228" s="15"/>
      <c r="I228" s="15"/>
      <c r="J228" s="15"/>
      <c r="K228" s="15"/>
      <c r="L228" s="15"/>
      <c r="M228" s="15"/>
      <c r="N228" s="15"/>
      <c r="O228" s="15"/>
      <c r="P228" s="15"/>
      <c r="Q228" s="15"/>
      <c r="R228" s="15"/>
      <c r="S228" s="15"/>
    </row>
    <row r="229" spans="1:19" s="44" customFormat="1">
      <c r="A229" s="15"/>
      <c r="B229" s="15"/>
      <c r="C229" s="15"/>
      <c r="D229" s="15"/>
      <c r="E229" s="15"/>
      <c r="F229" s="15"/>
      <c r="G229" s="15"/>
      <c r="H229" s="15"/>
      <c r="I229" s="15"/>
      <c r="J229" s="15"/>
      <c r="K229" s="15"/>
      <c r="L229" s="15"/>
      <c r="M229" s="15"/>
      <c r="N229" s="15"/>
      <c r="O229" s="15"/>
      <c r="P229" s="15"/>
      <c r="Q229" s="15"/>
      <c r="R229" s="15"/>
      <c r="S229" s="15"/>
    </row>
    <row r="230" spans="1:19" hidden="1">
      <c r="A230" s="161"/>
      <c r="B230" s="161"/>
      <c r="C230" s="161"/>
      <c r="D230" s="161"/>
      <c r="E230" s="161"/>
      <c r="G230" s="161"/>
      <c r="H230" s="161"/>
      <c r="I230" s="161"/>
      <c r="J230" s="161"/>
      <c r="K230" s="161"/>
      <c r="L230" s="161"/>
      <c r="M230" s="161"/>
      <c r="N230" s="161"/>
      <c r="O230" s="161"/>
      <c r="P230" s="161"/>
      <c r="S230" s="161"/>
    </row>
    <row r="231" spans="1:19" hidden="1"/>
    <row r="232" spans="1:19" hidden="1"/>
    <row r="233" spans="1:19" hidden="1"/>
    <row r="234" spans="1:19" hidden="1"/>
    <row r="235" spans="1:19" hidden="1"/>
    <row r="236" spans="1:19" hidden="1"/>
    <row r="237" spans="1:19" hidden="1"/>
    <row r="238" spans="1:19" hidden="1"/>
    <row r="239" spans="1:19" hidden="1"/>
    <row r="240" spans="1:19" hidden="1"/>
    <row r="241" hidden="1"/>
    <row r="242" hidden="1"/>
    <row r="243" hidden="1"/>
    <row r="244" hidden="1"/>
    <row r="245" hidden="1"/>
    <row r="246" hidden="1"/>
    <row r="247" hidden="1"/>
    <row r="248" hidden="1"/>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pageSetUpPr autoPageBreaks="0"/>
  </sheetPr>
  <dimension ref="A1:AD1272"/>
  <sheetViews>
    <sheetView showGridLines="0" topLeftCell="A123" zoomScale="70" zoomScaleNormal="70" workbookViewId="0">
      <selection activeCell="H150" sqref="H150"/>
    </sheetView>
  </sheetViews>
  <sheetFormatPr defaultColWidth="0" defaultRowHeight="12.6" zeroHeight="1"/>
  <cols>
    <col min="1" max="1" width="2.36328125" customWidth="1"/>
    <col min="2" max="2" width="3.08984375" customWidth="1"/>
    <col min="3" max="3" width="48.81640625" customWidth="1"/>
    <col min="4" max="4" width="9.26953125" customWidth="1"/>
    <col min="5" max="5" width="11.6328125" bestFit="1" customWidth="1"/>
    <col min="6" max="6" width="1.7265625" customWidth="1"/>
    <col min="7" max="7" width="1.453125" customWidth="1"/>
    <col min="8" max="20" width="10.6328125" customWidth="1"/>
    <col min="21" max="21" width="3.81640625" customWidth="1"/>
    <col min="22" max="22" width="26" hidden="1" customWidth="1"/>
    <col min="23" max="30" width="10.6328125" hidden="1" customWidth="1"/>
  </cols>
  <sheetData>
    <row r="1" spans="1:30" s="258" customFormat="1" ht="57" customHeight="1"/>
    <row r="2" spans="1:30" s="258" customFormat="1"/>
    <row r="3" spans="1:30" s="258" customFormat="1" ht="19.8">
      <c r="D3" s="263" t="s">
        <v>0</v>
      </c>
    </row>
    <row r="4" spans="1:30" s="258" customFormat="1"/>
    <row r="5" spans="1:30" s="258" customFormat="1" ht="17.399999999999999">
      <c r="D5" s="266" t="s">
        <v>595</v>
      </c>
    </row>
    <row r="6" spans="1:30" s="258" customFormat="1" ht="18" customHeight="1"/>
    <row r="7" spans="1:30" s="15" customFormat="1">
      <c r="U7" s="258"/>
    </row>
    <row r="8" spans="1:30" s="15" customFormat="1">
      <c r="B8" s="51" t="s">
        <v>369</v>
      </c>
      <c r="U8" s="258"/>
    </row>
    <row r="9" spans="1:30" s="44" customFormat="1">
      <c r="A9" s="161"/>
      <c r="B9" s="16"/>
      <c r="C9" s="161"/>
      <c r="D9" s="161"/>
      <c r="E9" s="161"/>
      <c r="F9" s="161"/>
      <c r="G9" s="161"/>
      <c r="H9" s="161"/>
      <c r="I9" s="161"/>
      <c r="J9" s="161"/>
      <c r="K9" s="161"/>
      <c r="L9" s="161"/>
      <c r="M9" s="161"/>
      <c r="N9" s="161"/>
      <c r="O9" s="161"/>
      <c r="P9" s="161"/>
      <c r="Q9" s="161"/>
      <c r="R9" s="161"/>
      <c r="S9" s="161"/>
      <c r="T9" s="161"/>
      <c r="U9" s="122"/>
      <c r="V9" s="161"/>
      <c r="W9" s="161"/>
      <c r="X9" s="161"/>
      <c r="Y9" s="161"/>
      <c r="Z9" s="161"/>
      <c r="AA9" s="161"/>
      <c r="AB9" s="161"/>
      <c r="AC9" s="161"/>
      <c r="AD9" s="161"/>
    </row>
    <row r="10" spans="1:30" s="44" customFormat="1">
      <c r="A10" s="161"/>
      <c r="B10" s="161"/>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c r="V10" s="161"/>
      <c r="W10" s="161"/>
      <c r="X10" s="161"/>
      <c r="Y10" s="161"/>
      <c r="Z10" s="161"/>
      <c r="AA10" s="161"/>
      <c r="AB10" s="161"/>
      <c r="AC10" s="161"/>
      <c r="AD10" s="161"/>
    </row>
    <row r="11" spans="1:30" s="44" customFormat="1">
      <c r="A11" s="161"/>
      <c r="B11" s="161"/>
      <c r="C11" s="161"/>
      <c r="D11" s="161"/>
      <c r="E11" s="161"/>
      <c r="F11" s="161"/>
      <c r="G11" s="161"/>
      <c r="H11" s="161"/>
      <c r="I11" s="161"/>
      <c r="J11" s="161"/>
      <c r="K11" s="161"/>
      <c r="L11" s="161"/>
      <c r="M11" s="161"/>
      <c r="N11" s="161"/>
      <c r="O11" s="161"/>
      <c r="P11" s="161"/>
      <c r="Q11" s="161"/>
      <c r="R11" s="161"/>
      <c r="S11" s="161"/>
      <c r="T11" s="161"/>
      <c r="U11" s="122"/>
      <c r="V11" s="161"/>
      <c r="W11" s="161"/>
      <c r="X11" s="161"/>
      <c r="Y11" s="161"/>
      <c r="Z11" s="161"/>
      <c r="AA11" s="161"/>
      <c r="AB11" s="161"/>
      <c r="AC11" s="161"/>
      <c r="AD11" s="161"/>
    </row>
    <row r="12" spans="1:30" s="44" customFormat="1">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c r="V12" s="161"/>
      <c r="W12" s="161"/>
      <c r="X12" s="161"/>
      <c r="Y12" s="161"/>
      <c r="Z12" s="161"/>
      <c r="AA12" s="161"/>
      <c r="AB12" s="161"/>
      <c r="AC12" s="161"/>
      <c r="AD12" s="161"/>
    </row>
    <row r="13" spans="1:30" s="44" customFormat="1">
      <c r="A13" s="161"/>
      <c r="B13" s="161"/>
      <c r="C13" s="161"/>
      <c r="D13" s="161"/>
      <c r="E13" s="161"/>
      <c r="F13" s="161"/>
      <c r="G13" s="161"/>
      <c r="H13" s="161"/>
      <c r="I13" s="161"/>
      <c r="J13" s="161"/>
      <c r="K13" s="161"/>
      <c r="L13" s="161"/>
      <c r="M13" s="161"/>
      <c r="N13" s="161"/>
      <c r="O13" s="161"/>
      <c r="P13" s="161"/>
      <c r="Q13" s="161"/>
      <c r="R13" s="161"/>
      <c r="S13" s="161"/>
      <c r="T13" s="161"/>
      <c r="U13" s="122"/>
      <c r="V13" s="161"/>
      <c r="W13" s="161"/>
      <c r="X13" s="161"/>
      <c r="Y13" s="161"/>
      <c r="Z13" s="161"/>
      <c r="AA13" s="161"/>
      <c r="AB13" s="161"/>
      <c r="AC13" s="161"/>
      <c r="AD13" s="161"/>
    </row>
    <row r="14" spans="1:30" s="44" customFormat="1">
      <c r="A14" s="21"/>
      <c r="B14" s="62"/>
      <c r="C14" s="21"/>
      <c r="D14" s="21"/>
      <c r="E14" s="21"/>
      <c r="F14" s="21"/>
      <c r="G14" s="21"/>
      <c r="H14" s="21"/>
      <c r="I14" s="21"/>
      <c r="J14" s="21"/>
      <c r="K14" s="21"/>
      <c r="L14" s="21"/>
      <c r="M14" s="21"/>
      <c r="N14" s="21"/>
      <c r="O14" s="21"/>
      <c r="P14" s="21"/>
      <c r="Q14" s="21"/>
      <c r="R14" s="21"/>
      <c r="S14" s="21"/>
      <c r="T14" s="21"/>
      <c r="U14" s="125"/>
      <c r="V14" s="21"/>
      <c r="W14" s="161"/>
    </row>
    <row r="15" spans="1:30" s="150" customFormat="1">
      <c r="A15" s="161"/>
      <c r="B15" s="161"/>
      <c r="C15" s="161"/>
      <c r="D15" s="161"/>
      <c r="E15" s="161"/>
      <c r="F15" s="161"/>
      <c r="G15" s="161"/>
      <c r="H15" s="97"/>
      <c r="I15" s="97"/>
      <c r="J15" s="97"/>
      <c r="K15" s="97"/>
      <c r="L15" s="97"/>
      <c r="M15" s="97"/>
      <c r="N15" s="97"/>
      <c r="O15" s="97"/>
      <c r="P15" s="97"/>
      <c r="Q15" s="97"/>
      <c r="R15" s="97"/>
      <c r="S15" s="97"/>
      <c r="T15" s="97"/>
      <c r="U15" s="97"/>
      <c r="V15" s="161"/>
    </row>
    <row r="16" spans="1:30" s="137" customFormat="1">
      <c r="A16" s="161"/>
      <c r="B16" s="65" t="s">
        <v>612</v>
      </c>
      <c r="C16" s="161"/>
      <c r="D16" s="64"/>
      <c r="E16" s="64"/>
      <c r="F16" s="64"/>
      <c r="G16" s="64"/>
      <c r="H16" s="119"/>
      <c r="I16" s="119"/>
      <c r="J16" s="119"/>
      <c r="K16" s="119"/>
      <c r="L16" s="119"/>
      <c r="M16" s="119"/>
      <c r="N16" s="119"/>
      <c r="O16" s="119"/>
      <c r="P16" s="119"/>
      <c r="Q16" s="119"/>
      <c r="R16" s="119"/>
      <c r="S16" s="119"/>
      <c r="T16" s="119"/>
      <c r="U16" s="122"/>
      <c r="V16" s="161"/>
    </row>
    <row r="17" spans="1:22">
      <c r="A17" s="161"/>
      <c r="B17" s="65"/>
      <c r="C17" s="161" t="s">
        <v>79</v>
      </c>
      <c r="D17" s="18"/>
      <c r="E17" s="18" t="s">
        <v>649</v>
      </c>
      <c r="F17" s="161"/>
      <c r="G17" s="161"/>
      <c r="H17" s="103">
        <f t="shared" ref="H17:T17" si="0">H146-H275</f>
        <v>1.7689999999999999</v>
      </c>
      <c r="I17" s="103">
        <f t="shared" si="0"/>
        <v>4.9630000000000001</v>
      </c>
      <c r="J17" s="103">
        <f t="shared" si="0"/>
        <v>7.6870000000000003</v>
      </c>
      <c r="K17" s="103">
        <f t="shared" si="0"/>
        <v>9.7279999999999998</v>
      </c>
      <c r="L17" s="103">
        <f t="shared" si="0"/>
        <v>11.736000000000001</v>
      </c>
      <c r="M17" s="103">
        <f t="shared" si="0"/>
        <v>13.795000000000002</v>
      </c>
      <c r="N17" s="103">
        <f t="shared" si="0"/>
        <v>16.238000000000003</v>
      </c>
      <c r="O17" s="103">
        <f t="shared" si="0"/>
        <v>18.197000000000003</v>
      </c>
      <c r="P17" s="103">
        <f t="shared" si="0"/>
        <v>20.066000000000003</v>
      </c>
      <c r="Q17" s="103">
        <f t="shared" si="0"/>
        <v>1.875</v>
      </c>
      <c r="R17" s="103">
        <f t="shared" si="0"/>
        <v>2.0350000000000001</v>
      </c>
      <c r="S17" s="103">
        <f t="shared" si="0"/>
        <v>1.84</v>
      </c>
      <c r="T17" s="103">
        <f t="shared" si="0"/>
        <v>0.76200000000000001</v>
      </c>
      <c r="U17" s="122"/>
      <c r="V17" s="161"/>
    </row>
    <row r="18" spans="1:22" s="131" customFormat="1">
      <c r="A18" s="161"/>
      <c r="B18" s="161"/>
      <c r="C18" s="161" t="s">
        <v>80</v>
      </c>
      <c r="D18" s="18"/>
      <c r="E18" s="18" t="s">
        <v>649</v>
      </c>
      <c r="F18" s="161"/>
      <c r="G18" s="161"/>
      <c r="H18" s="103">
        <f t="shared" ref="H18:T18" si="1">H147-H276</f>
        <v>0</v>
      </c>
      <c r="I18" s="103">
        <f t="shared" si="1"/>
        <v>0</v>
      </c>
      <c r="J18" s="103">
        <f t="shared" si="1"/>
        <v>0</v>
      </c>
      <c r="K18" s="103">
        <f t="shared" si="1"/>
        <v>0</v>
      </c>
      <c r="L18" s="103">
        <f t="shared" si="1"/>
        <v>0</v>
      </c>
      <c r="M18" s="103">
        <f t="shared" si="1"/>
        <v>0</v>
      </c>
      <c r="N18" s="103">
        <f t="shared" si="1"/>
        <v>0</v>
      </c>
      <c r="O18" s="103">
        <f t="shared" si="1"/>
        <v>0</v>
      </c>
      <c r="P18" s="103">
        <f t="shared" si="1"/>
        <v>0</v>
      </c>
      <c r="Q18" s="103">
        <f t="shared" si="1"/>
        <v>0</v>
      </c>
      <c r="R18" s="103">
        <f t="shared" si="1"/>
        <v>0</v>
      </c>
      <c r="S18" s="103">
        <f t="shared" si="1"/>
        <v>0</v>
      </c>
      <c r="T18" s="103">
        <f t="shared" si="1"/>
        <v>0</v>
      </c>
      <c r="U18" s="161"/>
      <c r="V18" s="161"/>
    </row>
    <row r="19" spans="1:22" s="161" customFormat="1">
      <c r="H19" s="97"/>
      <c r="I19" s="97"/>
      <c r="J19" s="97"/>
      <c r="K19" s="97"/>
      <c r="L19" s="97"/>
      <c r="M19" s="97"/>
      <c r="N19" s="97"/>
      <c r="O19" s="97"/>
      <c r="P19" s="97"/>
      <c r="Q19" s="97"/>
      <c r="R19" s="97"/>
      <c r="S19" s="97"/>
      <c r="T19" s="97"/>
      <c r="U19" s="122"/>
    </row>
    <row r="20" spans="1:22" s="161" customFormat="1">
      <c r="C20" s="16" t="s">
        <v>561</v>
      </c>
      <c r="D20" s="18"/>
      <c r="E20" s="18" t="s">
        <v>649</v>
      </c>
      <c r="H20" s="98">
        <f t="shared" ref="H20:T20" si="2">H149-H278</f>
        <v>0</v>
      </c>
      <c r="I20" s="98">
        <f t="shared" si="2"/>
        <v>0</v>
      </c>
      <c r="J20" s="98">
        <f t="shared" si="2"/>
        <v>0</v>
      </c>
      <c r="K20" s="98">
        <f t="shared" si="2"/>
        <v>0</v>
      </c>
      <c r="L20" s="98">
        <f t="shared" si="2"/>
        <v>0</v>
      </c>
      <c r="M20" s="98">
        <f t="shared" si="2"/>
        <v>0</v>
      </c>
      <c r="N20" s="98">
        <f t="shared" si="2"/>
        <v>0</v>
      </c>
      <c r="O20" s="98">
        <f t="shared" si="2"/>
        <v>0</v>
      </c>
      <c r="P20" s="98">
        <f t="shared" si="2"/>
        <v>0</v>
      </c>
      <c r="Q20" s="98">
        <f t="shared" si="2"/>
        <v>0</v>
      </c>
      <c r="R20" s="98">
        <f t="shared" si="2"/>
        <v>0</v>
      </c>
      <c r="S20" s="98">
        <f t="shared" si="2"/>
        <v>0</v>
      </c>
      <c r="T20" s="98">
        <f t="shared" si="2"/>
        <v>0</v>
      </c>
    </row>
    <row r="21" spans="1:22" s="161" customFormat="1">
      <c r="D21" s="18"/>
      <c r="E21" s="18"/>
      <c r="H21" s="97"/>
      <c r="I21" s="97"/>
      <c r="J21" s="97"/>
      <c r="K21" s="97"/>
      <c r="L21" s="97"/>
      <c r="M21" s="97"/>
      <c r="N21" s="97"/>
      <c r="O21" s="97"/>
      <c r="P21" s="97"/>
      <c r="Q21" s="97"/>
      <c r="R21" s="97"/>
      <c r="S21" s="97"/>
      <c r="T21" s="97"/>
      <c r="U21" s="122"/>
    </row>
    <row r="22" spans="1:22" s="44" customFormat="1">
      <c r="A22" s="161"/>
      <c r="B22" s="161"/>
      <c r="C22" s="16" t="s">
        <v>370</v>
      </c>
      <c r="D22" s="18"/>
      <c r="E22" s="18" t="s">
        <v>649</v>
      </c>
      <c r="F22" s="161"/>
      <c r="G22" s="161"/>
      <c r="H22" s="98">
        <f t="shared" ref="H22:T22" si="3">H151-H280</f>
        <v>0</v>
      </c>
      <c r="I22" s="98">
        <f t="shared" si="3"/>
        <v>0</v>
      </c>
      <c r="J22" s="98">
        <f t="shared" si="3"/>
        <v>0</v>
      </c>
      <c r="K22" s="98">
        <f t="shared" si="3"/>
        <v>0</v>
      </c>
      <c r="L22" s="98">
        <f t="shared" si="3"/>
        <v>0</v>
      </c>
      <c r="M22" s="98">
        <f t="shared" si="3"/>
        <v>0</v>
      </c>
      <c r="N22" s="98">
        <f t="shared" si="3"/>
        <v>0</v>
      </c>
      <c r="O22" s="98">
        <f t="shared" si="3"/>
        <v>0</v>
      </c>
      <c r="P22" s="98">
        <f t="shared" si="3"/>
        <v>0</v>
      </c>
      <c r="Q22" s="98">
        <f t="shared" si="3"/>
        <v>0</v>
      </c>
      <c r="R22" s="98">
        <f t="shared" si="3"/>
        <v>0</v>
      </c>
      <c r="S22" s="98">
        <f t="shared" si="3"/>
        <v>0</v>
      </c>
      <c r="T22" s="98">
        <f t="shared" si="3"/>
        <v>0</v>
      </c>
      <c r="U22" s="161"/>
      <c r="V22" s="161"/>
    </row>
    <row r="23" spans="1:22" s="44" customFormat="1">
      <c r="A23" s="161"/>
      <c r="B23" s="161"/>
      <c r="C23" s="161"/>
      <c r="D23" s="18"/>
      <c r="E23" s="18"/>
      <c r="F23" s="161"/>
      <c r="G23" s="161"/>
      <c r="H23" s="97"/>
      <c r="I23" s="97"/>
      <c r="J23" s="97"/>
      <c r="K23" s="97"/>
      <c r="L23" s="97"/>
      <c r="M23" s="97"/>
      <c r="N23" s="97"/>
      <c r="O23" s="97"/>
      <c r="P23" s="97"/>
      <c r="Q23" s="97"/>
      <c r="R23" s="97"/>
      <c r="S23" s="97"/>
      <c r="T23" s="97"/>
      <c r="U23" s="122"/>
      <c r="V23" s="161"/>
    </row>
    <row r="24" spans="1:22" s="76" customFormat="1">
      <c r="A24" s="161"/>
      <c r="B24" s="161"/>
      <c r="C24" s="161" t="s">
        <v>112</v>
      </c>
      <c r="D24" s="18"/>
      <c r="E24" s="18" t="s">
        <v>649</v>
      </c>
      <c r="F24" s="161"/>
      <c r="G24" s="161"/>
      <c r="H24" s="98">
        <f t="shared" ref="H24:T24" si="4">H153-H282</f>
        <v>0</v>
      </c>
      <c r="I24" s="98">
        <f t="shared" si="4"/>
        <v>0</v>
      </c>
      <c r="J24" s="98">
        <f t="shared" si="4"/>
        <v>0</v>
      </c>
      <c r="K24" s="98">
        <f t="shared" si="4"/>
        <v>0</v>
      </c>
      <c r="L24" s="98">
        <f t="shared" si="4"/>
        <v>0</v>
      </c>
      <c r="M24" s="98">
        <f t="shared" si="4"/>
        <v>0</v>
      </c>
      <c r="N24" s="98">
        <f t="shared" si="4"/>
        <v>0</v>
      </c>
      <c r="O24" s="98">
        <f t="shared" si="4"/>
        <v>0</v>
      </c>
      <c r="P24" s="98">
        <f t="shared" si="4"/>
        <v>0</v>
      </c>
      <c r="Q24" s="98">
        <f t="shared" si="4"/>
        <v>0</v>
      </c>
      <c r="R24" s="98">
        <f t="shared" si="4"/>
        <v>0</v>
      </c>
      <c r="S24" s="98">
        <f t="shared" si="4"/>
        <v>0</v>
      </c>
      <c r="T24" s="98">
        <f t="shared" si="4"/>
        <v>0</v>
      </c>
      <c r="U24" s="161"/>
      <c r="V24" s="161"/>
    </row>
    <row r="25" spans="1:22">
      <c r="A25" s="161"/>
      <c r="B25" s="161"/>
      <c r="C25" s="161" t="s">
        <v>113</v>
      </c>
      <c r="D25" s="161" t="s">
        <v>114</v>
      </c>
      <c r="E25" s="18" t="s">
        <v>649</v>
      </c>
      <c r="F25" s="161"/>
      <c r="G25" s="161"/>
      <c r="H25" s="98">
        <f t="shared" ref="H25:T25" si="5">H154-H283</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22"/>
      <c r="V25" s="161"/>
    </row>
    <row r="26" spans="1:22">
      <c r="A26" s="161"/>
      <c r="B26" s="161"/>
      <c r="C26" s="161"/>
      <c r="D26" s="18"/>
      <c r="E26" s="18"/>
      <c r="F26" s="161"/>
      <c r="G26" s="161"/>
      <c r="H26" s="97"/>
      <c r="I26" s="97"/>
      <c r="J26" s="97"/>
      <c r="K26" s="97"/>
      <c r="L26" s="97"/>
      <c r="M26" s="97"/>
      <c r="N26" s="97"/>
      <c r="O26" s="97"/>
      <c r="P26" s="97"/>
      <c r="Q26" s="97"/>
      <c r="R26" s="97"/>
      <c r="S26" s="97"/>
      <c r="T26" s="97"/>
      <c r="U26" s="122"/>
      <c r="V26" s="161"/>
    </row>
    <row r="27" spans="1:22" s="161" customFormat="1">
      <c r="C27" s="16" t="s">
        <v>371</v>
      </c>
      <c r="D27" s="18"/>
      <c r="E27" s="18" t="s">
        <v>649</v>
      </c>
      <c r="H27" s="98">
        <f t="shared" ref="H27:T27" si="6">SUM(H28,H32)</f>
        <v>0</v>
      </c>
      <c r="I27" s="98">
        <f t="shared" si="6"/>
        <v>0</v>
      </c>
      <c r="J27" s="98">
        <f t="shared" si="6"/>
        <v>0</v>
      </c>
      <c r="K27" s="98">
        <f t="shared" si="6"/>
        <v>0</v>
      </c>
      <c r="L27" s="98">
        <f t="shared" si="6"/>
        <v>0</v>
      </c>
      <c r="M27" s="98">
        <f t="shared" si="6"/>
        <v>0</v>
      </c>
      <c r="N27" s="98">
        <f t="shared" si="6"/>
        <v>0</v>
      </c>
      <c r="O27" s="98">
        <f t="shared" si="6"/>
        <v>0</v>
      </c>
      <c r="P27" s="98">
        <f t="shared" si="6"/>
        <v>0</v>
      </c>
      <c r="Q27" s="98">
        <f t="shared" si="6"/>
        <v>0</v>
      </c>
      <c r="R27" s="98">
        <f t="shared" si="6"/>
        <v>0</v>
      </c>
      <c r="S27" s="98">
        <f t="shared" si="6"/>
        <v>0</v>
      </c>
      <c r="T27" s="98">
        <f t="shared" si="6"/>
        <v>0</v>
      </c>
      <c r="U27" s="122"/>
    </row>
    <row r="28" spans="1:22" s="161" customFormat="1">
      <c r="C28" s="16" t="s">
        <v>376</v>
      </c>
      <c r="E28" s="18" t="s">
        <v>649</v>
      </c>
      <c r="H28" s="98">
        <f>SUM(H29,H30, H31)</f>
        <v>0</v>
      </c>
      <c r="I28" s="98">
        <f t="shared" ref="I28:T28" si="7">SUM(I29,I30, I31)</f>
        <v>0</v>
      </c>
      <c r="J28" s="98">
        <f t="shared" si="7"/>
        <v>0</v>
      </c>
      <c r="K28" s="98">
        <f t="shared" si="7"/>
        <v>0</v>
      </c>
      <c r="L28" s="98">
        <f t="shared" si="7"/>
        <v>0</v>
      </c>
      <c r="M28" s="98">
        <f t="shared" si="7"/>
        <v>0</v>
      </c>
      <c r="N28" s="98">
        <f t="shared" si="7"/>
        <v>0</v>
      </c>
      <c r="O28" s="98">
        <f t="shared" si="7"/>
        <v>0</v>
      </c>
      <c r="P28" s="98">
        <f t="shared" si="7"/>
        <v>0</v>
      </c>
      <c r="Q28" s="98">
        <f t="shared" si="7"/>
        <v>0</v>
      </c>
      <c r="R28" s="98">
        <f t="shared" si="7"/>
        <v>0</v>
      </c>
      <c r="S28" s="98">
        <f t="shared" si="7"/>
        <v>0</v>
      </c>
      <c r="T28" s="98">
        <f t="shared" si="7"/>
        <v>0</v>
      </c>
    </row>
    <row r="29" spans="1:22" s="24" customFormat="1">
      <c r="C29" s="134" t="s">
        <v>330</v>
      </c>
      <c r="E29" s="18" t="s">
        <v>649</v>
      </c>
      <c r="H29" s="98">
        <f t="shared" ref="H29:T29" si="8">H158-H287</f>
        <v>0</v>
      </c>
      <c r="I29" s="98">
        <f t="shared" si="8"/>
        <v>0</v>
      </c>
      <c r="J29" s="98">
        <f t="shared" si="8"/>
        <v>0</v>
      </c>
      <c r="K29" s="98">
        <f t="shared" si="8"/>
        <v>0</v>
      </c>
      <c r="L29" s="98">
        <f t="shared" si="8"/>
        <v>0</v>
      </c>
      <c r="M29" s="98">
        <f t="shared" si="8"/>
        <v>0</v>
      </c>
      <c r="N29" s="98">
        <f t="shared" si="8"/>
        <v>0</v>
      </c>
      <c r="O29" s="98">
        <f t="shared" si="8"/>
        <v>0</v>
      </c>
      <c r="P29" s="98">
        <f t="shared" si="8"/>
        <v>0</v>
      </c>
      <c r="Q29" s="98">
        <f t="shared" si="8"/>
        <v>0</v>
      </c>
      <c r="R29" s="98">
        <f t="shared" si="8"/>
        <v>0</v>
      </c>
      <c r="S29" s="98">
        <f t="shared" si="8"/>
        <v>0</v>
      </c>
      <c r="T29" s="98">
        <f t="shared" si="8"/>
        <v>0</v>
      </c>
    </row>
    <row r="30" spans="1:22" s="161" customFormat="1">
      <c r="C30" s="34" t="s">
        <v>337</v>
      </c>
      <c r="E30" s="18" t="s">
        <v>649</v>
      </c>
      <c r="H30" s="98">
        <f t="shared" ref="H30:T30" si="9">H159-H288</f>
        <v>0</v>
      </c>
      <c r="I30" s="98">
        <f t="shared" si="9"/>
        <v>0</v>
      </c>
      <c r="J30" s="98">
        <f t="shared" si="9"/>
        <v>0</v>
      </c>
      <c r="K30" s="98">
        <f t="shared" si="9"/>
        <v>0</v>
      </c>
      <c r="L30" s="98">
        <f t="shared" si="9"/>
        <v>0</v>
      </c>
      <c r="M30" s="98">
        <f t="shared" si="9"/>
        <v>0</v>
      </c>
      <c r="N30" s="98">
        <f t="shared" si="9"/>
        <v>0</v>
      </c>
      <c r="O30" s="98">
        <f t="shared" si="9"/>
        <v>0</v>
      </c>
      <c r="P30" s="98">
        <f t="shared" si="9"/>
        <v>0</v>
      </c>
      <c r="Q30" s="98">
        <f t="shared" si="9"/>
        <v>0</v>
      </c>
      <c r="R30" s="98">
        <f t="shared" si="9"/>
        <v>0</v>
      </c>
      <c r="S30" s="98">
        <f t="shared" si="9"/>
        <v>0</v>
      </c>
      <c r="T30" s="98">
        <f t="shared" si="9"/>
        <v>0</v>
      </c>
    </row>
    <row r="31" spans="1:22" s="161" customFormat="1">
      <c r="C31" s="34" t="s">
        <v>341</v>
      </c>
      <c r="E31" s="18" t="s">
        <v>649</v>
      </c>
      <c r="H31" s="98">
        <f t="shared" ref="H31:T31" si="10">H160-H289</f>
        <v>0</v>
      </c>
      <c r="I31" s="98">
        <f t="shared" si="10"/>
        <v>0</v>
      </c>
      <c r="J31" s="98">
        <f t="shared" si="10"/>
        <v>0</v>
      </c>
      <c r="K31" s="98">
        <f t="shared" si="10"/>
        <v>0</v>
      </c>
      <c r="L31" s="98">
        <f t="shared" si="10"/>
        <v>0</v>
      </c>
      <c r="M31" s="98">
        <f t="shared" si="10"/>
        <v>0</v>
      </c>
      <c r="N31" s="98">
        <f t="shared" si="10"/>
        <v>0</v>
      </c>
      <c r="O31" s="98">
        <f t="shared" si="10"/>
        <v>0</v>
      </c>
      <c r="P31" s="98">
        <f t="shared" si="10"/>
        <v>0</v>
      </c>
      <c r="Q31" s="98">
        <f t="shared" si="10"/>
        <v>0</v>
      </c>
      <c r="R31" s="98">
        <f t="shared" si="10"/>
        <v>0</v>
      </c>
      <c r="S31" s="98">
        <f t="shared" si="10"/>
        <v>0</v>
      </c>
      <c r="T31" s="98">
        <f t="shared" si="10"/>
        <v>0</v>
      </c>
    </row>
    <row r="32" spans="1:22" s="161" customFormat="1">
      <c r="C32" s="16" t="s">
        <v>244</v>
      </c>
      <c r="E32" s="18" t="s">
        <v>649</v>
      </c>
      <c r="H32" s="98">
        <f t="shared" ref="H32:T32" si="11">H161-H290</f>
        <v>0</v>
      </c>
      <c r="I32" s="98">
        <f t="shared" si="11"/>
        <v>0</v>
      </c>
      <c r="J32" s="98">
        <f t="shared" si="11"/>
        <v>0</v>
      </c>
      <c r="K32" s="98">
        <f t="shared" si="11"/>
        <v>0</v>
      </c>
      <c r="L32" s="98">
        <f t="shared" si="11"/>
        <v>0</v>
      </c>
      <c r="M32" s="98">
        <f t="shared" si="11"/>
        <v>0</v>
      </c>
      <c r="N32" s="98">
        <f t="shared" si="11"/>
        <v>0</v>
      </c>
      <c r="O32" s="98">
        <f t="shared" si="11"/>
        <v>0</v>
      </c>
      <c r="P32" s="98">
        <f t="shared" si="11"/>
        <v>0</v>
      </c>
      <c r="Q32" s="98">
        <f t="shared" si="11"/>
        <v>0</v>
      </c>
      <c r="R32" s="98">
        <f t="shared" si="11"/>
        <v>0</v>
      </c>
      <c r="S32" s="98">
        <f t="shared" si="11"/>
        <v>0</v>
      </c>
      <c r="T32" s="98">
        <f t="shared" si="11"/>
        <v>0</v>
      </c>
    </row>
    <row r="33" spans="3:21" s="161" customFormat="1"/>
    <row r="34" spans="3:21" s="161" customFormat="1">
      <c r="C34" s="123" t="s">
        <v>372</v>
      </c>
      <c r="D34" s="18"/>
      <c r="E34" s="18" t="s">
        <v>649</v>
      </c>
      <c r="H34" s="98">
        <f t="shared" ref="H34:T34" si="12">SUM(H35,H39)</f>
        <v>0</v>
      </c>
      <c r="I34" s="98">
        <f t="shared" si="12"/>
        <v>0</v>
      </c>
      <c r="J34" s="98">
        <f t="shared" si="12"/>
        <v>0</v>
      </c>
      <c r="K34" s="98">
        <f t="shared" si="12"/>
        <v>0</v>
      </c>
      <c r="L34" s="98">
        <f t="shared" si="12"/>
        <v>0</v>
      </c>
      <c r="M34" s="98">
        <f t="shared" si="12"/>
        <v>0</v>
      </c>
      <c r="N34" s="98">
        <f t="shared" si="12"/>
        <v>0</v>
      </c>
      <c r="O34" s="98">
        <f t="shared" si="12"/>
        <v>0</v>
      </c>
      <c r="P34" s="98">
        <f t="shared" si="12"/>
        <v>0</v>
      </c>
      <c r="Q34" s="98">
        <f t="shared" si="12"/>
        <v>0</v>
      </c>
      <c r="R34" s="98">
        <f t="shared" si="12"/>
        <v>0</v>
      </c>
      <c r="S34" s="98">
        <f t="shared" si="12"/>
        <v>0</v>
      </c>
      <c r="T34" s="98">
        <f t="shared" si="12"/>
        <v>0</v>
      </c>
      <c r="U34" s="122"/>
    </row>
    <row r="35" spans="3:21" s="161" customFormat="1">
      <c r="C35" s="16" t="s">
        <v>436</v>
      </c>
      <c r="E35" s="18" t="s">
        <v>649</v>
      </c>
      <c r="H35" s="98">
        <f>SUM(H36,H37,H38)</f>
        <v>0</v>
      </c>
      <c r="I35" s="98">
        <f t="shared" ref="I35:S35" si="13">SUM(I36,I37,I38)</f>
        <v>0</v>
      </c>
      <c r="J35" s="98">
        <f t="shared" si="13"/>
        <v>0</v>
      </c>
      <c r="K35" s="98">
        <f t="shared" si="13"/>
        <v>0</v>
      </c>
      <c r="L35" s="98">
        <f t="shared" si="13"/>
        <v>0</v>
      </c>
      <c r="M35" s="98">
        <f t="shared" si="13"/>
        <v>0</v>
      </c>
      <c r="N35" s="98">
        <f t="shared" si="13"/>
        <v>0</v>
      </c>
      <c r="O35" s="98">
        <f t="shared" si="13"/>
        <v>0</v>
      </c>
      <c r="P35" s="98">
        <f t="shared" si="13"/>
        <v>0</v>
      </c>
      <c r="Q35" s="98">
        <f t="shared" si="13"/>
        <v>0</v>
      </c>
      <c r="R35" s="98">
        <f t="shared" si="13"/>
        <v>0</v>
      </c>
      <c r="S35" s="98">
        <f t="shared" si="13"/>
        <v>0</v>
      </c>
      <c r="T35" s="98">
        <f>SUM(T36,T37,T38)</f>
        <v>0</v>
      </c>
    </row>
    <row r="36" spans="3:21" s="161" customFormat="1">
      <c r="C36" s="134" t="s">
        <v>330</v>
      </c>
      <c r="E36" s="18" t="s">
        <v>649</v>
      </c>
      <c r="H36" s="98">
        <f t="shared" ref="H36:T36" si="14">H165-H294</f>
        <v>0</v>
      </c>
      <c r="I36" s="98">
        <f t="shared" si="14"/>
        <v>0</v>
      </c>
      <c r="J36" s="98">
        <f t="shared" si="14"/>
        <v>0</v>
      </c>
      <c r="K36" s="98">
        <f t="shared" si="14"/>
        <v>0</v>
      </c>
      <c r="L36" s="98">
        <f t="shared" si="14"/>
        <v>0</v>
      </c>
      <c r="M36" s="98">
        <f t="shared" si="14"/>
        <v>0</v>
      </c>
      <c r="N36" s="98">
        <f t="shared" si="14"/>
        <v>0</v>
      </c>
      <c r="O36" s="98">
        <f t="shared" si="14"/>
        <v>0</v>
      </c>
      <c r="P36" s="98">
        <f t="shared" si="14"/>
        <v>0</v>
      </c>
      <c r="Q36" s="98">
        <f t="shared" si="14"/>
        <v>0</v>
      </c>
      <c r="R36" s="98">
        <f t="shared" si="14"/>
        <v>0</v>
      </c>
      <c r="S36" s="98">
        <f t="shared" si="14"/>
        <v>0</v>
      </c>
      <c r="T36" s="98">
        <f t="shared" si="14"/>
        <v>0</v>
      </c>
    </row>
    <row r="37" spans="3:21" s="161" customFormat="1">
      <c r="C37" s="34" t="s">
        <v>337</v>
      </c>
      <c r="E37" s="18" t="s">
        <v>649</v>
      </c>
      <c r="H37" s="98">
        <f t="shared" ref="H37:T37" si="15">H166-H295</f>
        <v>0</v>
      </c>
      <c r="I37" s="98">
        <f t="shared" si="15"/>
        <v>0</v>
      </c>
      <c r="J37" s="98">
        <f t="shared" si="15"/>
        <v>0</v>
      </c>
      <c r="K37" s="98">
        <f t="shared" si="15"/>
        <v>0</v>
      </c>
      <c r="L37" s="98">
        <f t="shared" si="15"/>
        <v>0</v>
      </c>
      <c r="M37" s="98">
        <f t="shared" si="15"/>
        <v>0</v>
      </c>
      <c r="N37" s="98">
        <f t="shared" si="15"/>
        <v>0</v>
      </c>
      <c r="O37" s="98">
        <f t="shared" si="15"/>
        <v>0</v>
      </c>
      <c r="P37" s="98">
        <f t="shared" si="15"/>
        <v>0</v>
      </c>
      <c r="Q37" s="98">
        <f t="shared" si="15"/>
        <v>0</v>
      </c>
      <c r="R37" s="98">
        <f t="shared" si="15"/>
        <v>0</v>
      </c>
      <c r="S37" s="98">
        <f t="shared" si="15"/>
        <v>0</v>
      </c>
      <c r="T37" s="98">
        <f t="shared" si="15"/>
        <v>0</v>
      </c>
    </row>
    <row r="38" spans="3:21" s="161" customFormat="1">
      <c r="C38" s="34" t="s">
        <v>341</v>
      </c>
      <c r="E38" s="18" t="s">
        <v>649</v>
      </c>
      <c r="H38" s="98">
        <f t="shared" ref="H38:T38" si="16">H167-H296</f>
        <v>0</v>
      </c>
      <c r="I38" s="98">
        <f t="shared" si="16"/>
        <v>0</v>
      </c>
      <c r="J38" s="98">
        <f t="shared" si="16"/>
        <v>0</v>
      </c>
      <c r="K38" s="98">
        <f t="shared" si="16"/>
        <v>0</v>
      </c>
      <c r="L38" s="98">
        <f t="shared" si="16"/>
        <v>0</v>
      </c>
      <c r="M38" s="98">
        <f t="shared" si="16"/>
        <v>0</v>
      </c>
      <c r="N38" s="98">
        <f t="shared" si="16"/>
        <v>0</v>
      </c>
      <c r="O38" s="98">
        <f t="shared" si="16"/>
        <v>0</v>
      </c>
      <c r="P38" s="98">
        <f t="shared" si="16"/>
        <v>0</v>
      </c>
      <c r="Q38" s="98">
        <f t="shared" si="16"/>
        <v>0</v>
      </c>
      <c r="R38" s="98">
        <f t="shared" si="16"/>
        <v>0</v>
      </c>
      <c r="S38" s="98">
        <f t="shared" si="16"/>
        <v>0</v>
      </c>
      <c r="T38" s="98">
        <f t="shared" si="16"/>
        <v>0</v>
      </c>
    </row>
    <row r="39" spans="3:21" s="161" customFormat="1">
      <c r="C39" s="16" t="s">
        <v>244</v>
      </c>
      <c r="E39" s="18" t="s">
        <v>649</v>
      </c>
      <c r="H39" s="98">
        <f t="shared" ref="H39:T39" si="17">H168-H297</f>
        <v>0</v>
      </c>
      <c r="I39" s="98">
        <f t="shared" si="17"/>
        <v>0</v>
      </c>
      <c r="J39" s="98">
        <f t="shared" si="17"/>
        <v>0</v>
      </c>
      <c r="K39" s="98">
        <f t="shared" si="17"/>
        <v>0</v>
      </c>
      <c r="L39" s="98">
        <f t="shared" si="17"/>
        <v>0</v>
      </c>
      <c r="M39" s="98">
        <f t="shared" si="17"/>
        <v>0</v>
      </c>
      <c r="N39" s="98">
        <f t="shared" si="17"/>
        <v>0</v>
      </c>
      <c r="O39" s="98">
        <f t="shared" si="17"/>
        <v>0</v>
      </c>
      <c r="P39" s="98">
        <f t="shared" si="17"/>
        <v>0</v>
      </c>
      <c r="Q39" s="98">
        <f t="shared" si="17"/>
        <v>0</v>
      </c>
      <c r="R39" s="98">
        <f t="shared" si="17"/>
        <v>0</v>
      </c>
      <c r="S39" s="98">
        <f t="shared" si="17"/>
        <v>0</v>
      </c>
      <c r="T39" s="98">
        <f t="shared" si="17"/>
        <v>0</v>
      </c>
    </row>
    <row r="40" spans="3:21" s="161" customFormat="1"/>
    <row r="41" spans="3:21" s="161" customFormat="1">
      <c r="C41" s="123" t="s">
        <v>373</v>
      </c>
      <c r="D41" s="18"/>
      <c r="E41" s="18" t="s">
        <v>649</v>
      </c>
      <c r="H41" s="98">
        <f t="shared" ref="H41:T41" si="18">SUM(H42,H46)</f>
        <v>0</v>
      </c>
      <c r="I41" s="98">
        <f t="shared" si="18"/>
        <v>0</v>
      </c>
      <c r="J41" s="98">
        <f t="shared" si="18"/>
        <v>0</v>
      </c>
      <c r="K41" s="98">
        <f t="shared" si="18"/>
        <v>0</v>
      </c>
      <c r="L41" s="98">
        <f t="shared" si="18"/>
        <v>0</v>
      </c>
      <c r="M41" s="98">
        <f t="shared" si="18"/>
        <v>0</v>
      </c>
      <c r="N41" s="98">
        <f t="shared" si="18"/>
        <v>0</v>
      </c>
      <c r="O41" s="98">
        <f t="shared" si="18"/>
        <v>0</v>
      </c>
      <c r="P41" s="98">
        <f t="shared" si="18"/>
        <v>0</v>
      </c>
      <c r="Q41" s="98">
        <f t="shared" si="18"/>
        <v>0</v>
      </c>
      <c r="R41" s="98">
        <f t="shared" si="18"/>
        <v>0</v>
      </c>
      <c r="S41" s="98">
        <f t="shared" si="18"/>
        <v>0</v>
      </c>
      <c r="T41" s="98">
        <f t="shared" si="18"/>
        <v>0</v>
      </c>
      <c r="U41" s="122"/>
    </row>
    <row r="42" spans="3:21" s="161" customFormat="1">
      <c r="C42" s="16" t="s">
        <v>376</v>
      </c>
      <c r="E42" s="18" t="s">
        <v>649</v>
      </c>
      <c r="H42" s="98">
        <f>SUM(H43,H44,H45)</f>
        <v>0</v>
      </c>
      <c r="I42" s="98">
        <f t="shared" ref="I42:S42" si="19">SUM(I43,I44,I45)</f>
        <v>0</v>
      </c>
      <c r="J42" s="98">
        <f t="shared" si="19"/>
        <v>0</v>
      </c>
      <c r="K42" s="98">
        <f t="shared" si="19"/>
        <v>0</v>
      </c>
      <c r="L42" s="98">
        <f t="shared" si="19"/>
        <v>0</v>
      </c>
      <c r="M42" s="98">
        <f t="shared" si="19"/>
        <v>0</v>
      </c>
      <c r="N42" s="98">
        <f t="shared" si="19"/>
        <v>0</v>
      </c>
      <c r="O42" s="98">
        <f t="shared" si="19"/>
        <v>0</v>
      </c>
      <c r="P42" s="98">
        <f t="shared" si="19"/>
        <v>0</v>
      </c>
      <c r="Q42" s="98">
        <f t="shared" si="19"/>
        <v>0</v>
      </c>
      <c r="R42" s="98">
        <f t="shared" si="19"/>
        <v>0</v>
      </c>
      <c r="S42" s="98">
        <f t="shared" si="19"/>
        <v>0</v>
      </c>
      <c r="T42" s="98">
        <f>SUM(T43,T44,T45)</f>
        <v>0</v>
      </c>
    </row>
    <row r="43" spans="3:21" s="161" customFormat="1">
      <c r="C43" s="134" t="s">
        <v>330</v>
      </c>
      <c r="E43" s="18" t="s">
        <v>649</v>
      </c>
      <c r="H43" s="98">
        <f t="shared" ref="H43:T43" si="20">H172-H301</f>
        <v>0</v>
      </c>
      <c r="I43" s="98">
        <f t="shared" si="20"/>
        <v>0</v>
      </c>
      <c r="J43" s="98">
        <f t="shared" si="20"/>
        <v>0</v>
      </c>
      <c r="K43" s="98">
        <f t="shared" si="20"/>
        <v>0</v>
      </c>
      <c r="L43" s="98">
        <f t="shared" si="20"/>
        <v>0</v>
      </c>
      <c r="M43" s="98">
        <f t="shared" si="20"/>
        <v>0</v>
      </c>
      <c r="N43" s="98">
        <f t="shared" si="20"/>
        <v>0</v>
      </c>
      <c r="O43" s="98">
        <f t="shared" si="20"/>
        <v>0</v>
      </c>
      <c r="P43" s="98">
        <f t="shared" si="20"/>
        <v>0</v>
      </c>
      <c r="Q43" s="98">
        <f t="shared" si="20"/>
        <v>0</v>
      </c>
      <c r="R43" s="98">
        <f t="shared" si="20"/>
        <v>0</v>
      </c>
      <c r="S43" s="98">
        <f t="shared" si="20"/>
        <v>0</v>
      </c>
      <c r="T43" s="98">
        <f t="shared" si="20"/>
        <v>0</v>
      </c>
    </row>
    <row r="44" spans="3:21" s="161" customFormat="1">
      <c r="C44" s="34" t="s">
        <v>337</v>
      </c>
      <c r="E44" s="18" t="s">
        <v>649</v>
      </c>
      <c r="H44" s="98">
        <f t="shared" ref="H44:T44" si="21">H173-H302</f>
        <v>0</v>
      </c>
      <c r="I44" s="98">
        <f t="shared" si="21"/>
        <v>0</v>
      </c>
      <c r="J44" s="98">
        <f t="shared" si="21"/>
        <v>0</v>
      </c>
      <c r="K44" s="98">
        <f t="shared" si="21"/>
        <v>0</v>
      </c>
      <c r="L44" s="98">
        <f t="shared" si="21"/>
        <v>0</v>
      </c>
      <c r="M44" s="98">
        <f t="shared" si="21"/>
        <v>0</v>
      </c>
      <c r="N44" s="98">
        <f t="shared" si="21"/>
        <v>0</v>
      </c>
      <c r="O44" s="98">
        <f t="shared" si="21"/>
        <v>0</v>
      </c>
      <c r="P44" s="98">
        <f t="shared" si="21"/>
        <v>0</v>
      </c>
      <c r="Q44" s="98">
        <f t="shared" si="21"/>
        <v>0</v>
      </c>
      <c r="R44" s="98">
        <f t="shared" si="21"/>
        <v>0</v>
      </c>
      <c r="S44" s="98">
        <f t="shared" si="21"/>
        <v>0</v>
      </c>
      <c r="T44" s="98">
        <f t="shared" si="21"/>
        <v>0</v>
      </c>
    </row>
    <row r="45" spans="3:21" s="161" customFormat="1">
      <c r="C45" s="34" t="s">
        <v>341</v>
      </c>
      <c r="E45" s="18" t="s">
        <v>649</v>
      </c>
      <c r="H45" s="98">
        <f t="shared" ref="H45:T45" si="22">H174-H303</f>
        <v>0</v>
      </c>
      <c r="I45" s="98">
        <f t="shared" si="22"/>
        <v>0</v>
      </c>
      <c r="J45" s="98">
        <f t="shared" si="22"/>
        <v>0</v>
      </c>
      <c r="K45" s="98">
        <f t="shared" si="22"/>
        <v>0</v>
      </c>
      <c r="L45" s="98">
        <f t="shared" si="22"/>
        <v>0</v>
      </c>
      <c r="M45" s="98">
        <f t="shared" si="22"/>
        <v>0</v>
      </c>
      <c r="N45" s="98">
        <f t="shared" si="22"/>
        <v>0</v>
      </c>
      <c r="O45" s="98">
        <f t="shared" si="22"/>
        <v>0</v>
      </c>
      <c r="P45" s="98">
        <f t="shared" si="22"/>
        <v>0</v>
      </c>
      <c r="Q45" s="98">
        <f t="shared" si="22"/>
        <v>0</v>
      </c>
      <c r="R45" s="98">
        <f t="shared" si="22"/>
        <v>0</v>
      </c>
      <c r="S45" s="98">
        <f t="shared" si="22"/>
        <v>0</v>
      </c>
      <c r="T45" s="98">
        <f t="shared" si="22"/>
        <v>0</v>
      </c>
    </row>
    <row r="46" spans="3:21" s="161" customFormat="1">
      <c r="C46" s="16" t="s">
        <v>244</v>
      </c>
      <c r="E46" s="18" t="s">
        <v>649</v>
      </c>
      <c r="H46" s="98">
        <f t="shared" ref="H46:T46" si="23">H175-H304</f>
        <v>0</v>
      </c>
      <c r="I46" s="98">
        <f t="shared" si="23"/>
        <v>0</v>
      </c>
      <c r="J46" s="98">
        <f t="shared" si="23"/>
        <v>0</v>
      </c>
      <c r="K46" s="98">
        <f t="shared" si="23"/>
        <v>0</v>
      </c>
      <c r="L46" s="98">
        <f t="shared" si="23"/>
        <v>0</v>
      </c>
      <c r="M46" s="98">
        <f t="shared" si="23"/>
        <v>0</v>
      </c>
      <c r="N46" s="98">
        <f t="shared" si="23"/>
        <v>0</v>
      </c>
      <c r="O46" s="98">
        <f t="shared" si="23"/>
        <v>0</v>
      </c>
      <c r="P46" s="98">
        <f t="shared" si="23"/>
        <v>0</v>
      </c>
      <c r="Q46" s="98">
        <f t="shared" si="23"/>
        <v>0</v>
      </c>
      <c r="R46" s="98">
        <f t="shared" si="23"/>
        <v>0</v>
      </c>
      <c r="S46" s="98">
        <f t="shared" si="23"/>
        <v>0</v>
      </c>
      <c r="T46" s="98">
        <f t="shared" si="23"/>
        <v>0</v>
      </c>
    </row>
    <row r="47" spans="3:21" s="161" customFormat="1">
      <c r="C47" s="17"/>
      <c r="D47" s="17"/>
      <c r="E47" s="17"/>
      <c r="F47" s="17"/>
      <c r="G47" s="17"/>
      <c r="H47" s="116"/>
      <c r="I47" s="116"/>
      <c r="J47" s="116"/>
      <c r="K47" s="116"/>
      <c r="L47" s="116"/>
      <c r="M47" s="116"/>
      <c r="N47" s="116"/>
      <c r="O47" s="116"/>
      <c r="P47" s="116"/>
      <c r="Q47" s="116"/>
      <c r="R47" s="116"/>
      <c r="S47" s="116"/>
      <c r="T47" s="116"/>
      <c r="U47" s="122"/>
    </row>
    <row r="48" spans="3:21" s="161" customFormat="1">
      <c r="C48" s="123" t="s">
        <v>374</v>
      </c>
      <c r="D48" s="18"/>
      <c r="E48" s="18" t="s">
        <v>649</v>
      </c>
      <c r="H48" s="98">
        <f>SUM(H49,H53)</f>
        <v>0</v>
      </c>
      <c r="I48" s="98">
        <f t="shared" ref="I48:T48" si="24">SUM(I49,I53)</f>
        <v>0</v>
      </c>
      <c r="J48" s="98">
        <f t="shared" si="24"/>
        <v>0</v>
      </c>
      <c r="K48" s="98">
        <f t="shared" si="24"/>
        <v>0</v>
      </c>
      <c r="L48" s="98">
        <f t="shared" si="24"/>
        <v>0</v>
      </c>
      <c r="M48" s="98">
        <f t="shared" si="24"/>
        <v>0</v>
      </c>
      <c r="N48" s="98">
        <f t="shared" si="24"/>
        <v>0</v>
      </c>
      <c r="O48" s="98">
        <f t="shared" si="24"/>
        <v>0</v>
      </c>
      <c r="P48" s="98">
        <f t="shared" si="24"/>
        <v>0</v>
      </c>
      <c r="Q48" s="98">
        <f t="shared" si="24"/>
        <v>0</v>
      </c>
      <c r="R48" s="98">
        <f t="shared" si="24"/>
        <v>0</v>
      </c>
      <c r="S48" s="98">
        <f t="shared" si="24"/>
        <v>0</v>
      </c>
      <c r="T48" s="98">
        <f t="shared" si="24"/>
        <v>0</v>
      </c>
      <c r="U48" s="122"/>
    </row>
    <row r="49" spans="3:21" s="161" customFormat="1">
      <c r="C49" s="16" t="s">
        <v>376</v>
      </c>
      <c r="E49" s="18" t="s">
        <v>649</v>
      </c>
      <c r="H49" s="98">
        <f>SUM(H50,H51,H52)</f>
        <v>0</v>
      </c>
      <c r="I49" s="98">
        <f t="shared" ref="I49:S49" si="25">SUM(I50,I51,I52)</f>
        <v>0</v>
      </c>
      <c r="J49" s="98">
        <f t="shared" si="25"/>
        <v>0</v>
      </c>
      <c r="K49" s="98">
        <f t="shared" si="25"/>
        <v>0</v>
      </c>
      <c r="L49" s="98">
        <f t="shared" si="25"/>
        <v>0</v>
      </c>
      <c r="M49" s="98">
        <f t="shared" si="25"/>
        <v>0</v>
      </c>
      <c r="N49" s="98">
        <f t="shared" si="25"/>
        <v>0</v>
      </c>
      <c r="O49" s="98">
        <f t="shared" si="25"/>
        <v>0</v>
      </c>
      <c r="P49" s="98">
        <f t="shared" si="25"/>
        <v>0</v>
      </c>
      <c r="Q49" s="98">
        <f t="shared" si="25"/>
        <v>0</v>
      </c>
      <c r="R49" s="98">
        <f t="shared" si="25"/>
        <v>0</v>
      </c>
      <c r="S49" s="98">
        <f t="shared" si="25"/>
        <v>0</v>
      </c>
      <c r="T49" s="98">
        <f>SUM(T50,T51,T52)</f>
        <v>0</v>
      </c>
    </row>
    <row r="50" spans="3:21" s="161" customFormat="1">
      <c r="C50" s="134" t="s">
        <v>330</v>
      </c>
      <c r="E50" s="18" t="s">
        <v>649</v>
      </c>
      <c r="H50" s="98">
        <f t="shared" ref="H50:T50" si="26">H179-H308</f>
        <v>0</v>
      </c>
      <c r="I50" s="98">
        <f t="shared" si="26"/>
        <v>0</v>
      </c>
      <c r="J50" s="98">
        <f t="shared" si="26"/>
        <v>0</v>
      </c>
      <c r="K50" s="98">
        <f t="shared" si="26"/>
        <v>0</v>
      </c>
      <c r="L50" s="98">
        <f t="shared" si="26"/>
        <v>0</v>
      </c>
      <c r="M50" s="98">
        <f t="shared" si="26"/>
        <v>0</v>
      </c>
      <c r="N50" s="98">
        <f t="shared" si="26"/>
        <v>0</v>
      </c>
      <c r="O50" s="98">
        <f t="shared" si="26"/>
        <v>0</v>
      </c>
      <c r="P50" s="98">
        <f t="shared" si="26"/>
        <v>0</v>
      </c>
      <c r="Q50" s="98">
        <f t="shared" si="26"/>
        <v>0</v>
      </c>
      <c r="R50" s="98">
        <f t="shared" si="26"/>
        <v>0</v>
      </c>
      <c r="S50" s="98">
        <f t="shared" si="26"/>
        <v>0</v>
      </c>
      <c r="T50" s="98">
        <f t="shared" si="26"/>
        <v>0</v>
      </c>
    </row>
    <row r="51" spans="3:21" s="161" customFormat="1">
      <c r="C51" s="34" t="s">
        <v>337</v>
      </c>
      <c r="E51" s="18" t="s">
        <v>649</v>
      </c>
      <c r="H51" s="98">
        <f t="shared" ref="H51:T51" si="27">H180-H309</f>
        <v>0</v>
      </c>
      <c r="I51" s="98">
        <f t="shared" si="27"/>
        <v>0</v>
      </c>
      <c r="J51" s="98">
        <f t="shared" si="27"/>
        <v>0</v>
      </c>
      <c r="K51" s="98">
        <f t="shared" si="27"/>
        <v>0</v>
      </c>
      <c r="L51" s="98">
        <f t="shared" si="27"/>
        <v>0</v>
      </c>
      <c r="M51" s="98">
        <f t="shared" si="27"/>
        <v>0</v>
      </c>
      <c r="N51" s="98">
        <f t="shared" si="27"/>
        <v>0</v>
      </c>
      <c r="O51" s="98">
        <f t="shared" si="27"/>
        <v>0</v>
      </c>
      <c r="P51" s="98">
        <f t="shared" si="27"/>
        <v>0</v>
      </c>
      <c r="Q51" s="98">
        <f t="shared" si="27"/>
        <v>0</v>
      </c>
      <c r="R51" s="98">
        <f t="shared" si="27"/>
        <v>0</v>
      </c>
      <c r="S51" s="98">
        <f t="shared" si="27"/>
        <v>0</v>
      </c>
      <c r="T51" s="98">
        <f t="shared" si="27"/>
        <v>0</v>
      </c>
    </row>
    <row r="52" spans="3:21" s="161" customFormat="1">
      <c r="C52" s="34" t="s">
        <v>341</v>
      </c>
      <c r="E52" s="18" t="s">
        <v>649</v>
      </c>
      <c r="H52" s="98">
        <f t="shared" ref="H52:T52" si="28">H181-H310</f>
        <v>0</v>
      </c>
      <c r="I52" s="98">
        <f t="shared" si="28"/>
        <v>0</v>
      </c>
      <c r="J52" s="98">
        <f t="shared" si="28"/>
        <v>0</v>
      </c>
      <c r="K52" s="98">
        <f t="shared" si="28"/>
        <v>0</v>
      </c>
      <c r="L52" s="98">
        <f t="shared" si="28"/>
        <v>0</v>
      </c>
      <c r="M52" s="98">
        <f t="shared" si="28"/>
        <v>0</v>
      </c>
      <c r="N52" s="98">
        <f t="shared" si="28"/>
        <v>0</v>
      </c>
      <c r="O52" s="98">
        <f t="shared" si="28"/>
        <v>0</v>
      </c>
      <c r="P52" s="98">
        <f t="shared" si="28"/>
        <v>0</v>
      </c>
      <c r="Q52" s="98">
        <f t="shared" si="28"/>
        <v>0</v>
      </c>
      <c r="R52" s="98">
        <f t="shared" si="28"/>
        <v>0</v>
      </c>
      <c r="S52" s="98">
        <f t="shared" si="28"/>
        <v>0</v>
      </c>
      <c r="T52" s="98">
        <f t="shared" si="28"/>
        <v>0</v>
      </c>
    </row>
    <row r="53" spans="3:21" s="161" customFormat="1">
      <c r="C53" s="16" t="s">
        <v>244</v>
      </c>
      <c r="E53" s="18" t="s">
        <v>649</v>
      </c>
      <c r="H53" s="98">
        <f t="shared" ref="H53:T53" si="29">H182-H311</f>
        <v>0</v>
      </c>
      <c r="I53" s="98">
        <f t="shared" si="29"/>
        <v>0</v>
      </c>
      <c r="J53" s="98">
        <f t="shared" si="29"/>
        <v>0</v>
      </c>
      <c r="K53" s="98">
        <f t="shared" si="29"/>
        <v>0</v>
      </c>
      <c r="L53" s="98">
        <f t="shared" si="29"/>
        <v>0</v>
      </c>
      <c r="M53" s="98">
        <f t="shared" si="29"/>
        <v>0</v>
      </c>
      <c r="N53" s="98">
        <f t="shared" si="29"/>
        <v>0</v>
      </c>
      <c r="O53" s="98">
        <f t="shared" si="29"/>
        <v>0</v>
      </c>
      <c r="P53" s="98">
        <f t="shared" si="29"/>
        <v>0</v>
      </c>
      <c r="Q53" s="98">
        <f t="shared" si="29"/>
        <v>0</v>
      </c>
      <c r="R53" s="98">
        <f t="shared" si="29"/>
        <v>0</v>
      </c>
      <c r="S53" s="98">
        <f t="shared" si="29"/>
        <v>0</v>
      </c>
      <c r="T53" s="98">
        <f t="shared" si="29"/>
        <v>0</v>
      </c>
    </row>
    <row r="54" spans="3:21" s="161" customFormat="1">
      <c r="C54" s="17"/>
      <c r="D54" s="17"/>
      <c r="E54" s="17"/>
      <c r="F54" s="17"/>
      <c r="G54" s="17"/>
      <c r="H54" s="116"/>
      <c r="I54" s="116"/>
      <c r="J54" s="116"/>
      <c r="K54" s="116"/>
      <c r="L54" s="116"/>
      <c r="M54" s="116"/>
      <c r="N54" s="116"/>
      <c r="O54" s="116"/>
      <c r="P54" s="116"/>
      <c r="Q54" s="116"/>
      <c r="R54" s="116"/>
      <c r="S54" s="116"/>
      <c r="T54" s="116"/>
      <c r="U54" s="122"/>
    </row>
    <row r="55" spans="3:21" s="161" customFormat="1">
      <c r="C55" s="16" t="s">
        <v>619</v>
      </c>
      <c r="D55" s="18"/>
      <c r="E55" s="18" t="s">
        <v>649</v>
      </c>
      <c r="H55" s="98">
        <f>SUM(H56,H60)</f>
        <v>0</v>
      </c>
      <c r="I55" s="98">
        <f t="shared" ref="I55:T55" si="30">SUM(I56,I60)</f>
        <v>0</v>
      </c>
      <c r="J55" s="98">
        <f t="shared" si="30"/>
        <v>0</v>
      </c>
      <c r="K55" s="98">
        <f t="shared" si="30"/>
        <v>0</v>
      </c>
      <c r="L55" s="98">
        <f t="shared" si="30"/>
        <v>0</v>
      </c>
      <c r="M55" s="98">
        <f t="shared" si="30"/>
        <v>0</v>
      </c>
      <c r="N55" s="98">
        <f t="shared" si="30"/>
        <v>0</v>
      </c>
      <c r="O55" s="98">
        <f t="shared" si="30"/>
        <v>0</v>
      </c>
      <c r="P55" s="98">
        <f t="shared" si="30"/>
        <v>0</v>
      </c>
      <c r="Q55" s="98">
        <f t="shared" si="30"/>
        <v>0</v>
      </c>
      <c r="R55" s="98">
        <f t="shared" si="30"/>
        <v>0</v>
      </c>
      <c r="S55" s="98">
        <f t="shared" si="30"/>
        <v>0</v>
      </c>
      <c r="T55" s="98">
        <f t="shared" si="30"/>
        <v>0</v>
      </c>
      <c r="U55" s="122"/>
    </row>
    <row r="56" spans="3:21" s="161" customFormat="1">
      <c r="C56" s="16" t="s">
        <v>376</v>
      </c>
      <c r="E56" s="18" t="s">
        <v>649</v>
      </c>
      <c r="H56" s="98">
        <f>SUM(H57,H58,H59)</f>
        <v>0</v>
      </c>
      <c r="I56" s="98">
        <f t="shared" ref="I56:S56" si="31">SUM(I57,I58,I59)</f>
        <v>0</v>
      </c>
      <c r="J56" s="98">
        <f t="shared" si="31"/>
        <v>0</v>
      </c>
      <c r="K56" s="98">
        <f t="shared" si="31"/>
        <v>0</v>
      </c>
      <c r="L56" s="98">
        <f t="shared" si="31"/>
        <v>0</v>
      </c>
      <c r="M56" s="98">
        <f t="shared" si="31"/>
        <v>0</v>
      </c>
      <c r="N56" s="98">
        <f t="shared" si="31"/>
        <v>0</v>
      </c>
      <c r="O56" s="98">
        <f t="shared" si="31"/>
        <v>0</v>
      </c>
      <c r="P56" s="98">
        <f t="shared" si="31"/>
        <v>0</v>
      </c>
      <c r="Q56" s="98">
        <f t="shared" si="31"/>
        <v>0</v>
      </c>
      <c r="R56" s="98">
        <f t="shared" si="31"/>
        <v>0</v>
      </c>
      <c r="S56" s="98">
        <f t="shared" si="31"/>
        <v>0</v>
      </c>
      <c r="T56" s="98">
        <f>SUM(T57,T58,T59)</f>
        <v>0</v>
      </c>
    </row>
    <row r="57" spans="3:21" s="161" customFormat="1">
      <c r="C57" s="134" t="s">
        <v>330</v>
      </c>
      <c r="E57" s="18" t="s">
        <v>649</v>
      </c>
      <c r="H57" s="98">
        <f t="shared" ref="H57:T57" si="32">H186-H315</f>
        <v>0</v>
      </c>
      <c r="I57" s="98">
        <f t="shared" si="32"/>
        <v>0</v>
      </c>
      <c r="J57" s="98">
        <f t="shared" si="32"/>
        <v>0</v>
      </c>
      <c r="K57" s="98">
        <f t="shared" si="32"/>
        <v>0</v>
      </c>
      <c r="L57" s="98">
        <f t="shared" si="32"/>
        <v>0</v>
      </c>
      <c r="M57" s="98">
        <f t="shared" si="32"/>
        <v>0</v>
      </c>
      <c r="N57" s="98">
        <f t="shared" si="32"/>
        <v>0</v>
      </c>
      <c r="O57" s="98">
        <f t="shared" si="32"/>
        <v>0</v>
      </c>
      <c r="P57" s="98">
        <f t="shared" si="32"/>
        <v>0</v>
      </c>
      <c r="Q57" s="98">
        <f t="shared" si="32"/>
        <v>0</v>
      </c>
      <c r="R57" s="98">
        <f t="shared" si="32"/>
        <v>0</v>
      </c>
      <c r="S57" s="98">
        <f t="shared" si="32"/>
        <v>0</v>
      </c>
      <c r="T57" s="98">
        <f t="shared" si="32"/>
        <v>0</v>
      </c>
    </row>
    <row r="58" spans="3:21" s="161" customFormat="1">
      <c r="C58" s="34" t="s">
        <v>337</v>
      </c>
      <c r="E58" s="18" t="s">
        <v>649</v>
      </c>
      <c r="H58" s="98">
        <f t="shared" ref="H58:T58" si="33">H187-H316</f>
        <v>0</v>
      </c>
      <c r="I58" s="98">
        <f t="shared" si="33"/>
        <v>0</v>
      </c>
      <c r="J58" s="98">
        <f t="shared" si="33"/>
        <v>0</v>
      </c>
      <c r="K58" s="98">
        <f t="shared" si="33"/>
        <v>0</v>
      </c>
      <c r="L58" s="98">
        <f t="shared" si="33"/>
        <v>0</v>
      </c>
      <c r="M58" s="98">
        <f t="shared" si="33"/>
        <v>0</v>
      </c>
      <c r="N58" s="98">
        <f t="shared" si="33"/>
        <v>0</v>
      </c>
      <c r="O58" s="98">
        <f t="shared" si="33"/>
        <v>0</v>
      </c>
      <c r="P58" s="98">
        <f t="shared" si="33"/>
        <v>0</v>
      </c>
      <c r="Q58" s="98">
        <f t="shared" si="33"/>
        <v>0</v>
      </c>
      <c r="R58" s="98">
        <f t="shared" si="33"/>
        <v>0</v>
      </c>
      <c r="S58" s="98">
        <f t="shared" si="33"/>
        <v>0</v>
      </c>
      <c r="T58" s="98">
        <f t="shared" si="33"/>
        <v>0</v>
      </c>
    </row>
    <row r="59" spans="3:21" s="161" customFormat="1">
      <c r="C59" s="34" t="s">
        <v>341</v>
      </c>
      <c r="E59" s="18" t="s">
        <v>649</v>
      </c>
      <c r="H59" s="98">
        <f t="shared" ref="H59:T59" si="34">H188-H317</f>
        <v>0</v>
      </c>
      <c r="I59" s="98">
        <f t="shared" si="34"/>
        <v>0</v>
      </c>
      <c r="J59" s="98">
        <f t="shared" si="34"/>
        <v>0</v>
      </c>
      <c r="K59" s="98">
        <f t="shared" si="34"/>
        <v>0</v>
      </c>
      <c r="L59" s="98">
        <f t="shared" si="34"/>
        <v>0</v>
      </c>
      <c r="M59" s="98">
        <f t="shared" si="34"/>
        <v>0</v>
      </c>
      <c r="N59" s="98">
        <f t="shared" si="34"/>
        <v>0</v>
      </c>
      <c r="O59" s="98">
        <f t="shared" si="34"/>
        <v>0</v>
      </c>
      <c r="P59" s="98">
        <f t="shared" si="34"/>
        <v>0</v>
      </c>
      <c r="Q59" s="98">
        <f t="shared" si="34"/>
        <v>0</v>
      </c>
      <c r="R59" s="98">
        <f t="shared" si="34"/>
        <v>0</v>
      </c>
      <c r="S59" s="98">
        <f t="shared" si="34"/>
        <v>0</v>
      </c>
      <c r="T59" s="98">
        <f t="shared" si="34"/>
        <v>0</v>
      </c>
    </row>
    <row r="60" spans="3:21" s="161" customFormat="1">
      <c r="C60" s="16" t="s">
        <v>244</v>
      </c>
      <c r="E60" s="18" t="s">
        <v>649</v>
      </c>
      <c r="H60" s="98">
        <f t="shared" ref="H60:T60" si="35">H189-H318</f>
        <v>0</v>
      </c>
      <c r="I60" s="98">
        <f t="shared" si="35"/>
        <v>0</v>
      </c>
      <c r="J60" s="98">
        <f t="shared" si="35"/>
        <v>0</v>
      </c>
      <c r="K60" s="98">
        <f t="shared" si="35"/>
        <v>0</v>
      </c>
      <c r="L60" s="98">
        <f t="shared" si="35"/>
        <v>0</v>
      </c>
      <c r="M60" s="98">
        <f t="shared" si="35"/>
        <v>0</v>
      </c>
      <c r="N60" s="98">
        <f t="shared" si="35"/>
        <v>0</v>
      </c>
      <c r="O60" s="98">
        <f t="shared" si="35"/>
        <v>0</v>
      </c>
      <c r="P60" s="98">
        <f t="shared" si="35"/>
        <v>0</v>
      </c>
      <c r="Q60" s="98">
        <f t="shared" si="35"/>
        <v>0</v>
      </c>
      <c r="R60" s="98">
        <f t="shared" si="35"/>
        <v>0</v>
      </c>
      <c r="S60" s="98">
        <f t="shared" si="35"/>
        <v>0</v>
      </c>
      <c r="T60" s="98">
        <f t="shared" si="35"/>
        <v>0</v>
      </c>
    </row>
    <row r="61" spans="3:21" s="161" customFormat="1">
      <c r="C61" s="17"/>
      <c r="D61" s="17"/>
      <c r="E61" s="17"/>
      <c r="F61" s="17"/>
      <c r="G61" s="17"/>
      <c r="H61" s="116"/>
      <c r="I61" s="116"/>
      <c r="J61" s="116"/>
      <c r="K61" s="116"/>
      <c r="L61" s="116"/>
      <c r="M61" s="116"/>
      <c r="N61" s="116"/>
      <c r="O61" s="116"/>
      <c r="P61" s="116"/>
      <c r="Q61" s="116"/>
      <c r="R61" s="116"/>
      <c r="S61" s="116"/>
      <c r="T61" s="116"/>
      <c r="U61" s="122"/>
    </row>
    <row r="62" spans="3:21" s="161" customFormat="1">
      <c r="C62" s="16" t="s">
        <v>620</v>
      </c>
      <c r="D62" s="18"/>
      <c r="E62" s="18" t="s">
        <v>649</v>
      </c>
      <c r="H62" s="98">
        <f>SUM(H63,H67)</f>
        <v>0</v>
      </c>
      <c r="I62" s="98">
        <f t="shared" ref="I62:T62" si="36">SUM(I63,I67)</f>
        <v>0</v>
      </c>
      <c r="J62" s="98">
        <f t="shared" si="36"/>
        <v>0</v>
      </c>
      <c r="K62" s="98">
        <f t="shared" si="36"/>
        <v>0</v>
      </c>
      <c r="L62" s="98">
        <f t="shared" si="36"/>
        <v>0</v>
      </c>
      <c r="M62" s="98">
        <f t="shared" si="36"/>
        <v>0</v>
      </c>
      <c r="N62" s="98">
        <f t="shared" si="36"/>
        <v>0</v>
      </c>
      <c r="O62" s="98">
        <f t="shared" si="36"/>
        <v>0</v>
      </c>
      <c r="P62" s="98">
        <f t="shared" si="36"/>
        <v>0</v>
      </c>
      <c r="Q62" s="98">
        <f t="shared" si="36"/>
        <v>0</v>
      </c>
      <c r="R62" s="98">
        <f t="shared" si="36"/>
        <v>0</v>
      </c>
      <c r="S62" s="98">
        <f t="shared" si="36"/>
        <v>0</v>
      </c>
      <c r="T62" s="98">
        <f t="shared" si="36"/>
        <v>0</v>
      </c>
      <c r="U62" s="122"/>
    </row>
    <row r="63" spans="3:21" s="161" customFormat="1">
      <c r="C63" s="16" t="s">
        <v>376</v>
      </c>
      <c r="E63" s="18" t="s">
        <v>649</v>
      </c>
      <c r="H63" s="98">
        <f>SUM(H64,H65,H66)</f>
        <v>0</v>
      </c>
      <c r="I63" s="98">
        <f t="shared" ref="I63:S63" si="37">SUM(I64,I65,I66)</f>
        <v>0</v>
      </c>
      <c r="J63" s="98">
        <f t="shared" si="37"/>
        <v>0</v>
      </c>
      <c r="K63" s="98">
        <f t="shared" si="37"/>
        <v>0</v>
      </c>
      <c r="L63" s="98">
        <f t="shared" si="37"/>
        <v>0</v>
      </c>
      <c r="M63" s="98">
        <f t="shared" si="37"/>
        <v>0</v>
      </c>
      <c r="N63" s="98">
        <f t="shared" si="37"/>
        <v>0</v>
      </c>
      <c r="O63" s="98">
        <f t="shared" si="37"/>
        <v>0</v>
      </c>
      <c r="P63" s="98">
        <f t="shared" si="37"/>
        <v>0</v>
      </c>
      <c r="Q63" s="98">
        <f t="shared" si="37"/>
        <v>0</v>
      </c>
      <c r="R63" s="98">
        <f t="shared" si="37"/>
        <v>0</v>
      </c>
      <c r="S63" s="98">
        <f t="shared" si="37"/>
        <v>0</v>
      </c>
      <c r="T63" s="98">
        <f>SUM(T64,T65,T66)</f>
        <v>0</v>
      </c>
    </row>
    <row r="64" spans="3:21" s="161" customFormat="1">
      <c r="C64" s="134" t="s">
        <v>330</v>
      </c>
      <c r="E64" s="18" t="s">
        <v>649</v>
      </c>
      <c r="H64" s="98">
        <f t="shared" ref="H64:T64" si="38">H193-H322</f>
        <v>0</v>
      </c>
      <c r="I64" s="98">
        <f t="shared" si="38"/>
        <v>0</v>
      </c>
      <c r="J64" s="98">
        <f t="shared" si="38"/>
        <v>0</v>
      </c>
      <c r="K64" s="98">
        <f t="shared" si="38"/>
        <v>0</v>
      </c>
      <c r="L64" s="98">
        <f t="shared" si="38"/>
        <v>0</v>
      </c>
      <c r="M64" s="98">
        <f t="shared" si="38"/>
        <v>0</v>
      </c>
      <c r="N64" s="98">
        <f t="shared" si="38"/>
        <v>0</v>
      </c>
      <c r="O64" s="98">
        <f t="shared" si="38"/>
        <v>0</v>
      </c>
      <c r="P64" s="98">
        <f t="shared" si="38"/>
        <v>0</v>
      </c>
      <c r="Q64" s="98">
        <f t="shared" si="38"/>
        <v>0</v>
      </c>
      <c r="R64" s="98">
        <f t="shared" si="38"/>
        <v>0</v>
      </c>
      <c r="S64" s="98">
        <f t="shared" si="38"/>
        <v>0</v>
      </c>
      <c r="T64" s="98">
        <f t="shared" si="38"/>
        <v>0</v>
      </c>
    </row>
    <row r="65" spans="3:21" s="161" customFormat="1">
      <c r="C65" s="34" t="s">
        <v>337</v>
      </c>
      <c r="E65" s="18" t="s">
        <v>649</v>
      </c>
      <c r="H65" s="98">
        <f t="shared" ref="H65:T65" si="39">H194-H323</f>
        <v>0</v>
      </c>
      <c r="I65" s="98">
        <f t="shared" si="39"/>
        <v>0</v>
      </c>
      <c r="J65" s="98">
        <f t="shared" si="39"/>
        <v>0</v>
      </c>
      <c r="K65" s="98">
        <f t="shared" si="39"/>
        <v>0</v>
      </c>
      <c r="L65" s="98">
        <f t="shared" si="39"/>
        <v>0</v>
      </c>
      <c r="M65" s="98">
        <f t="shared" si="39"/>
        <v>0</v>
      </c>
      <c r="N65" s="98">
        <f t="shared" si="39"/>
        <v>0</v>
      </c>
      <c r="O65" s="98">
        <f t="shared" si="39"/>
        <v>0</v>
      </c>
      <c r="P65" s="98">
        <f t="shared" si="39"/>
        <v>0</v>
      </c>
      <c r="Q65" s="98">
        <f t="shared" si="39"/>
        <v>0</v>
      </c>
      <c r="R65" s="98">
        <f t="shared" si="39"/>
        <v>0</v>
      </c>
      <c r="S65" s="98">
        <f t="shared" si="39"/>
        <v>0</v>
      </c>
      <c r="T65" s="98">
        <f t="shared" si="39"/>
        <v>0</v>
      </c>
    </row>
    <row r="66" spans="3:21" s="161" customFormat="1">
      <c r="C66" s="34" t="s">
        <v>341</v>
      </c>
      <c r="E66" s="18" t="s">
        <v>649</v>
      </c>
      <c r="H66" s="98">
        <f t="shared" ref="H66:T66" si="40">H195-H324</f>
        <v>0</v>
      </c>
      <c r="I66" s="98">
        <f t="shared" si="40"/>
        <v>0</v>
      </c>
      <c r="J66" s="98">
        <f t="shared" si="40"/>
        <v>0</v>
      </c>
      <c r="K66" s="98">
        <f t="shared" si="40"/>
        <v>0</v>
      </c>
      <c r="L66" s="98">
        <f t="shared" si="40"/>
        <v>0</v>
      </c>
      <c r="M66" s="98">
        <f t="shared" si="40"/>
        <v>0</v>
      </c>
      <c r="N66" s="98">
        <f t="shared" si="40"/>
        <v>0</v>
      </c>
      <c r="O66" s="98">
        <f t="shared" si="40"/>
        <v>0</v>
      </c>
      <c r="P66" s="98">
        <f t="shared" si="40"/>
        <v>0</v>
      </c>
      <c r="Q66" s="98">
        <f t="shared" si="40"/>
        <v>0</v>
      </c>
      <c r="R66" s="98">
        <f t="shared" si="40"/>
        <v>0</v>
      </c>
      <c r="S66" s="98">
        <f t="shared" si="40"/>
        <v>0</v>
      </c>
      <c r="T66" s="98">
        <f t="shared" si="40"/>
        <v>0</v>
      </c>
    </row>
    <row r="67" spans="3:21" s="161" customFormat="1">
      <c r="C67" s="16" t="s">
        <v>244</v>
      </c>
      <c r="E67" s="18" t="s">
        <v>649</v>
      </c>
      <c r="H67" s="98">
        <f t="shared" ref="H67:T67" si="41">H196-H325</f>
        <v>0</v>
      </c>
      <c r="I67" s="98">
        <f t="shared" si="41"/>
        <v>0</v>
      </c>
      <c r="J67" s="98">
        <f t="shared" si="41"/>
        <v>0</v>
      </c>
      <c r="K67" s="98">
        <f t="shared" si="41"/>
        <v>0</v>
      </c>
      <c r="L67" s="98">
        <f t="shared" si="41"/>
        <v>0</v>
      </c>
      <c r="M67" s="98">
        <f t="shared" si="41"/>
        <v>0</v>
      </c>
      <c r="N67" s="98">
        <f t="shared" si="41"/>
        <v>0</v>
      </c>
      <c r="O67" s="98">
        <f t="shared" si="41"/>
        <v>0</v>
      </c>
      <c r="P67" s="98">
        <f t="shared" si="41"/>
        <v>0</v>
      </c>
      <c r="Q67" s="98">
        <f t="shared" si="41"/>
        <v>0</v>
      </c>
      <c r="R67" s="98">
        <f t="shared" si="41"/>
        <v>0</v>
      </c>
      <c r="S67" s="98">
        <f t="shared" si="41"/>
        <v>0</v>
      </c>
      <c r="T67" s="98">
        <f t="shared" si="41"/>
        <v>0</v>
      </c>
    </row>
    <row r="68" spans="3:21" s="161" customFormat="1">
      <c r="C68" s="17"/>
      <c r="D68" s="17"/>
      <c r="E68" s="17"/>
      <c r="F68" s="17"/>
      <c r="G68" s="17"/>
      <c r="H68" s="116"/>
      <c r="I68" s="116"/>
      <c r="J68" s="116"/>
      <c r="K68" s="116"/>
      <c r="L68" s="116"/>
      <c r="M68" s="116"/>
      <c r="N68" s="116"/>
      <c r="O68" s="116"/>
      <c r="P68" s="116"/>
      <c r="Q68" s="116"/>
      <c r="R68" s="116"/>
      <c r="S68" s="116"/>
      <c r="T68" s="116"/>
      <c r="U68" s="122"/>
    </row>
    <row r="69" spans="3:21" s="161" customFormat="1">
      <c r="C69" s="16" t="s">
        <v>621</v>
      </c>
      <c r="D69" s="18"/>
      <c r="E69" s="18" t="s">
        <v>649</v>
      </c>
      <c r="H69" s="98">
        <f>SUM(H70,H74)</f>
        <v>0</v>
      </c>
      <c r="I69" s="98">
        <f t="shared" ref="I69:T69" si="42">SUM(I70,I74)</f>
        <v>0</v>
      </c>
      <c r="J69" s="98">
        <f t="shared" si="42"/>
        <v>0</v>
      </c>
      <c r="K69" s="98">
        <f t="shared" si="42"/>
        <v>0</v>
      </c>
      <c r="L69" s="98">
        <f t="shared" si="42"/>
        <v>0</v>
      </c>
      <c r="M69" s="98">
        <f t="shared" si="42"/>
        <v>0</v>
      </c>
      <c r="N69" s="98">
        <f t="shared" si="42"/>
        <v>0</v>
      </c>
      <c r="O69" s="98">
        <f t="shared" si="42"/>
        <v>0</v>
      </c>
      <c r="P69" s="98">
        <f t="shared" si="42"/>
        <v>0</v>
      </c>
      <c r="Q69" s="98">
        <f t="shared" si="42"/>
        <v>0</v>
      </c>
      <c r="R69" s="98">
        <f t="shared" si="42"/>
        <v>0</v>
      </c>
      <c r="S69" s="98">
        <f t="shared" si="42"/>
        <v>0</v>
      </c>
      <c r="T69" s="98">
        <f t="shared" si="42"/>
        <v>0</v>
      </c>
      <c r="U69" s="122"/>
    </row>
    <row r="70" spans="3:21" s="161" customFormat="1">
      <c r="C70" s="16" t="s">
        <v>376</v>
      </c>
      <c r="E70" s="18" t="s">
        <v>649</v>
      </c>
      <c r="H70" s="98">
        <f>SUM(H71,H72,H73)</f>
        <v>0</v>
      </c>
      <c r="I70" s="98">
        <f t="shared" ref="I70:S70" si="43">SUM(I71,I72,I73)</f>
        <v>0</v>
      </c>
      <c r="J70" s="98">
        <f t="shared" si="43"/>
        <v>0</v>
      </c>
      <c r="K70" s="98">
        <f t="shared" si="43"/>
        <v>0</v>
      </c>
      <c r="L70" s="98">
        <f t="shared" si="43"/>
        <v>0</v>
      </c>
      <c r="M70" s="98">
        <f t="shared" si="43"/>
        <v>0</v>
      </c>
      <c r="N70" s="98">
        <f t="shared" si="43"/>
        <v>0</v>
      </c>
      <c r="O70" s="98">
        <f t="shared" si="43"/>
        <v>0</v>
      </c>
      <c r="P70" s="98">
        <f t="shared" si="43"/>
        <v>0</v>
      </c>
      <c r="Q70" s="98">
        <f t="shared" si="43"/>
        <v>0</v>
      </c>
      <c r="R70" s="98">
        <f t="shared" si="43"/>
        <v>0</v>
      </c>
      <c r="S70" s="98">
        <f t="shared" si="43"/>
        <v>0</v>
      </c>
      <c r="T70" s="98">
        <f>SUM(T71,T72,T73)</f>
        <v>0</v>
      </c>
    </row>
    <row r="71" spans="3:21" s="161" customFormat="1">
      <c r="C71" s="134" t="s">
        <v>330</v>
      </c>
      <c r="E71" s="18" t="s">
        <v>649</v>
      </c>
      <c r="H71" s="98">
        <f t="shared" ref="H71:T71" si="44">H200-H329</f>
        <v>0</v>
      </c>
      <c r="I71" s="98">
        <f t="shared" si="44"/>
        <v>0</v>
      </c>
      <c r="J71" s="98">
        <f t="shared" si="44"/>
        <v>0</v>
      </c>
      <c r="K71" s="98">
        <f t="shared" si="44"/>
        <v>0</v>
      </c>
      <c r="L71" s="98">
        <f t="shared" si="44"/>
        <v>0</v>
      </c>
      <c r="M71" s="98">
        <f t="shared" si="44"/>
        <v>0</v>
      </c>
      <c r="N71" s="98">
        <f t="shared" si="44"/>
        <v>0</v>
      </c>
      <c r="O71" s="98">
        <f t="shared" si="44"/>
        <v>0</v>
      </c>
      <c r="P71" s="98">
        <f t="shared" si="44"/>
        <v>0</v>
      </c>
      <c r="Q71" s="98">
        <f t="shared" si="44"/>
        <v>0</v>
      </c>
      <c r="R71" s="98">
        <f t="shared" si="44"/>
        <v>0</v>
      </c>
      <c r="S71" s="98">
        <f t="shared" si="44"/>
        <v>0</v>
      </c>
      <c r="T71" s="98">
        <f t="shared" si="44"/>
        <v>0</v>
      </c>
    </row>
    <row r="72" spans="3:21" s="161" customFormat="1">
      <c r="C72" s="34" t="s">
        <v>337</v>
      </c>
      <c r="E72" s="18" t="s">
        <v>649</v>
      </c>
      <c r="H72" s="98">
        <f t="shared" ref="H72:T72" si="45">H201-H330</f>
        <v>0</v>
      </c>
      <c r="I72" s="98">
        <f t="shared" si="45"/>
        <v>0</v>
      </c>
      <c r="J72" s="98">
        <f t="shared" si="45"/>
        <v>0</v>
      </c>
      <c r="K72" s="98">
        <f t="shared" si="45"/>
        <v>0</v>
      </c>
      <c r="L72" s="98">
        <f t="shared" si="45"/>
        <v>0</v>
      </c>
      <c r="M72" s="98">
        <f t="shared" si="45"/>
        <v>0</v>
      </c>
      <c r="N72" s="98">
        <f t="shared" si="45"/>
        <v>0</v>
      </c>
      <c r="O72" s="98">
        <f t="shared" si="45"/>
        <v>0</v>
      </c>
      <c r="P72" s="98">
        <f t="shared" si="45"/>
        <v>0</v>
      </c>
      <c r="Q72" s="98">
        <f t="shared" si="45"/>
        <v>0</v>
      </c>
      <c r="R72" s="98">
        <f t="shared" si="45"/>
        <v>0</v>
      </c>
      <c r="S72" s="98">
        <f t="shared" si="45"/>
        <v>0</v>
      </c>
      <c r="T72" s="98">
        <f t="shared" si="45"/>
        <v>0</v>
      </c>
    </row>
    <row r="73" spans="3:21" s="161" customFormat="1">
      <c r="C73" s="34" t="s">
        <v>341</v>
      </c>
      <c r="E73" s="18" t="s">
        <v>649</v>
      </c>
      <c r="H73" s="98">
        <f t="shared" ref="H73:T73" si="46">H202-H331</f>
        <v>0</v>
      </c>
      <c r="I73" s="98">
        <f t="shared" si="46"/>
        <v>0</v>
      </c>
      <c r="J73" s="98">
        <f t="shared" si="46"/>
        <v>0</v>
      </c>
      <c r="K73" s="98">
        <f t="shared" si="46"/>
        <v>0</v>
      </c>
      <c r="L73" s="98">
        <f t="shared" si="46"/>
        <v>0</v>
      </c>
      <c r="M73" s="98">
        <f t="shared" si="46"/>
        <v>0</v>
      </c>
      <c r="N73" s="98">
        <f t="shared" si="46"/>
        <v>0</v>
      </c>
      <c r="O73" s="98">
        <f t="shared" si="46"/>
        <v>0</v>
      </c>
      <c r="P73" s="98">
        <f t="shared" si="46"/>
        <v>0</v>
      </c>
      <c r="Q73" s="98">
        <f t="shared" si="46"/>
        <v>0</v>
      </c>
      <c r="R73" s="98">
        <f t="shared" si="46"/>
        <v>0</v>
      </c>
      <c r="S73" s="98">
        <f t="shared" si="46"/>
        <v>0</v>
      </c>
      <c r="T73" s="98">
        <f t="shared" si="46"/>
        <v>0</v>
      </c>
    </row>
    <row r="74" spans="3:21" s="161" customFormat="1">
      <c r="C74" s="16" t="s">
        <v>244</v>
      </c>
      <c r="E74" s="18" t="s">
        <v>649</v>
      </c>
      <c r="H74" s="98">
        <f t="shared" ref="H74:T74" si="47">H203-H332</f>
        <v>0</v>
      </c>
      <c r="I74" s="98">
        <f t="shared" si="47"/>
        <v>0</v>
      </c>
      <c r="J74" s="98">
        <f t="shared" si="47"/>
        <v>0</v>
      </c>
      <c r="K74" s="98">
        <f t="shared" si="47"/>
        <v>0</v>
      </c>
      <c r="L74" s="98">
        <f t="shared" si="47"/>
        <v>0</v>
      </c>
      <c r="M74" s="98">
        <f t="shared" si="47"/>
        <v>0</v>
      </c>
      <c r="N74" s="98">
        <f t="shared" si="47"/>
        <v>0</v>
      </c>
      <c r="O74" s="98">
        <f t="shared" si="47"/>
        <v>0</v>
      </c>
      <c r="P74" s="98">
        <f t="shared" si="47"/>
        <v>0</v>
      </c>
      <c r="Q74" s="98">
        <f t="shared" si="47"/>
        <v>0</v>
      </c>
      <c r="R74" s="98">
        <f t="shared" si="47"/>
        <v>0</v>
      </c>
      <c r="S74" s="98">
        <f t="shared" si="47"/>
        <v>0</v>
      </c>
      <c r="T74" s="98">
        <f t="shared" si="47"/>
        <v>0</v>
      </c>
    </row>
    <row r="75" spans="3:21" s="161" customFormat="1">
      <c r="C75" s="17"/>
      <c r="D75" s="17"/>
      <c r="E75" s="17"/>
      <c r="F75" s="17"/>
      <c r="G75" s="17"/>
      <c r="H75" s="116"/>
      <c r="I75" s="116"/>
      <c r="J75" s="116"/>
      <c r="K75" s="116"/>
      <c r="L75" s="116"/>
      <c r="M75" s="116"/>
      <c r="N75" s="116"/>
      <c r="O75" s="116"/>
      <c r="P75" s="116"/>
      <c r="Q75" s="116"/>
      <c r="R75" s="116"/>
      <c r="S75" s="116"/>
      <c r="T75" s="116"/>
      <c r="U75" s="122"/>
    </row>
    <row r="76" spans="3:21" s="161" customFormat="1">
      <c r="C76" s="16" t="s">
        <v>622</v>
      </c>
      <c r="D76" s="18"/>
      <c r="E76" s="18" t="s">
        <v>649</v>
      </c>
      <c r="H76" s="98">
        <f>SUM(H77,H81)</f>
        <v>0</v>
      </c>
      <c r="I76" s="98">
        <f t="shared" ref="I76:T76" si="48">SUM(I77,I81)</f>
        <v>0</v>
      </c>
      <c r="J76" s="98">
        <f t="shared" si="48"/>
        <v>0</v>
      </c>
      <c r="K76" s="98">
        <f t="shared" si="48"/>
        <v>0</v>
      </c>
      <c r="L76" s="98">
        <f t="shared" si="48"/>
        <v>0</v>
      </c>
      <c r="M76" s="98">
        <f t="shared" si="48"/>
        <v>0</v>
      </c>
      <c r="N76" s="98">
        <f t="shared" si="48"/>
        <v>0</v>
      </c>
      <c r="O76" s="98">
        <f t="shared" si="48"/>
        <v>0</v>
      </c>
      <c r="P76" s="98">
        <f t="shared" si="48"/>
        <v>0</v>
      </c>
      <c r="Q76" s="98">
        <f t="shared" si="48"/>
        <v>0</v>
      </c>
      <c r="R76" s="98">
        <f t="shared" si="48"/>
        <v>0</v>
      </c>
      <c r="S76" s="98">
        <f t="shared" si="48"/>
        <v>0</v>
      </c>
      <c r="T76" s="98">
        <f t="shared" si="48"/>
        <v>0</v>
      </c>
      <c r="U76" s="122"/>
    </row>
    <row r="77" spans="3:21" s="161" customFormat="1">
      <c r="C77" s="16" t="s">
        <v>376</v>
      </c>
      <c r="E77" s="18" t="s">
        <v>649</v>
      </c>
      <c r="H77" s="98">
        <f>SUM(H78,H79,H80)</f>
        <v>0</v>
      </c>
      <c r="I77" s="98">
        <f t="shared" ref="I77:S77" si="49">SUM(I78,I79,I80)</f>
        <v>0</v>
      </c>
      <c r="J77" s="98">
        <f t="shared" si="49"/>
        <v>0</v>
      </c>
      <c r="K77" s="98">
        <f t="shared" si="49"/>
        <v>0</v>
      </c>
      <c r="L77" s="98">
        <f t="shared" si="49"/>
        <v>0</v>
      </c>
      <c r="M77" s="98">
        <f t="shared" si="49"/>
        <v>0</v>
      </c>
      <c r="N77" s="98">
        <f t="shared" si="49"/>
        <v>0</v>
      </c>
      <c r="O77" s="98">
        <f t="shared" si="49"/>
        <v>0</v>
      </c>
      <c r="P77" s="98">
        <f t="shared" si="49"/>
        <v>0</v>
      </c>
      <c r="Q77" s="98">
        <f t="shared" si="49"/>
        <v>0</v>
      </c>
      <c r="R77" s="98">
        <f t="shared" si="49"/>
        <v>0</v>
      </c>
      <c r="S77" s="98">
        <f t="shared" si="49"/>
        <v>0</v>
      </c>
      <c r="T77" s="98">
        <f>SUM(T78,T79,T80)</f>
        <v>0</v>
      </c>
    </row>
    <row r="78" spans="3:21" s="161" customFormat="1">
      <c r="C78" s="134" t="s">
        <v>330</v>
      </c>
      <c r="E78" s="18" t="s">
        <v>649</v>
      </c>
      <c r="H78" s="98">
        <f t="shared" ref="H78:T78" si="50">H207-H336</f>
        <v>0</v>
      </c>
      <c r="I78" s="98">
        <f t="shared" si="50"/>
        <v>0</v>
      </c>
      <c r="J78" s="98">
        <f t="shared" si="50"/>
        <v>0</v>
      </c>
      <c r="K78" s="98">
        <f t="shared" si="50"/>
        <v>0</v>
      </c>
      <c r="L78" s="98">
        <f t="shared" si="50"/>
        <v>0</v>
      </c>
      <c r="M78" s="98">
        <f t="shared" si="50"/>
        <v>0</v>
      </c>
      <c r="N78" s="98">
        <f t="shared" si="50"/>
        <v>0</v>
      </c>
      <c r="O78" s="98">
        <f t="shared" si="50"/>
        <v>0</v>
      </c>
      <c r="P78" s="98">
        <f t="shared" si="50"/>
        <v>0</v>
      </c>
      <c r="Q78" s="98">
        <f t="shared" si="50"/>
        <v>0</v>
      </c>
      <c r="R78" s="98">
        <f t="shared" si="50"/>
        <v>0</v>
      </c>
      <c r="S78" s="98">
        <f t="shared" si="50"/>
        <v>0</v>
      </c>
      <c r="T78" s="98">
        <f t="shared" si="50"/>
        <v>0</v>
      </c>
    </row>
    <row r="79" spans="3:21" s="161" customFormat="1">
      <c r="C79" s="34" t="s">
        <v>337</v>
      </c>
      <c r="E79" s="18" t="s">
        <v>649</v>
      </c>
      <c r="H79" s="98">
        <f t="shared" ref="H79:T79" si="51">H208-H337</f>
        <v>0</v>
      </c>
      <c r="I79" s="98">
        <f t="shared" si="51"/>
        <v>0</v>
      </c>
      <c r="J79" s="98">
        <f t="shared" si="51"/>
        <v>0</v>
      </c>
      <c r="K79" s="98">
        <f t="shared" si="51"/>
        <v>0</v>
      </c>
      <c r="L79" s="98">
        <f t="shared" si="51"/>
        <v>0</v>
      </c>
      <c r="M79" s="98">
        <f t="shared" si="51"/>
        <v>0</v>
      </c>
      <c r="N79" s="98">
        <f t="shared" si="51"/>
        <v>0</v>
      </c>
      <c r="O79" s="98">
        <f t="shared" si="51"/>
        <v>0</v>
      </c>
      <c r="P79" s="98">
        <f t="shared" si="51"/>
        <v>0</v>
      </c>
      <c r="Q79" s="98">
        <f t="shared" si="51"/>
        <v>0</v>
      </c>
      <c r="R79" s="98">
        <f t="shared" si="51"/>
        <v>0</v>
      </c>
      <c r="S79" s="98">
        <f t="shared" si="51"/>
        <v>0</v>
      </c>
      <c r="T79" s="98">
        <f t="shared" si="51"/>
        <v>0</v>
      </c>
    </row>
    <row r="80" spans="3:21" s="161" customFormat="1">
      <c r="C80" s="34" t="s">
        <v>341</v>
      </c>
      <c r="E80" s="18" t="s">
        <v>649</v>
      </c>
      <c r="H80" s="98">
        <f t="shared" ref="H80:T80" si="52">H209-H338</f>
        <v>0</v>
      </c>
      <c r="I80" s="98">
        <f t="shared" si="52"/>
        <v>0</v>
      </c>
      <c r="J80" s="98">
        <f t="shared" si="52"/>
        <v>0</v>
      </c>
      <c r="K80" s="98">
        <f t="shared" si="52"/>
        <v>0</v>
      </c>
      <c r="L80" s="98">
        <f t="shared" si="52"/>
        <v>0</v>
      </c>
      <c r="M80" s="98">
        <f t="shared" si="52"/>
        <v>0</v>
      </c>
      <c r="N80" s="98">
        <f t="shared" si="52"/>
        <v>0</v>
      </c>
      <c r="O80" s="98">
        <f t="shared" si="52"/>
        <v>0</v>
      </c>
      <c r="P80" s="98">
        <f t="shared" si="52"/>
        <v>0</v>
      </c>
      <c r="Q80" s="98">
        <f t="shared" si="52"/>
        <v>0</v>
      </c>
      <c r="R80" s="98">
        <f t="shared" si="52"/>
        <v>0</v>
      </c>
      <c r="S80" s="98">
        <f t="shared" si="52"/>
        <v>0</v>
      </c>
      <c r="T80" s="98">
        <f t="shared" si="52"/>
        <v>0</v>
      </c>
    </row>
    <row r="81" spans="3:21" s="161" customFormat="1">
      <c r="C81" s="16" t="s">
        <v>244</v>
      </c>
      <c r="E81" s="18" t="s">
        <v>649</v>
      </c>
      <c r="H81" s="98">
        <f t="shared" ref="H81:T81" si="53">H210-H339</f>
        <v>0</v>
      </c>
      <c r="I81" s="98">
        <f t="shared" si="53"/>
        <v>0</v>
      </c>
      <c r="J81" s="98">
        <f t="shared" si="53"/>
        <v>0</v>
      </c>
      <c r="K81" s="98">
        <f t="shared" si="53"/>
        <v>0</v>
      </c>
      <c r="L81" s="98">
        <f t="shared" si="53"/>
        <v>0</v>
      </c>
      <c r="M81" s="98">
        <f t="shared" si="53"/>
        <v>0</v>
      </c>
      <c r="N81" s="98">
        <f t="shared" si="53"/>
        <v>0</v>
      </c>
      <c r="O81" s="98">
        <f t="shared" si="53"/>
        <v>0</v>
      </c>
      <c r="P81" s="98">
        <f t="shared" si="53"/>
        <v>0</v>
      </c>
      <c r="Q81" s="98">
        <f t="shared" si="53"/>
        <v>0</v>
      </c>
      <c r="R81" s="98">
        <f t="shared" si="53"/>
        <v>0</v>
      </c>
      <c r="S81" s="98">
        <f t="shared" si="53"/>
        <v>0</v>
      </c>
      <c r="T81" s="98">
        <f t="shared" si="53"/>
        <v>0</v>
      </c>
    </row>
    <row r="82" spans="3:21" s="161" customFormat="1">
      <c r="C82" s="17"/>
      <c r="D82" s="17"/>
      <c r="E82" s="17"/>
      <c r="F82" s="17"/>
      <c r="G82" s="17"/>
      <c r="H82" s="116"/>
      <c r="I82" s="116"/>
      <c r="J82" s="116"/>
      <c r="K82" s="116"/>
      <c r="L82" s="116"/>
      <c r="M82" s="116"/>
      <c r="N82" s="116"/>
      <c r="O82" s="116"/>
      <c r="P82" s="116"/>
      <c r="Q82" s="116"/>
      <c r="R82" s="116"/>
      <c r="S82" s="116"/>
      <c r="T82" s="116"/>
      <c r="U82" s="122"/>
    </row>
    <row r="83" spans="3:21" s="161" customFormat="1">
      <c r="C83" s="16" t="s">
        <v>623</v>
      </c>
      <c r="D83" s="18"/>
      <c r="E83" s="18" t="s">
        <v>649</v>
      </c>
      <c r="H83" s="98">
        <f>SUM(H84,H88)</f>
        <v>0</v>
      </c>
      <c r="I83" s="98">
        <f t="shared" ref="I83:T83" si="54">SUM(I84,I88)</f>
        <v>0</v>
      </c>
      <c r="J83" s="98">
        <f t="shared" si="54"/>
        <v>0</v>
      </c>
      <c r="K83" s="98">
        <f t="shared" si="54"/>
        <v>0</v>
      </c>
      <c r="L83" s="98">
        <f t="shared" si="54"/>
        <v>0</v>
      </c>
      <c r="M83" s="98">
        <f t="shared" si="54"/>
        <v>0</v>
      </c>
      <c r="N83" s="98">
        <f t="shared" si="54"/>
        <v>0</v>
      </c>
      <c r="O83" s="98">
        <f t="shared" si="54"/>
        <v>0</v>
      </c>
      <c r="P83" s="98">
        <f t="shared" si="54"/>
        <v>0</v>
      </c>
      <c r="Q83" s="98">
        <f t="shared" si="54"/>
        <v>0</v>
      </c>
      <c r="R83" s="98">
        <f t="shared" si="54"/>
        <v>0</v>
      </c>
      <c r="S83" s="98">
        <f t="shared" si="54"/>
        <v>0</v>
      </c>
      <c r="T83" s="98">
        <f t="shared" si="54"/>
        <v>0</v>
      </c>
      <c r="U83" s="122"/>
    </row>
    <row r="84" spans="3:21" s="161" customFormat="1">
      <c r="C84" s="16" t="s">
        <v>376</v>
      </c>
      <c r="E84" s="18" t="s">
        <v>649</v>
      </c>
      <c r="H84" s="98">
        <f>SUM(H85,H86,H87)</f>
        <v>0</v>
      </c>
      <c r="I84" s="98">
        <f t="shared" ref="I84:S84" si="55">SUM(I85,I86,I87)</f>
        <v>0</v>
      </c>
      <c r="J84" s="98">
        <f t="shared" si="55"/>
        <v>0</v>
      </c>
      <c r="K84" s="98">
        <f t="shared" si="55"/>
        <v>0</v>
      </c>
      <c r="L84" s="98">
        <f t="shared" si="55"/>
        <v>0</v>
      </c>
      <c r="M84" s="98">
        <f t="shared" si="55"/>
        <v>0</v>
      </c>
      <c r="N84" s="98">
        <f t="shared" si="55"/>
        <v>0</v>
      </c>
      <c r="O84" s="98">
        <f t="shared" si="55"/>
        <v>0</v>
      </c>
      <c r="P84" s="98">
        <f t="shared" si="55"/>
        <v>0</v>
      </c>
      <c r="Q84" s="98">
        <f t="shared" si="55"/>
        <v>0</v>
      </c>
      <c r="R84" s="98">
        <f t="shared" si="55"/>
        <v>0</v>
      </c>
      <c r="S84" s="98">
        <f t="shared" si="55"/>
        <v>0</v>
      </c>
      <c r="T84" s="98">
        <f>SUM(T85,T86,T87)</f>
        <v>0</v>
      </c>
    </row>
    <row r="85" spans="3:21" s="161" customFormat="1">
      <c r="C85" s="134" t="s">
        <v>330</v>
      </c>
      <c r="E85" s="18" t="s">
        <v>649</v>
      </c>
      <c r="H85" s="98">
        <f t="shared" ref="H85:T85" si="56">H214-H343</f>
        <v>0</v>
      </c>
      <c r="I85" s="98">
        <f t="shared" si="56"/>
        <v>0</v>
      </c>
      <c r="J85" s="98">
        <f t="shared" si="56"/>
        <v>0</v>
      </c>
      <c r="K85" s="98">
        <f t="shared" si="56"/>
        <v>0</v>
      </c>
      <c r="L85" s="98">
        <f t="shared" si="56"/>
        <v>0</v>
      </c>
      <c r="M85" s="98">
        <f t="shared" si="56"/>
        <v>0</v>
      </c>
      <c r="N85" s="98">
        <f t="shared" si="56"/>
        <v>0</v>
      </c>
      <c r="O85" s="98">
        <f t="shared" si="56"/>
        <v>0</v>
      </c>
      <c r="P85" s="98">
        <f t="shared" si="56"/>
        <v>0</v>
      </c>
      <c r="Q85" s="98">
        <f t="shared" si="56"/>
        <v>0</v>
      </c>
      <c r="R85" s="98">
        <f t="shared" si="56"/>
        <v>0</v>
      </c>
      <c r="S85" s="98">
        <f t="shared" si="56"/>
        <v>0</v>
      </c>
      <c r="T85" s="98">
        <f t="shared" si="56"/>
        <v>0</v>
      </c>
    </row>
    <row r="86" spans="3:21" s="161" customFormat="1">
      <c r="C86" s="34" t="s">
        <v>337</v>
      </c>
      <c r="E86" s="18" t="s">
        <v>649</v>
      </c>
      <c r="H86" s="98">
        <f t="shared" ref="H86:T86" si="57">H215-H344</f>
        <v>0</v>
      </c>
      <c r="I86" s="98">
        <f t="shared" si="57"/>
        <v>0</v>
      </c>
      <c r="J86" s="98">
        <f t="shared" si="57"/>
        <v>0</v>
      </c>
      <c r="K86" s="98">
        <f t="shared" si="57"/>
        <v>0</v>
      </c>
      <c r="L86" s="98">
        <f t="shared" si="57"/>
        <v>0</v>
      </c>
      <c r="M86" s="98">
        <f t="shared" si="57"/>
        <v>0</v>
      </c>
      <c r="N86" s="98">
        <f t="shared" si="57"/>
        <v>0</v>
      </c>
      <c r="O86" s="98">
        <f t="shared" si="57"/>
        <v>0</v>
      </c>
      <c r="P86" s="98">
        <f t="shared" si="57"/>
        <v>0</v>
      </c>
      <c r="Q86" s="98">
        <f t="shared" si="57"/>
        <v>0</v>
      </c>
      <c r="R86" s="98">
        <f t="shared" si="57"/>
        <v>0</v>
      </c>
      <c r="S86" s="98">
        <f t="shared" si="57"/>
        <v>0</v>
      </c>
      <c r="T86" s="98">
        <f t="shared" si="57"/>
        <v>0</v>
      </c>
    </row>
    <row r="87" spans="3:21" s="161" customFormat="1">
      <c r="C87" s="34" t="s">
        <v>341</v>
      </c>
      <c r="E87" s="18" t="s">
        <v>649</v>
      </c>
      <c r="H87" s="98">
        <f t="shared" ref="H87:T87" si="58">H216-H345</f>
        <v>0</v>
      </c>
      <c r="I87" s="98">
        <f t="shared" si="58"/>
        <v>0</v>
      </c>
      <c r="J87" s="98">
        <f t="shared" si="58"/>
        <v>0</v>
      </c>
      <c r="K87" s="98">
        <f t="shared" si="58"/>
        <v>0</v>
      </c>
      <c r="L87" s="98">
        <f t="shared" si="58"/>
        <v>0</v>
      </c>
      <c r="M87" s="98">
        <f t="shared" si="58"/>
        <v>0</v>
      </c>
      <c r="N87" s="98">
        <f t="shared" si="58"/>
        <v>0</v>
      </c>
      <c r="O87" s="98">
        <f t="shared" si="58"/>
        <v>0</v>
      </c>
      <c r="P87" s="98">
        <f t="shared" si="58"/>
        <v>0</v>
      </c>
      <c r="Q87" s="98">
        <f t="shared" si="58"/>
        <v>0</v>
      </c>
      <c r="R87" s="98">
        <f t="shared" si="58"/>
        <v>0</v>
      </c>
      <c r="S87" s="98">
        <f t="shared" si="58"/>
        <v>0</v>
      </c>
      <c r="T87" s="98">
        <f t="shared" si="58"/>
        <v>0</v>
      </c>
    </row>
    <row r="88" spans="3:21" s="161" customFormat="1">
      <c r="C88" s="16" t="s">
        <v>244</v>
      </c>
      <c r="E88" s="18" t="s">
        <v>649</v>
      </c>
      <c r="H88" s="98">
        <f t="shared" ref="H88:T88" si="59">H217-H346</f>
        <v>0</v>
      </c>
      <c r="I88" s="98">
        <f t="shared" si="59"/>
        <v>0</v>
      </c>
      <c r="J88" s="98">
        <f t="shared" si="59"/>
        <v>0</v>
      </c>
      <c r="K88" s="98">
        <f t="shared" si="59"/>
        <v>0</v>
      </c>
      <c r="L88" s="98">
        <f t="shared" si="59"/>
        <v>0</v>
      </c>
      <c r="M88" s="98">
        <f t="shared" si="59"/>
        <v>0</v>
      </c>
      <c r="N88" s="98">
        <f t="shared" si="59"/>
        <v>0</v>
      </c>
      <c r="O88" s="98">
        <f t="shared" si="59"/>
        <v>0</v>
      </c>
      <c r="P88" s="98">
        <f t="shared" si="59"/>
        <v>0</v>
      </c>
      <c r="Q88" s="98">
        <f t="shared" si="59"/>
        <v>0</v>
      </c>
      <c r="R88" s="98">
        <f t="shared" si="59"/>
        <v>0</v>
      </c>
      <c r="S88" s="98">
        <f t="shared" si="59"/>
        <v>0</v>
      </c>
      <c r="T88" s="98">
        <f t="shared" si="59"/>
        <v>0</v>
      </c>
    </row>
    <row r="89" spans="3:21" s="161" customFormat="1">
      <c r="C89" s="17"/>
      <c r="D89" s="17"/>
      <c r="E89" s="17"/>
      <c r="F89" s="17"/>
      <c r="G89" s="17"/>
      <c r="H89" s="116"/>
      <c r="I89" s="116"/>
      <c r="J89" s="116"/>
      <c r="K89" s="116"/>
      <c r="L89" s="116"/>
      <c r="M89" s="116"/>
      <c r="N89" s="116"/>
      <c r="O89" s="116"/>
      <c r="P89" s="116"/>
      <c r="Q89" s="116"/>
      <c r="R89" s="116"/>
      <c r="S89" s="116"/>
      <c r="T89" s="116"/>
      <c r="U89" s="122"/>
    </row>
    <row r="90" spans="3:21" s="161" customFormat="1">
      <c r="C90" s="16" t="s">
        <v>624</v>
      </c>
      <c r="D90" s="18"/>
      <c r="E90" s="18" t="s">
        <v>649</v>
      </c>
      <c r="H90" s="98">
        <f>SUM(H91,H95)</f>
        <v>0</v>
      </c>
      <c r="I90" s="98">
        <f t="shared" ref="I90:T90" si="60">SUM(I91,I95)</f>
        <v>0</v>
      </c>
      <c r="J90" s="98">
        <f t="shared" si="60"/>
        <v>0</v>
      </c>
      <c r="K90" s="98">
        <f t="shared" si="60"/>
        <v>0</v>
      </c>
      <c r="L90" s="98">
        <f t="shared" si="60"/>
        <v>0</v>
      </c>
      <c r="M90" s="98">
        <f t="shared" si="60"/>
        <v>0</v>
      </c>
      <c r="N90" s="98">
        <f t="shared" si="60"/>
        <v>0</v>
      </c>
      <c r="O90" s="98">
        <f t="shared" si="60"/>
        <v>0</v>
      </c>
      <c r="P90" s="98">
        <f t="shared" si="60"/>
        <v>0</v>
      </c>
      <c r="Q90" s="98">
        <f t="shared" si="60"/>
        <v>0</v>
      </c>
      <c r="R90" s="98">
        <f t="shared" si="60"/>
        <v>0</v>
      </c>
      <c r="S90" s="98">
        <f t="shared" si="60"/>
        <v>0</v>
      </c>
      <c r="T90" s="98">
        <f t="shared" si="60"/>
        <v>0</v>
      </c>
      <c r="U90" s="122"/>
    </row>
    <row r="91" spans="3:21" s="161" customFormat="1">
      <c r="C91" s="16" t="s">
        <v>376</v>
      </c>
      <c r="E91" s="18" t="s">
        <v>649</v>
      </c>
      <c r="H91" s="98">
        <f>SUM(H92,H93,H94)</f>
        <v>0</v>
      </c>
      <c r="I91" s="98">
        <f t="shared" ref="I91:S91" si="61">SUM(I92,I93,I94)</f>
        <v>0</v>
      </c>
      <c r="J91" s="98">
        <f t="shared" si="61"/>
        <v>0</v>
      </c>
      <c r="K91" s="98">
        <f t="shared" si="61"/>
        <v>0</v>
      </c>
      <c r="L91" s="98">
        <f t="shared" si="61"/>
        <v>0</v>
      </c>
      <c r="M91" s="98">
        <f t="shared" si="61"/>
        <v>0</v>
      </c>
      <c r="N91" s="98">
        <f t="shared" si="61"/>
        <v>0</v>
      </c>
      <c r="O91" s="98">
        <f t="shared" si="61"/>
        <v>0</v>
      </c>
      <c r="P91" s="98">
        <f t="shared" si="61"/>
        <v>0</v>
      </c>
      <c r="Q91" s="98">
        <f t="shared" si="61"/>
        <v>0</v>
      </c>
      <c r="R91" s="98">
        <f t="shared" si="61"/>
        <v>0</v>
      </c>
      <c r="S91" s="98">
        <f t="shared" si="61"/>
        <v>0</v>
      </c>
      <c r="T91" s="98">
        <f>SUM(T92,T93,T94)</f>
        <v>0</v>
      </c>
    </row>
    <row r="92" spans="3:21" s="161" customFormat="1">
      <c r="C92" s="134" t="s">
        <v>330</v>
      </c>
      <c r="E92" s="18" t="s">
        <v>649</v>
      </c>
      <c r="H92" s="98">
        <f t="shared" ref="H92:T92" si="62">H221-H350</f>
        <v>0</v>
      </c>
      <c r="I92" s="98">
        <f t="shared" si="62"/>
        <v>0</v>
      </c>
      <c r="J92" s="98">
        <f t="shared" si="62"/>
        <v>0</v>
      </c>
      <c r="K92" s="98">
        <f t="shared" si="62"/>
        <v>0</v>
      </c>
      <c r="L92" s="98">
        <f t="shared" si="62"/>
        <v>0</v>
      </c>
      <c r="M92" s="98">
        <f t="shared" si="62"/>
        <v>0</v>
      </c>
      <c r="N92" s="98">
        <f t="shared" si="62"/>
        <v>0</v>
      </c>
      <c r="O92" s="98">
        <f t="shared" si="62"/>
        <v>0</v>
      </c>
      <c r="P92" s="98">
        <f t="shared" si="62"/>
        <v>0</v>
      </c>
      <c r="Q92" s="98">
        <f t="shared" si="62"/>
        <v>0</v>
      </c>
      <c r="R92" s="98">
        <f t="shared" si="62"/>
        <v>0</v>
      </c>
      <c r="S92" s="98">
        <f t="shared" si="62"/>
        <v>0</v>
      </c>
      <c r="T92" s="98">
        <f t="shared" si="62"/>
        <v>0</v>
      </c>
    </row>
    <row r="93" spans="3:21" s="161" customFormat="1">
      <c r="C93" s="34" t="s">
        <v>337</v>
      </c>
      <c r="E93" s="18" t="s">
        <v>649</v>
      </c>
      <c r="H93" s="98">
        <f t="shared" ref="H93:T93" si="63">H222-H351</f>
        <v>0</v>
      </c>
      <c r="I93" s="98">
        <f t="shared" si="63"/>
        <v>0</v>
      </c>
      <c r="J93" s="98">
        <f t="shared" si="63"/>
        <v>0</v>
      </c>
      <c r="K93" s="98">
        <f t="shared" si="63"/>
        <v>0</v>
      </c>
      <c r="L93" s="98">
        <f t="shared" si="63"/>
        <v>0</v>
      </c>
      <c r="M93" s="98">
        <f t="shared" si="63"/>
        <v>0</v>
      </c>
      <c r="N93" s="98">
        <f t="shared" si="63"/>
        <v>0</v>
      </c>
      <c r="O93" s="98">
        <f t="shared" si="63"/>
        <v>0</v>
      </c>
      <c r="P93" s="98">
        <f t="shared" si="63"/>
        <v>0</v>
      </c>
      <c r="Q93" s="98">
        <f t="shared" si="63"/>
        <v>0</v>
      </c>
      <c r="R93" s="98">
        <f t="shared" si="63"/>
        <v>0</v>
      </c>
      <c r="S93" s="98">
        <f t="shared" si="63"/>
        <v>0</v>
      </c>
      <c r="T93" s="98">
        <f t="shared" si="63"/>
        <v>0</v>
      </c>
    </row>
    <row r="94" spans="3:21" s="161" customFormat="1">
      <c r="C94" s="34" t="s">
        <v>341</v>
      </c>
      <c r="E94" s="18" t="s">
        <v>649</v>
      </c>
      <c r="H94" s="98">
        <f t="shared" ref="H94:T94" si="64">H223-H352</f>
        <v>0</v>
      </c>
      <c r="I94" s="98">
        <f t="shared" si="64"/>
        <v>0</v>
      </c>
      <c r="J94" s="98">
        <f t="shared" si="64"/>
        <v>0</v>
      </c>
      <c r="K94" s="98">
        <f t="shared" si="64"/>
        <v>0</v>
      </c>
      <c r="L94" s="98">
        <f t="shared" si="64"/>
        <v>0</v>
      </c>
      <c r="M94" s="98">
        <f t="shared" si="64"/>
        <v>0</v>
      </c>
      <c r="N94" s="98">
        <f t="shared" si="64"/>
        <v>0</v>
      </c>
      <c r="O94" s="98">
        <f t="shared" si="64"/>
        <v>0</v>
      </c>
      <c r="P94" s="98">
        <f t="shared" si="64"/>
        <v>0</v>
      </c>
      <c r="Q94" s="98">
        <f t="shared" si="64"/>
        <v>0</v>
      </c>
      <c r="R94" s="98">
        <f t="shared" si="64"/>
        <v>0</v>
      </c>
      <c r="S94" s="98">
        <f t="shared" si="64"/>
        <v>0</v>
      </c>
      <c r="T94" s="98">
        <f t="shared" si="64"/>
        <v>0</v>
      </c>
    </row>
    <row r="95" spans="3:21" s="161" customFormat="1">
      <c r="C95" s="16" t="s">
        <v>244</v>
      </c>
      <c r="E95" s="18" t="s">
        <v>649</v>
      </c>
      <c r="H95" s="98">
        <f t="shared" ref="H95:T95" si="65">H224-H353</f>
        <v>0</v>
      </c>
      <c r="I95" s="98">
        <f t="shared" si="65"/>
        <v>0</v>
      </c>
      <c r="J95" s="98">
        <f t="shared" si="65"/>
        <v>0</v>
      </c>
      <c r="K95" s="98">
        <f t="shared" si="65"/>
        <v>0</v>
      </c>
      <c r="L95" s="98">
        <f t="shared" si="65"/>
        <v>0</v>
      </c>
      <c r="M95" s="98">
        <f t="shared" si="65"/>
        <v>0</v>
      </c>
      <c r="N95" s="98">
        <f t="shared" si="65"/>
        <v>0</v>
      </c>
      <c r="O95" s="98">
        <f t="shared" si="65"/>
        <v>0</v>
      </c>
      <c r="P95" s="98">
        <f t="shared" si="65"/>
        <v>0</v>
      </c>
      <c r="Q95" s="98">
        <f t="shared" si="65"/>
        <v>0</v>
      </c>
      <c r="R95" s="98">
        <f t="shared" si="65"/>
        <v>0</v>
      </c>
      <c r="S95" s="98">
        <f t="shared" si="65"/>
        <v>0</v>
      </c>
      <c r="T95" s="98">
        <f t="shared" si="65"/>
        <v>0</v>
      </c>
    </row>
    <row r="96" spans="3:21" s="161" customFormat="1">
      <c r="C96" s="17"/>
      <c r="D96" s="17"/>
      <c r="E96" s="17"/>
      <c r="F96" s="17"/>
      <c r="G96" s="17"/>
      <c r="H96" s="116"/>
      <c r="I96" s="116"/>
      <c r="J96" s="116"/>
      <c r="K96" s="116"/>
      <c r="L96" s="116"/>
      <c r="M96" s="116"/>
      <c r="N96" s="116"/>
      <c r="O96" s="116"/>
      <c r="P96" s="116"/>
      <c r="Q96" s="116"/>
      <c r="R96" s="116"/>
      <c r="S96" s="116"/>
      <c r="T96" s="116"/>
      <c r="U96" s="122"/>
    </row>
    <row r="97" spans="3:21" s="161" customFormat="1">
      <c r="C97" s="16" t="s">
        <v>625</v>
      </c>
      <c r="D97" s="18"/>
      <c r="E97" s="18" t="s">
        <v>649</v>
      </c>
      <c r="H97" s="98">
        <f>SUM(H98,H102)</f>
        <v>0</v>
      </c>
      <c r="I97" s="98">
        <f t="shared" ref="I97:T97" si="66">SUM(I98,I102)</f>
        <v>0</v>
      </c>
      <c r="J97" s="98">
        <f t="shared" si="66"/>
        <v>0</v>
      </c>
      <c r="K97" s="98">
        <f t="shared" si="66"/>
        <v>0</v>
      </c>
      <c r="L97" s="98">
        <f t="shared" si="66"/>
        <v>0</v>
      </c>
      <c r="M97" s="98">
        <f t="shared" si="66"/>
        <v>0</v>
      </c>
      <c r="N97" s="98">
        <f t="shared" si="66"/>
        <v>0</v>
      </c>
      <c r="O97" s="98">
        <f t="shared" si="66"/>
        <v>0</v>
      </c>
      <c r="P97" s="98">
        <f t="shared" si="66"/>
        <v>0</v>
      </c>
      <c r="Q97" s="98">
        <f t="shared" si="66"/>
        <v>0</v>
      </c>
      <c r="R97" s="98">
        <f t="shared" si="66"/>
        <v>0</v>
      </c>
      <c r="S97" s="98">
        <f t="shared" si="66"/>
        <v>0</v>
      </c>
      <c r="T97" s="98">
        <f t="shared" si="66"/>
        <v>0</v>
      </c>
      <c r="U97" s="122"/>
    </row>
    <row r="98" spans="3:21" s="161" customFormat="1">
      <c r="C98" s="16" t="s">
        <v>376</v>
      </c>
      <c r="E98" s="18" t="s">
        <v>649</v>
      </c>
      <c r="H98" s="98">
        <f>SUM(H99,H100,H101)</f>
        <v>0</v>
      </c>
      <c r="I98" s="98">
        <f t="shared" ref="I98:S98" si="67">SUM(I99,I100,I101)</f>
        <v>0</v>
      </c>
      <c r="J98" s="98">
        <f t="shared" si="67"/>
        <v>0</v>
      </c>
      <c r="K98" s="98">
        <f t="shared" si="67"/>
        <v>0</v>
      </c>
      <c r="L98" s="98">
        <f t="shared" si="67"/>
        <v>0</v>
      </c>
      <c r="M98" s="98">
        <f t="shared" si="67"/>
        <v>0</v>
      </c>
      <c r="N98" s="98">
        <f t="shared" si="67"/>
        <v>0</v>
      </c>
      <c r="O98" s="98">
        <f t="shared" si="67"/>
        <v>0</v>
      </c>
      <c r="P98" s="98">
        <f t="shared" si="67"/>
        <v>0</v>
      </c>
      <c r="Q98" s="98">
        <f t="shared" si="67"/>
        <v>0</v>
      </c>
      <c r="R98" s="98">
        <f t="shared" si="67"/>
        <v>0</v>
      </c>
      <c r="S98" s="98">
        <f t="shared" si="67"/>
        <v>0</v>
      </c>
      <c r="T98" s="98">
        <f>SUM(T99,T100,T101)</f>
        <v>0</v>
      </c>
    </row>
    <row r="99" spans="3:21" s="161" customFormat="1">
      <c r="C99" s="134" t="s">
        <v>330</v>
      </c>
      <c r="E99" s="18" t="s">
        <v>649</v>
      </c>
      <c r="H99" s="98">
        <f t="shared" ref="H99:T99" si="68">H228-H357</f>
        <v>0</v>
      </c>
      <c r="I99" s="98">
        <f t="shared" si="68"/>
        <v>0</v>
      </c>
      <c r="J99" s="98">
        <f t="shared" si="68"/>
        <v>0</v>
      </c>
      <c r="K99" s="98">
        <f t="shared" si="68"/>
        <v>0</v>
      </c>
      <c r="L99" s="98">
        <f t="shared" si="68"/>
        <v>0</v>
      </c>
      <c r="M99" s="98">
        <f t="shared" si="68"/>
        <v>0</v>
      </c>
      <c r="N99" s="98">
        <f t="shared" si="68"/>
        <v>0</v>
      </c>
      <c r="O99" s="98">
        <f t="shared" si="68"/>
        <v>0</v>
      </c>
      <c r="P99" s="98">
        <f t="shared" si="68"/>
        <v>0</v>
      </c>
      <c r="Q99" s="98">
        <f t="shared" si="68"/>
        <v>0</v>
      </c>
      <c r="R99" s="98">
        <f t="shared" si="68"/>
        <v>0</v>
      </c>
      <c r="S99" s="98">
        <f t="shared" si="68"/>
        <v>0</v>
      </c>
      <c r="T99" s="98">
        <f t="shared" si="68"/>
        <v>0</v>
      </c>
    </row>
    <row r="100" spans="3:21" s="161" customFormat="1">
      <c r="C100" s="34" t="s">
        <v>337</v>
      </c>
      <c r="E100" s="18" t="s">
        <v>649</v>
      </c>
      <c r="H100" s="98">
        <f t="shared" ref="H100:T100" si="69">H229-H358</f>
        <v>0</v>
      </c>
      <c r="I100" s="98">
        <f t="shared" si="69"/>
        <v>0</v>
      </c>
      <c r="J100" s="98">
        <f t="shared" si="69"/>
        <v>0</v>
      </c>
      <c r="K100" s="98">
        <f t="shared" si="69"/>
        <v>0</v>
      </c>
      <c r="L100" s="98">
        <f t="shared" si="69"/>
        <v>0</v>
      </c>
      <c r="M100" s="98">
        <f t="shared" si="69"/>
        <v>0</v>
      </c>
      <c r="N100" s="98">
        <f t="shared" si="69"/>
        <v>0</v>
      </c>
      <c r="O100" s="98">
        <f t="shared" si="69"/>
        <v>0</v>
      </c>
      <c r="P100" s="98">
        <f t="shared" si="69"/>
        <v>0</v>
      </c>
      <c r="Q100" s="98">
        <f t="shared" si="69"/>
        <v>0</v>
      </c>
      <c r="R100" s="98">
        <f t="shared" si="69"/>
        <v>0</v>
      </c>
      <c r="S100" s="98">
        <f t="shared" si="69"/>
        <v>0</v>
      </c>
      <c r="T100" s="98">
        <f t="shared" si="69"/>
        <v>0</v>
      </c>
    </row>
    <row r="101" spans="3:21" s="161" customFormat="1">
      <c r="C101" s="34" t="s">
        <v>341</v>
      </c>
      <c r="E101" s="18" t="s">
        <v>649</v>
      </c>
      <c r="H101" s="98">
        <f t="shared" ref="H101:T101" si="70">H230-H359</f>
        <v>0</v>
      </c>
      <c r="I101" s="98">
        <f t="shared" si="70"/>
        <v>0</v>
      </c>
      <c r="J101" s="98">
        <f t="shared" si="70"/>
        <v>0</v>
      </c>
      <c r="K101" s="98">
        <f t="shared" si="70"/>
        <v>0</v>
      </c>
      <c r="L101" s="98">
        <f t="shared" si="70"/>
        <v>0</v>
      </c>
      <c r="M101" s="98">
        <f t="shared" si="70"/>
        <v>0</v>
      </c>
      <c r="N101" s="98">
        <f t="shared" si="70"/>
        <v>0</v>
      </c>
      <c r="O101" s="98">
        <f t="shared" si="70"/>
        <v>0</v>
      </c>
      <c r="P101" s="98">
        <f t="shared" si="70"/>
        <v>0</v>
      </c>
      <c r="Q101" s="98">
        <f t="shared" si="70"/>
        <v>0</v>
      </c>
      <c r="R101" s="98">
        <f t="shared" si="70"/>
        <v>0</v>
      </c>
      <c r="S101" s="98">
        <f t="shared" si="70"/>
        <v>0</v>
      </c>
      <c r="T101" s="98">
        <f t="shared" si="70"/>
        <v>0</v>
      </c>
    </row>
    <row r="102" spans="3:21" s="161" customFormat="1">
      <c r="C102" s="16" t="s">
        <v>244</v>
      </c>
      <c r="E102" s="18" t="s">
        <v>649</v>
      </c>
      <c r="H102" s="98">
        <f t="shared" ref="H102:T102" si="71">H231-H360</f>
        <v>0</v>
      </c>
      <c r="I102" s="98">
        <f t="shared" si="71"/>
        <v>0</v>
      </c>
      <c r="J102" s="98">
        <f t="shared" si="71"/>
        <v>0</v>
      </c>
      <c r="K102" s="98">
        <f t="shared" si="71"/>
        <v>0</v>
      </c>
      <c r="L102" s="98">
        <f t="shared" si="71"/>
        <v>0</v>
      </c>
      <c r="M102" s="98">
        <f t="shared" si="71"/>
        <v>0</v>
      </c>
      <c r="N102" s="98">
        <f t="shared" si="71"/>
        <v>0</v>
      </c>
      <c r="O102" s="98">
        <f t="shared" si="71"/>
        <v>0</v>
      </c>
      <c r="P102" s="98">
        <f t="shared" si="71"/>
        <v>0</v>
      </c>
      <c r="Q102" s="98">
        <f t="shared" si="71"/>
        <v>0</v>
      </c>
      <c r="R102" s="98">
        <f t="shared" si="71"/>
        <v>0</v>
      </c>
      <c r="S102" s="98">
        <f t="shared" si="71"/>
        <v>0</v>
      </c>
      <c r="T102" s="98">
        <f t="shared" si="71"/>
        <v>0</v>
      </c>
    </row>
    <row r="103" spans="3:21" s="161" customFormat="1">
      <c r="C103" s="17"/>
      <c r="D103" s="17"/>
      <c r="E103" s="17"/>
      <c r="F103" s="17"/>
      <c r="G103" s="17"/>
      <c r="H103" s="116"/>
      <c r="I103" s="116"/>
      <c r="J103" s="116"/>
      <c r="K103" s="116"/>
      <c r="L103" s="116"/>
      <c r="M103" s="116"/>
      <c r="N103" s="116"/>
      <c r="O103" s="116"/>
      <c r="P103" s="116"/>
      <c r="Q103" s="116"/>
      <c r="R103" s="116"/>
      <c r="S103" s="116"/>
      <c r="T103" s="116"/>
      <c r="U103" s="122"/>
    </row>
    <row r="104" spans="3:21" s="161" customFormat="1">
      <c r="C104" s="16" t="s">
        <v>626</v>
      </c>
      <c r="D104" s="18"/>
      <c r="E104" s="18" t="s">
        <v>649</v>
      </c>
      <c r="H104" s="98">
        <f>SUM(H105,H109)</f>
        <v>0</v>
      </c>
      <c r="I104" s="98">
        <f t="shared" ref="I104:T104" si="72">SUM(I105,I109)</f>
        <v>0</v>
      </c>
      <c r="J104" s="98">
        <f t="shared" si="72"/>
        <v>0</v>
      </c>
      <c r="K104" s="98">
        <f t="shared" si="72"/>
        <v>0</v>
      </c>
      <c r="L104" s="98">
        <f t="shared" si="72"/>
        <v>0</v>
      </c>
      <c r="M104" s="98">
        <f t="shared" si="72"/>
        <v>0</v>
      </c>
      <c r="N104" s="98">
        <f t="shared" si="72"/>
        <v>0</v>
      </c>
      <c r="O104" s="98">
        <f t="shared" si="72"/>
        <v>0</v>
      </c>
      <c r="P104" s="98">
        <f t="shared" si="72"/>
        <v>0</v>
      </c>
      <c r="Q104" s="98">
        <f t="shared" si="72"/>
        <v>0</v>
      </c>
      <c r="R104" s="98">
        <f t="shared" si="72"/>
        <v>0</v>
      </c>
      <c r="S104" s="98">
        <f t="shared" si="72"/>
        <v>0</v>
      </c>
      <c r="T104" s="98">
        <f t="shared" si="72"/>
        <v>0</v>
      </c>
      <c r="U104" s="122"/>
    </row>
    <row r="105" spans="3:21" s="161" customFormat="1">
      <c r="C105" s="16" t="s">
        <v>376</v>
      </c>
      <c r="E105" s="18" t="s">
        <v>649</v>
      </c>
      <c r="H105" s="98">
        <f>SUM(H106,H107,H108)</f>
        <v>0</v>
      </c>
      <c r="I105" s="98">
        <f t="shared" ref="I105:S105" si="73">SUM(I106,I107,I108)</f>
        <v>0</v>
      </c>
      <c r="J105" s="98">
        <f t="shared" si="73"/>
        <v>0</v>
      </c>
      <c r="K105" s="98">
        <f t="shared" si="73"/>
        <v>0</v>
      </c>
      <c r="L105" s="98">
        <f t="shared" si="73"/>
        <v>0</v>
      </c>
      <c r="M105" s="98">
        <f t="shared" si="73"/>
        <v>0</v>
      </c>
      <c r="N105" s="98">
        <f t="shared" si="73"/>
        <v>0</v>
      </c>
      <c r="O105" s="98">
        <f t="shared" si="73"/>
        <v>0</v>
      </c>
      <c r="P105" s="98">
        <f t="shared" si="73"/>
        <v>0</v>
      </c>
      <c r="Q105" s="98">
        <f t="shared" si="73"/>
        <v>0</v>
      </c>
      <c r="R105" s="98">
        <f t="shared" si="73"/>
        <v>0</v>
      </c>
      <c r="S105" s="98">
        <f t="shared" si="73"/>
        <v>0</v>
      </c>
      <c r="T105" s="98">
        <f>SUM(T106,T107,T108)</f>
        <v>0</v>
      </c>
    </row>
    <row r="106" spans="3:21" s="161" customFormat="1">
      <c r="C106" s="134" t="s">
        <v>330</v>
      </c>
      <c r="E106" s="18" t="s">
        <v>649</v>
      </c>
      <c r="H106" s="98">
        <f t="shared" ref="H106:T106" si="74">H235-H364</f>
        <v>0</v>
      </c>
      <c r="I106" s="98">
        <f t="shared" si="74"/>
        <v>0</v>
      </c>
      <c r="J106" s="98">
        <f t="shared" si="74"/>
        <v>0</v>
      </c>
      <c r="K106" s="98">
        <f t="shared" si="74"/>
        <v>0</v>
      </c>
      <c r="L106" s="98">
        <f t="shared" si="74"/>
        <v>0</v>
      </c>
      <c r="M106" s="98">
        <f t="shared" si="74"/>
        <v>0</v>
      </c>
      <c r="N106" s="98">
        <f t="shared" si="74"/>
        <v>0</v>
      </c>
      <c r="O106" s="98">
        <f t="shared" si="74"/>
        <v>0</v>
      </c>
      <c r="P106" s="98">
        <f t="shared" si="74"/>
        <v>0</v>
      </c>
      <c r="Q106" s="98">
        <f t="shared" si="74"/>
        <v>0</v>
      </c>
      <c r="R106" s="98">
        <f t="shared" si="74"/>
        <v>0</v>
      </c>
      <c r="S106" s="98">
        <f t="shared" si="74"/>
        <v>0</v>
      </c>
      <c r="T106" s="98">
        <f t="shared" si="74"/>
        <v>0</v>
      </c>
    </row>
    <row r="107" spans="3:21" s="161" customFormat="1">
      <c r="C107" s="34" t="s">
        <v>337</v>
      </c>
      <c r="E107" s="18" t="s">
        <v>649</v>
      </c>
      <c r="H107" s="98">
        <f t="shared" ref="H107:T107" si="75">H236-H365</f>
        <v>0</v>
      </c>
      <c r="I107" s="98">
        <f t="shared" si="75"/>
        <v>0</v>
      </c>
      <c r="J107" s="98">
        <f t="shared" si="75"/>
        <v>0</v>
      </c>
      <c r="K107" s="98">
        <f t="shared" si="75"/>
        <v>0</v>
      </c>
      <c r="L107" s="98">
        <f t="shared" si="75"/>
        <v>0</v>
      </c>
      <c r="M107" s="98">
        <f t="shared" si="75"/>
        <v>0</v>
      </c>
      <c r="N107" s="98">
        <f t="shared" si="75"/>
        <v>0</v>
      </c>
      <c r="O107" s="98">
        <f t="shared" si="75"/>
        <v>0</v>
      </c>
      <c r="P107" s="98">
        <f t="shared" si="75"/>
        <v>0</v>
      </c>
      <c r="Q107" s="98">
        <f t="shared" si="75"/>
        <v>0</v>
      </c>
      <c r="R107" s="98">
        <f t="shared" si="75"/>
        <v>0</v>
      </c>
      <c r="S107" s="98">
        <f t="shared" si="75"/>
        <v>0</v>
      </c>
      <c r="T107" s="98">
        <f t="shared" si="75"/>
        <v>0</v>
      </c>
    </row>
    <row r="108" spans="3:21" s="161" customFormat="1">
      <c r="C108" s="34" t="s">
        <v>341</v>
      </c>
      <c r="E108" s="18" t="s">
        <v>649</v>
      </c>
      <c r="H108" s="98">
        <f t="shared" ref="H108:T108" si="76">H237-H366</f>
        <v>0</v>
      </c>
      <c r="I108" s="98">
        <f t="shared" si="76"/>
        <v>0</v>
      </c>
      <c r="J108" s="98">
        <f t="shared" si="76"/>
        <v>0</v>
      </c>
      <c r="K108" s="98">
        <f t="shared" si="76"/>
        <v>0</v>
      </c>
      <c r="L108" s="98">
        <f t="shared" si="76"/>
        <v>0</v>
      </c>
      <c r="M108" s="98">
        <f t="shared" si="76"/>
        <v>0</v>
      </c>
      <c r="N108" s="98">
        <f t="shared" si="76"/>
        <v>0</v>
      </c>
      <c r="O108" s="98">
        <f t="shared" si="76"/>
        <v>0</v>
      </c>
      <c r="P108" s="98">
        <f t="shared" si="76"/>
        <v>0</v>
      </c>
      <c r="Q108" s="98">
        <f t="shared" si="76"/>
        <v>0</v>
      </c>
      <c r="R108" s="98">
        <f t="shared" si="76"/>
        <v>0</v>
      </c>
      <c r="S108" s="98">
        <f t="shared" si="76"/>
        <v>0</v>
      </c>
      <c r="T108" s="98">
        <f t="shared" si="76"/>
        <v>0</v>
      </c>
    </row>
    <row r="109" spans="3:21" s="161" customFormat="1">
      <c r="C109" s="16" t="s">
        <v>244</v>
      </c>
      <c r="E109" s="18" t="s">
        <v>649</v>
      </c>
      <c r="H109" s="98">
        <f t="shared" ref="H109:T109" si="77">H238-H367</f>
        <v>0</v>
      </c>
      <c r="I109" s="98">
        <f t="shared" si="77"/>
        <v>0</v>
      </c>
      <c r="J109" s="98">
        <f t="shared" si="77"/>
        <v>0</v>
      </c>
      <c r="K109" s="98">
        <f t="shared" si="77"/>
        <v>0</v>
      </c>
      <c r="L109" s="98">
        <f t="shared" si="77"/>
        <v>0</v>
      </c>
      <c r="M109" s="98">
        <f t="shared" si="77"/>
        <v>0</v>
      </c>
      <c r="N109" s="98">
        <f t="shared" si="77"/>
        <v>0</v>
      </c>
      <c r="O109" s="98">
        <f t="shared" si="77"/>
        <v>0</v>
      </c>
      <c r="P109" s="98">
        <f t="shared" si="77"/>
        <v>0</v>
      </c>
      <c r="Q109" s="98">
        <f t="shared" si="77"/>
        <v>0</v>
      </c>
      <c r="R109" s="98">
        <f t="shared" si="77"/>
        <v>0</v>
      </c>
      <c r="S109" s="98">
        <f t="shared" si="77"/>
        <v>0</v>
      </c>
      <c r="T109" s="98">
        <f t="shared" si="77"/>
        <v>0</v>
      </c>
    </row>
    <row r="110" spans="3:21" s="161" customFormat="1">
      <c r="C110" s="17"/>
      <c r="D110" s="17"/>
      <c r="E110" s="17"/>
      <c r="F110" s="17"/>
      <c r="G110" s="17"/>
      <c r="H110" s="116"/>
      <c r="I110" s="116"/>
      <c r="J110" s="116"/>
      <c r="K110" s="116"/>
      <c r="L110" s="116"/>
      <c r="M110" s="116"/>
      <c r="N110" s="116"/>
      <c r="O110" s="116"/>
      <c r="P110" s="116"/>
      <c r="Q110" s="116"/>
      <c r="R110" s="116"/>
      <c r="S110" s="116"/>
      <c r="T110" s="116"/>
      <c r="U110" s="122"/>
    </row>
    <row r="111" spans="3:21" s="161" customFormat="1">
      <c r="C111" s="16" t="s">
        <v>676</v>
      </c>
      <c r="D111" s="270"/>
      <c r="E111" s="270" t="s">
        <v>649</v>
      </c>
      <c r="H111" s="98">
        <f>SUM(H112,H116)</f>
        <v>0</v>
      </c>
      <c r="I111" s="98">
        <f t="shared" ref="I111:T111" si="78">SUM(I112,I116)</f>
        <v>0</v>
      </c>
      <c r="J111" s="98">
        <f t="shared" si="78"/>
        <v>0</v>
      </c>
      <c r="K111" s="98">
        <f t="shared" si="78"/>
        <v>0</v>
      </c>
      <c r="L111" s="98">
        <f t="shared" si="78"/>
        <v>0</v>
      </c>
      <c r="M111" s="98">
        <f t="shared" si="78"/>
        <v>0</v>
      </c>
      <c r="N111" s="98">
        <f t="shared" si="78"/>
        <v>0</v>
      </c>
      <c r="O111" s="98">
        <f t="shared" si="78"/>
        <v>0</v>
      </c>
      <c r="P111" s="98">
        <f t="shared" si="78"/>
        <v>0</v>
      </c>
      <c r="Q111" s="98">
        <f t="shared" si="78"/>
        <v>0</v>
      </c>
      <c r="R111" s="98">
        <f t="shared" si="78"/>
        <v>0</v>
      </c>
      <c r="S111" s="98">
        <f t="shared" si="78"/>
        <v>0</v>
      </c>
      <c r="T111" s="98">
        <f t="shared" si="78"/>
        <v>0</v>
      </c>
      <c r="U111" s="122"/>
    </row>
    <row r="112" spans="3:21" s="161" customFormat="1">
      <c r="C112" s="16" t="s">
        <v>376</v>
      </c>
      <c r="E112" s="270" t="s">
        <v>649</v>
      </c>
      <c r="H112" s="98">
        <f>SUM(H113,H114,H115)</f>
        <v>0</v>
      </c>
      <c r="I112" s="98">
        <f t="shared" ref="I112:S112" si="79">SUM(I113,I114,I115)</f>
        <v>0</v>
      </c>
      <c r="J112" s="98">
        <f t="shared" si="79"/>
        <v>0</v>
      </c>
      <c r="K112" s="98">
        <f t="shared" si="79"/>
        <v>0</v>
      </c>
      <c r="L112" s="98">
        <f t="shared" si="79"/>
        <v>0</v>
      </c>
      <c r="M112" s="98">
        <f t="shared" si="79"/>
        <v>0</v>
      </c>
      <c r="N112" s="98">
        <f t="shared" si="79"/>
        <v>0</v>
      </c>
      <c r="O112" s="98">
        <f t="shared" si="79"/>
        <v>0</v>
      </c>
      <c r="P112" s="98">
        <f t="shared" si="79"/>
        <v>0</v>
      </c>
      <c r="Q112" s="98">
        <f t="shared" si="79"/>
        <v>0</v>
      </c>
      <c r="R112" s="98">
        <f t="shared" si="79"/>
        <v>0</v>
      </c>
      <c r="S112" s="98">
        <f t="shared" si="79"/>
        <v>0</v>
      </c>
      <c r="T112" s="98">
        <f>SUM(T113,T114,T115)</f>
        <v>0</v>
      </c>
    </row>
    <row r="113" spans="2:22" s="161" customFormat="1">
      <c r="C113" s="134" t="s">
        <v>330</v>
      </c>
      <c r="E113" s="270" t="s">
        <v>649</v>
      </c>
      <c r="H113" s="98">
        <f t="shared" ref="H113:T113" si="80">H242-H371</f>
        <v>0</v>
      </c>
      <c r="I113" s="98">
        <f t="shared" si="80"/>
        <v>0</v>
      </c>
      <c r="J113" s="98">
        <f t="shared" si="80"/>
        <v>0</v>
      </c>
      <c r="K113" s="98">
        <f t="shared" si="80"/>
        <v>0</v>
      </c>
      <c r="L113" s="98">
        <f t="shared" si="80"/>
        <v>0</v>
      </c>
      <c r="M113" s="98">
        <f t="shared" si="80"/>
        <v>0</v>
      </c>
      <c r="N113" s="98">
        <f t="shared" si="80"/>
        <v>0</v>
      </c>
      <c r="O113" s="98">
        <f t="shared" si="80"/>
        <v>0</v>
      </c>
      <c r="P113" s="98">
        <f t="shared" si="80"/>
        <v>0</v>
      </c>
      <c r="Q113" s="98">
        <f t="shared" si="80"/>
        <v>0</v>
      </c>
      <c r="R113" s="98">
        <f t="shared" si="80"/>
        <v>0</v>
      </c>
      <c r="S113" s="98">
        <f t="shared" si="80"/>
        <v>0</v>
      </c>
      <c r="T113" s="98">
        <f t="shared" si="80"/>
        <v>0</v>
      </c>
    </row>
    <row r="114" spans="2:22" s="161" customFormat="1">
      <c r="C114" s="34" t="s">
        <v>337</v>
      </c>
      <c r="E114" s="270" t="s">
        <v>649</v>
      </c>
      <c r="H114" s="98">
        <f t="shared" ref="H114:T114" si="81">H243-H372</f>
        <v>0</v>
      </c>
      <c r="I114" s="98">
        <f t="shared" si="81"/>
        <v>0</v>
      </c>
      <c r="J114" s="98">
        <f t="shared" si="81"/>
        <v>0</v>
      </c>
      <c r="K114" s="98">
        <f t="shared" si="81"/>
        <v>0</v>
      </c>
      <c r="L114" s="98">
        <f t="shared" si="81"/>
        <v>0</v>
      </c>
      <c r="M114" s="98">
        <f t="shared" si="81"/>
        <v>0</v>
      </c>
      <c r="N114" s="98">
        <f t="shared" si="81"/>
        <v>0</v>
      </c>
      <c r="O114" s="98">
        <f t="shared" si="81"/>
        <v>0</v>
      </c>
      <c r="P114" s="98">
        <f t="shared" si="81"/>
        <v>0</v>
      </c>
      <c r="Q114" s="98">
        <f t="shared" si="81"/>
        <v>0</v>
      </c>
      <c r="R114" s="98">
        <f t="shared" si="81"/>
        <v>0</v>
      </c>
      <c r="S114" s="98">
        <f t="shared" si="81"/>
        <v>0</v>
      </c>
      <c r="T114" s="98">
        <f t="shared" si="81"/>
        <v>0</v>
      </c>
    </row>
    <row r="115" spans="2:22" s="161" customFormat="1">
      <c r="C115" s="34" t="s">
        <v>341</v>
      </c>
      <c r="E115" s="270" t="s">
        <v>649</v>
      </c>
      <c r="H115" s="98">
        <f t="shared" ref="H115:T115" si="82">H244-H373</f>
        <v>0</v>
      </c>
      <c r="I115" s="98">
        <f t="shared" si="82"/>
        <v>0</v>
      </c>
      <c r="J115" s="98">
        <f t="shared" si="82"/>
        <v>0</v>
      </c>
      <c r="K115" s="98">
        <f t="shared" si="82"/>
        <v>0</v>
      </c>
      <c r="L115" s="98">
        <f t="shared" si="82"/>
        <v>0</v>
      </c>
      <c r="M115" s="98">
        <f t="shared" si="82"/>
        <v>0</v>
      </c>
      <c r="N115" s="98">
        <f t="shared" si="82"/>
        <v>0</v>
      </c>
      <c r="O115" s="98">
        <f t="shared" si="82"/>
        <v>0</v>
      </c>
      <c r="P115" s="98">
        <f t="shared" si="82"/>
        <v>0</v>
      </c>
      <c r="Q115" s="98">
        <f t="shared" si="82"/>
        <v>0</v>
      </c>
      <c r="R115" s="98">
        <f t="shared" si="82"/>
        <v>0</v>
      </c>
      <c r="S115" s="98">
        <f t="shared" si="82"/>
        <v>0</v>
      </c>
      <c r="T115" s="98">
        <f t="shared" si="82"/>
        <v>0</v>
      </c>
    </row>
    <row r="116" spans="2:22" s="161" customFormat="1">
      <c r="C116" s="16" t="s">
        <v>244</v>
      </c>
      <c r="E116" s="270" t="s">
        <v>649</v>
      </c>
      <c r="H116" s="98">
        <f t="shared" ref="H116:T116" si="83">H245-H374</f>
        <v>0</v>
      </c>
      <c r="I116" s="98">
        <f t="shared" si="83"/>
        <v>0</v>
      </c>
      <c r="J116" s="98">
        <f t="shared" si="83"/>
        <v>0</v>
      </c>
      <c r="K116" s="98">
        <f t="shared" si="83"/>
        <v>0</v>
      </c>
      <c r="L116" s="98">
        <f t="shared" si="83"/>
        <v>0</v>
      </c>
      <c r="M116" s="98">
        <f t="shared" si="83"/>
        <v>0</v>
      </c>
      <c r="N116" s="98">
        <f t="shared" si="83"/>
        <v>0</v>
      </c>
      <c r="O116" s="98">
        <f t="shared" si="83"/>
        <v>0</v>
      </c>
      <c r="P116" s="98">
        <f t="shared" si="83"/>
        <v>0</v>
      </c>
      <c r="Q116" s="98">
        <f t="shared" si="83"/>
        <v>0</v>
      </c>
      <c r="R116" s="98">
        <f t="shared" si="83"/>
        <v>0</v>
      </c>
      <c r="S116" s="98">
        <f t="shared" si="83"/>
        <v>0</v>
      </c>
      <c r="T116" s="98">
        <f t="shared" si="83"/>
        <v>0</v>
      </c>
    </row>
    <row r="117" spans="2:22" s="161" customFormat="1">
      <c r="C117" s="17"/>
      <c r="D117" s="17"/>
      <c r="E117" s="17"/>
      <c r="F117" s="17"/>
      <c r="G117" s="17"/>
      <c r="H117" s="116"/>
      <c r="I117" s="116"/>
      <c r="J117" s="116"/>
      <c r="K117" s="116"/>
      <c r="L117" s="116"/>
      <c r="M117" s="116"/>
      <c r="N117" s="116"/>
      <c r="O117" s="116"/>
      <c r="P117" s="116"/>
      <c r="Q117" s="116"/>
      <c r="R117" s="116"/>
      <c r="S117" s="116"/>
      <c r="T117" s="116"/>
      <c r="U117" s="122"/>
    </row>
    <row r="118" spans="2:22" s="161" customFormat="1">
      <c r="C118" s="16" t="s">
        <v>375</v>
      </c>
      <c r="D118" s="17"/>
      <c r="E118" s="18" t="s">
        <v>649</v>
      </c>
      <c r="F118" s="17"/>
      <c r="G118" s="17"/>
      <c r="H118" s="103">
        <f>SUM(H119:H120)</f>
        <v>0</v>
      </c>
      <c r="I118" s="103">
        <f t="shared" ref="I118:T118" si="84">SUM(I119:I120)</f>
        <v>0</v>
      </c>
      <c r="J118" s="103">
        <f t="shared" si="84"/>
        <v>0</v>
      </c>
      <c r="K118" s="103">
        <f t="shared" si="84"/>
        <v>0</v>
      </c>
      <c r="L118" s="103">
        <f t="shared" si="84"/>
        <v>0</v>
      </c>
      <c r="M118" s="103">
        <f t="shared" si="84"/>
        <v>0</v>
      </c>
      <c r="N118" s="103">
        <f t="shared" si="84"/>
        <v>0</v>
      </c>
      <c r="O118" s="103">
        <f t="shared" si="84"/>
        <v>0</v>
      </c>
      <c r="P118" s="103">
        <f t="shared" si="84"/>
        <v>0</v>
      </c>
      <c r="Q118" s="103">
        <f t="shared" si="84"/>
        <v>0</v>
      </c>
      <c r="R118" s="103">
        <f t="shared" si="84"/>
        <v>0</v>
      </c>
      <c r="S118" s="103">
        <f t="shared" si="84"/>
        <v>0</v>
      </c>
      <c r="T118" s="103">
        <f t="shared" si="84"/>
        <v>0</v>
      </c>
      <c r="U118" s="122"/>
    </row>
    <row r="119" spans="2:22" s="161" customFormat="1">
      <c r="C119" s="17" t="s">
        <v>376</v>
      </c>
      <c r="D119" s="17"/>
      <c r="E119" s="18" t="s">
        <v>649</v>
      </c>
      <c r="F119" s="17"/>
      <c r="G119" s="17"/>
      <c r="H119" s="98">
        <f t="shared" ref="H119:T119" si="85">H248-H377</f>
        <v>0</v>
      </c>
      <c r="I119" s="98">
        <f t="shared" si="85"/>
        <v>0</v>
      </c>
      <c r="J119" s="98">
        <f t="shared" si="85"/>
        <v>0</v>
      </c>
      <c r="K119" s="98">
        <f t="shared" si="85"/>
        <v>0</v>
      </c>
      <c r="L119" s="98">
        <f t="shared" si="85"/>
        <v>0</v>
      </c>
      <c r="M119" s="98">
        <f t="shared" si="85"/>
        <v>0</v>
      </c>
      <c r="N119" s="98">
        <f t="shared" si="85"/>
        <v>0</v>
      </c>
      <c r="O119" s="98">
        <f t="shared" si="85"/>
        <v>0</v>
      </c>
      <c r="P119" s="98">
        <f t="shared" si="85"/>
        <v>0</v>
      </c>
      <c r="Q119" s="98">
        <f t="shared" si="85"/>
        <v>0</v>
      </c>
      <c r="R119" s="98">
        <f t="shared" si="85"/>
        <v>0</v>
      </c>
      <c r="S119" s="98">
        <f t="shared" si="85"/>
        <v>0</v>
      </c>
      <c r="T119" s="98">
        <f t="shared" si="85"/>
        <v>0</v>
      </c>
      <c r="U119" s="122"/>
    </row>
    <row r="120" spans="2:22" s="161" customFormat="1">
      <c r="C120" s="17" t="s">
        <v>96</v>
      </c>
      <c r="D120" s="17"/>
      <c r="E120" s="18" t="s">
        <v>649</v>
      </c>
      <c r="F120" s="17"/>
      <c r="G120" s="17"/>
      <c r="H120" s="98">
        <f t="shared" ref="H120:T120" si="86">H249-H378</f>
        <v>0</v>
      </c>
      <c r="I120" s="98">
        <f t="shared" si="86"/>
        <v>0</v>
      </c>
      <c r="J120" s="98">
        <f t="shared" si="86"/>
        <v>0</v>
      </c>
      <c r="K120" s="98">
        <f t="shared" si="86"/>
        <v>0</v>
      </c>
      <c r="L120" s="98">
        <f t="shared" si="86"/>
        <v>0</v>
      </c>
      <c r="M120" s="98">
        <f t="shared" si="86"/>
        <v>0</v>
      </c>
      <c r="N120" s="98">
        <f t="shared" si="86"/>
        <v>0</v>
      </c>
      <c r="O120" s="98">
        <f t="shared" si="86"/>
        <v>0</v>
      </c>
      <c r="P120" s="98">
        <f t="shared" si="86"/>
        <v>0</v>
      </c>
      <c r="Q120" s="98">
        <f t="shared" si="86"/>
        <v>0</v>
      </c>
      <c r="R120" s="98">
        <f t="shared" si="86"/>
        <v>0</v>
      </c>
      <c r="S120" s="98">
        <f t="shared" si="86"/>
        <v>0</v>
      </c>
      <c r="T120" s="98">
        <f t="shared" si="86"/>
        <v>0</v>
      </c>
      <c r="U120" s="122"/>
    </row>
    <row r="121" spans="2:22" s="161" customFormat="1">
      <c r="C121" s="17"/>
      <c r="D121" s="17"/>
      <c r="E121" s="17"/>
      <c r="F121" s="17"/>
      <c r="G121" s="17"/>
      <c r="H121" s="116"/>
      <c r="I121" s="116"/>
      <c r="J121" s="116"/>
      <c r="K121" s="116"/>
      <c r="L121" s="116"/>
      <c r="M121" s="116"/>
      <c r="N121" s="116"/>
      <c r="O121" s="116"/>
      <c r="P121" s="116"/>
      <c r="Q121" s="116"/>
      <c r="R121" s="116"/>
      <c r="S121" s="116"/>
      <c r="T121" s="116"/>
      <c r="U121" s="122"/>
    </row>
    <row r="122" spans="2:22">
      <c r="C122" s="16" t="s">
        <v>489</v>
      </c>
      <c r="D122" s="18"/>
      <c r="E122" s="18" t="s">
        <v>649</v>
      </c>
      <c r="F122" s="161"/>
      <c r="G122" s="161"/>
      <c r="H122" s="138">
        <f t="shared" ref="H122:T122" si="87">H251-H380</f>
        <v>0</v>
      </c>
      <c r="I122" s="138">
        <f t="shared" si="87"/>
        <v>0</v>
      </c>
      <c r="J122" s="138">
        <f t="shared" si="87"/>
        <v>0</v>
      </c>
      <c r="K122" s="138">
        <f t="shared" si="87"/>
        <v>0</v>
      </c>
      <c r="L122" s="138">
        <f t="shared" si="87"/>
        <v>0</v>
      </c>
      <c r="M122" s="138">
        <f t="shared" si="87"/>
        <v>0</v>
      </c>
      <c r="N122" s="138">
        <f t="shared" si="87"/>
        <v>0</v>
      </c>
      <c r="O122" s="138">
        <f t="shared" si="87"/>
        <v>0</v>
      </c>
      <c r="P122" s="138">
        <f t="shared" si="87"/>
        <v>0</v>
      </c>
      <c r="Q122" s="138">
        <f t="shared" si="87"/>
        <v>0</v>
      </c>
      <c r="R122" s="138">
        <f t="shared" si="87"/>
        <v>0</v>
      </c>
      <c r="S122" s="138">
        <f t="shared" si="87"/>
        <v>0</v>
      </c>
      <c r="T122" s="138">
        <f t="shared" si="87"/>
        <v>0</v>
      </c>
      <c r="U122" s="122"/>
    </row>
    <row r="123" spans="2:22">
      <c r="C123" s="161"/>
      <c r="D123" s="161"/>
      <c r="E123" s="161"/>
      <c r="F123" s="161"/>
      <c r="G123" s="161"/>
      <c r="H123" s="97"/>
      <c r="I123" s="97"/>
      <c r="J123" s="97"/>
      <c r="K123" s="97"/>
      <c r="L123" s="97"/>
      <c r="M123" s="97"/>
      <c r="N123" s="97"/>
      <c r="O123" s="97"/>
      <c r="P123" s="97"/>
      <c r="Q123" s="97"/>
      <c r="R123" s="97"/>
      <c r="S123" s="97"/>
      <c r="T123" s="97"/>
      <c r="U123" s="122"/>
    </row>
    <row r="124" spans="2:22">
      <c r="C124" s="16" t="s">
        <v>376</v>
      </c>
      <c r="D124" s="18"/>
      <c r="E124" s="18" t="s">
        <v>649</v>
      </c>
      <c r="F124" s="18"/>
      <c r="G124" s="18"/>
      <c r="H124" s="139">
        <f t="shared" ref="H124:T124" si="88">H253-H382</f>
        <v>0</v>
      </c>
      <c r="I124" s="139">
        <f t="shared" si="88"/>
        <v>0</v>
      </c>
      <c r="J124" s="139">
        <f t="shared" si="88"/>
        <v>0</v>
      </c>
      <c r="K124" s="139">
        <f t="shared" si="88"/>
        <v>0</v>
      </c>
      <c r="L124" s="139">
        <f t="shared" si="88"/>
        <v>0</v>
      </c>
      <c r="M124" s="139">
        <f t="shared" si="88"/>
        <v>0</v>
      </c>
      <c r="N124" s="139">
        <f t="shared" si="88"/>
        <v>0</v>
      </c>
      <c r="O124" s="139">
        <f t="shared" si="88"/>
        <v>0</v>
      </c>
      <c r="P124" s="139">
        <f t="shared" si="88"/>
        <v>0</v>
      </c>
      <c r="Q124" s="139">
        <f t="shared" si="88"/>
        <v>0</v>
      </c>
      <c r="R124" s="139">
        <f t="shared" si="88"/>
        <v>0</v>
      </c>
      <c r="S124" s="139">
        <f t="shared" si="88"/>
        <v>0</v>
      </c>
      <c r="T124" s="139">
        <f t="shared" si="88"/>
        <v>0</v>
      </c>
      <c r="U124" s="122"/>
    </row>
    <row r="125" spans="2:22">
      <c r="C125" s="24" t="s">
        <v>88</v>
      </c>
      <c r="D125" s="18"/>
      <c r="E125" s="18" t="s">
        <v>649</v>
      </c>
      <c r="F125" s="161"/>
      <c r="G125" s="161"/>
      <c r="H125" s="103">
        <f t="shared" ref="H125:T125" si="89">H254-H383</f>
        <v>0</v>
      </c>
      <c r="I125" s="103">
        <f t="shared" si="89"/>
        <v>0</v>
      </c>
      <c r="J125" s="103">
        <f t="shared" si="89"/>
        <v>0</v>
      </c>
      <c r="K125" s="103">
        <f t="shared" si="89"/>
        <v>0</v>
      </c>
      <c r="L125" s="103">
        <f t="shared" si="89"/>
        <v>0</v>
      </c>
      <c r="M125" s="103">
        <f t="shared" si="89"/>
        <v>0</v>
      </c>
      <c r="N125" s="103">
        <f t="shared" si="89"/>
        <v>0</v>
      </c>
      <c r="O125" s="103">
        <f t="shared" si="89"/>
        <v>0</v>
      </c>
      <c r="P125" s="103">
        <f t="shared" si="89"/>
        <v>0</v>
      </c>
      <c r="Q125" s="103">
        <f t="shared" si="89"/>
        <v>0</v>
      </c>
      <c r="R125" s="103">
        <f t="shared" si="89"/>
        <v>0</v>
      </c>
      <c r="S125" s="103">
        <f t="shared" si="89"/>
        <v>0</v>
      </c>
      <c r="T125" s="103">
        <f t="shared" si="89"/>
        <v>0</v>
      </c>
      <c r="U125" s="122"/>
    </row>
    <row r="126" spans="2:22">
      <c r="C126" s="24" t="s">
        <v>89</v>
      </c>
      <c r="D126" s="18"/>
      <c r="E126" s="18" t="s">
        <v>649</v>
      </c>
      <c r="F126" s="161"/>
      <c r="G126" s="161"/>
      <c r="H126" s="103">
        <f t="shared" ref="H126:T126" si="90">H255-H384</f>
        <v>0</v>
      </c>
      <c r="I126" s="103">
        <f t="shared" si="90"/>
        <v>0</v>
      </c>
      <c r="J126" s="103">
        <f t="shared" si="90"/>
        <v>0</v>
      </c>
      <c r="K126" s="103">
        <f t="shared" si="90"/>
        <v>0</v>
      </c>
      <c r="L126" s="103">
        <f t="shared" si="90"/>
        <v>0</v>
      </c>
      <c r="M126" s="103">
        <f t="shared" si="90"/>
        <v>0</v>
      </c>
      <c r="N126" s="103">
        <f t="shared" si="90"/>
        <v>0</v>
      </c>
      <c r="O126" s="103">
        <f t="shared" si="90"/>
        <v>0</v>
      </c>
      <c r="P126" s="103">
        <f t="shared" si="90"/>
        <v>0</v>
      </c>
      <c r="Q126" s="103">
        <f t="shared" si="90"/>
        <v>0</v>
      </c>
      <c r="R126" s="103">
        <f t="shared" si="90"/>
        <v>0</v>
      </c>
      <c r="S126" s="103">
        <f t="shared" si="90"/>
        <v>0</v>
      </c>
      <c r="T126" s="103">
        <f t="shared" si="90"/>
        <v>0</v>
      </c>
      <c r="U126" s="122"/>
    </row>
    <row r="127" spans="2:22">
      <c r="B127" s="161"/>
      <c r="C127" s="24" t="s">
        <v>90</v>
      </c>
      <c r="D127" s="18"/>
      <c r="E127" s="18" t="s">
        <v>649</v>
      </c>
      <c r="F127" s="161"/>
      <c r="G127" s="161"/>
      <c r="H127" s="103">
        <f t="shared" ref="H127:T127" si="91">H256-H385</f>
        <v>0</v>
      </c>
      <c r="I127" s="103">
        <f t="shared" si="91"/>
        <v>0</v>
      </c>
      <c r="J127" s="103">
        <f t="shared" si="91"/>
        <v>0</v>
      </c>
      <c r="K127" s="103">
        <f t="shared" si="91"/>
        <v>0</v>
      </c>
      <c r="L127" s="103">
        <f t="shared" si="91"/>
        <v>0</v>
      </c>
      <c r="M127" s="103">
        <f t="shared" si="91"/>
        <v>0</v>
      </c>
      <c r="N127" s="103">
        <f t="shared" si="91"/>
        <v>0</v>
      </c>
      <c r="O127" s="103">
        <f t="shared" si="91"/>
        <v>0</v>
      </c>
      <c r="P127" s="103">
        <f t="shared" si="91"/>
        <v>0</v>
      </c>
      <c r="Q127" s="103">
        <f t="shared" si="91"/>
        <v>0</v>
      </c>
      <c r="R127" s="103">
        <f t="shared" si="91"/>
        <v>0</v>
      </c>
      <c r="S127" s="103">
        <f t="shared" si="91"/>
        <v>0</v>
      </c>
      <c r="T127" s="103">
        <f t="shared" si="91"/>
        <v>0</v>
      </c>
      <c r="U127" s="122"/>
      <c r="V127" s="161"/>
    </row>
    <row r="128" spans="2:22">
      <c r="B128" s="161"/>
      <c r="C128" s="24" t="s">
        <v>91</v>
      </c>
      <c r="D128" s="18"/>
      <c r="E128" s="18" t="s">
        <v>649</v>
      </c>
      <c r="F128" s="161"/>
      <c r="G128" s="161"/>
      <c r="H128" s="103">
        <f t="shared" ref="H128:T128" si="92">H257-H386</f>
        <v>0</v>
      </c>
      <c r="I128" s="103">
        <f t="shared" si="92"/>
        <v>0</v>
      </c>
      <c r="J128" s="103">
        <f t="shared" si="92"/>
        <v>0</v>
      </c>
      <c r="K128" s="103">
        <f t="shared" si="92"/>
        <v>0</v>
      </c>
      <c r="L128" s="103">
        <f t="shared" si="92"/>
        <v>0</v>
      </c>
      <c r="M128" s="103">
        <f t="shared" si="92"/>
        <v>0</v>
      </c>
      <c r="N128" s="103">
        <f t="shared" si="92"/>
        <v>0</v>
      </c>
      <c r="O128" s="103">
        <f t="shared" si="92"/>
        <v>0</v>
      </c>
      <c r="P128" s="103">
        <f t="shared" si="92"/>
        <v>0</v>
      </c>
      <c r="Q128" s="103">
        <f t="shared" si="92"/>
        <v>0</v>
      </c>
      <c r="R128" s="103">
        <f t="shared" si="92"/>
        <v>0</v>
      </c>
      <c r="S128" s="103">
        <f t="shared" si="92"/>
        <v>0</v>
      </c>
      <c r="T128" s="103">
        <f t="shared" si="92"/>
        <v>0</v>
      </c>
      <c r="U128" s="122"/>
      <c r="V128" s="161"/>
    </row>
    <row r="129" spans="1:22">
      <c r="B129" s="161"/>
      <c r="C129" s="24" t="s">
        <v>92</v>
      </c>
      <c r="D129" s="18"/>
      <c r="E129" s="18" t="s">
        <v>649</v>
      </c>
      <c r="F129" s="161"/>
      <c r="G129" s="161"/>
      <c r="H129" s="103">
        <f t="shared" ref="H129:T129" si="93">H258-H387</f>
        <v>0</v>
      </c>
      <c r="I129" s="103">
        <f t="shared" si="93"/>
        <v>0</v>
      </c>
      <c r="J129" s="103">
        <f t="shared" si="93"/>
        <v>0</v>
      </c>
      <c r="K129" s="103">
        <f t="shared" si="93"/>
        <v>0</v>
      </c>
      <c r="L129" s="103">
        <f t="shared" si="93"/>
        <v>0</v>
      </c>
      <c r="M129" s="103">
        <f t="shared" si="93"/>
        <v>0</v>
      </c>
      <c r="N129" s="103">
        <f t="shared" si="93"/>
        <v>0</v>
      </c>
      <c r="O129" s="103">
        <f t="shared" si="93"/>
        <v>0</v>
      </c>
      <c r="P129" s="103">
        <f t="shared" si="93"/>
        <v>0</v>
      </c>
      <c r="Q129" s="103">
        <f t="shared" si="93"/>
        <v>0</v>
      </c>
      <c r="R129" s="103">
        <f t="shared" si="93"/>
        <v>0</v>
      </c>
      <c r="S129" s="103">
        <f t="shared" si="93"/>
        <v>0</v>
      </c>
      <c r="T129" s="103">
        <f t="shared" si="93"/>
        <v>0</v>
      </c>
      <c r="U129" s="122"/>
      <c r="V129" s="161"/>
    </row>
    <row r="130" spans="1:22">
      <c r="B130" s="161"/>
      <c r="C130" s="24" t="s">
        <v>93</v>
      </c>
      <c r="D130" s="18"/>
      <c r="E130" s="18" t="s">
        <v>649</v>
      </c>
      <c r="F130" s="161"/>
      <c r="G130" s="161"/>
      <c r="H130" s="103">
        <f t="shared" ref="H130:T130" si="94">H259-H388</f>
        <v>0</v>
      </c>
      <c r="I130" s="103">
        <f t="shared" si="94"/>
        <v>0</v>
      </c>
      <c r="J130" s="103">
        <f t="shared" si="94"/>
        <v>0</v>
      </c>
      <c r="K130" s="103">
        <f t="shared" si="94"/>
        <v>0</v>
      </c>
      <c r="L130" s="103">
        <f t="shared" si="94"/>
        <v>0</v>
      </c>
      <c r="M130" s="103">
        <f t="shared" si="94"/>
        <v>0</v>
      </c>
      <c r="N130" s="103">
        <f t="shared" si="94"/>
        <v>0</v>
      </c>
      <c r="O130" s="103">
        <f t="shared" si="94"/>
        <v>0</v>
      </c>
      <c r="P130" s="103">
        <f t="shared" si="94"/>
        <v>0</v>
      </c>
      <c r="Q130" s="103">
        <f t="shared" si="94"/>
        <v>0</v>
      </c>
      <c r="R130" s="103">
        <f t="shared" si="94"/>
        <v>0</v>
      </c>
      <c r="S130" s="103">
        <f t="shared" si="94"/>
        <v>0</v>
      </c>
      <c r="T130" s="103">
        <f t="shared" si="94"/>
        <v>0</v>
      </c>
      <c r="U130" s="122"/>
      <c r="V130" s="161"/>
    </row>
    <row r="131" spans="1:22">
      <c r="B131" s="161"/>
      <c r="C131" s="24" t="s">
        <v>94</v>
      </c>
      <c r="D131" s="18"/>
      <c r="E131" s="18" t="s">
        <v>649</v>
      </c>
      <c r="F131" s="161"/>
      <c r="G131" s="161"/>
      <c r="H131" s="103">
        <f t="shared" ref="H131:T131" si="95">H260-H389</f>
        <v>0</v>
      </c>
      <c r="I131" s="103">
        <f t="shared" si="95"/>
        <v>0</v>
      </c>
      <c r="J131" s="103">
        <f t="shared" si="95"/>
        <v>0</v>
      </c>
      <c r="K131" s="103">
        <f t="shared" si="95"/>
        <v>0</v>
      </c>
      <c r="L131" s="103">
        <f t="shared" si="95"/>
        <v>0</v>
      </c>
      <c r="M131" s="103">
        <f t="shared" si="95"/>
        <v>0</v>
      </c>
      <c r="N131" s="103">
        <f t="shared" si="95"/>
        <v>0</v>
      </c>
      <c r="O131" s="103">
        <f t="shared" si="95"/>
        <v>0</v>
      </c>
      <c r="P131" s="103">
        <f t="shared" si="95"/>
        <v>0</v>
      </c>
      <c r="Q131" s="103">
        <f t="shared" si="95"/>
        <v>0</v>
      </c>
      <c r="R131" s="103">
        <f t="shared" si="95"/>
        <v>0</v>
      </c>
      <c r="S131" s="103">
        <f t="shared" si="95"/>
        <v>0</v>
      </c>
      <c r="T131" s="103">
        <f t="shared" si="95"/>
        <v>0</v>
      </c>
      <c r="U131" s="122"/>
      <c r="V131" s="161"/>
    </row>
    <row r="132" spans="1:22">
      <c r="B132" s="161"/>
      <c r="C132" s="24" t="s">
        <v>95</v>
      </c>
      <c r="D132" s="18"/>
      <c r="E132" s="18" t="s">
        <v>649</v>
      </c>
      <c r="F132" s="161"/>
      <c r="G132" s="161"/>
      <c r="H132" s="103">
        <f t="shared" ref="H132:T132" si="96">H261-H390</f>
        <v>0</v>
      </c>
      <c r="I132" s="103">
        <f t="shared" si="96"/>
        <v>0</v>
      </c>
      <c r="J132" s="103">
        <f t="shared" si="96"/>
        <v>0</v>
      </c>
      <c r="K132" s="103">
        <f t="shared" si="96"/>
        <v>0</v>
      </c>
      <c r="L132" s="103">
        <f t="shared" si="96"/>
        <v>0</v>
      </c>
      <c r="M132" s="103">
        <f t="shared" si="96"/>
        <v>0</v>
      </c>
      <c r="N132" s="103">
        <f t="shared" si="96"/>
        <v>0</v>
      </c>
      <c r="O132" s="103">
        <f t="shared" si="96"/>
        <v>0</v>
      </c>
      <c r="P132" s="103">
        <f t="shared" si="96"/>
        <v>0</v>
      </c>
      <c r="Q132" s="103">
        <f t="shared" si="96"/>
        <v>0</v>
      </c>
      <c r="R132" s="103">
        <f t="shared" si="96"/>
        <v>0</v>
      </c>
      <c r="S132" s="103">
        <f t="shared" si="96"/>
        <v>0</v>
      </c>
      <c r="T132" s="103">
        <f t="shared" si="96"/>
        <v>0</v>
      </c>
      <c r="U132" s="122"/>
      <c r="V132" s="161"/>
    </row>
    <row r="133" spans="1:22" s="161" customFormat="1">
      <c r="C133" s="24" t="s">
        <v>664</v>
      </c>
      <c r="D133" s="18"/>
      <c r="E133" s="18" t="s">
        <v>649</v>
      </c>
      <c r="H133" s="103">
        <f t="shared" ref="H133:T133" si="97">H262-H391</f>
        <v>0</v>
      </c>
      <c r="I133" s="103">
        <f t="shared" si="97"/>
        <v>0</v>
      </c>
      <c r="J133" s="103">
        <f t="shared" si="97"/>
        <v>0</v>
      </c>
      <c r="K133" s="103">
        <f t="shared" si="97"/>
        <v>0</v>
      </c>
      <c r="L133" s="103">
        <f t="shared" si="97"/>
        <v>0</v>
      </c>
      <c r="M133" s="103">
        <f t="shared" si="97"/>
        <v>0</v>
      </c>
      <c r="N133" s="103">
        <f t="shared" si="97"/>
        <v>0</v>
      </c>
      <c r="O133" s="103">
        <f t="shared" si="97"/>
        <v>0</v>
      </c>
      <c r="P133" s="103">
        <f t="shared" si="97"/>
        <v>0</v>
      </c>
      <c r="Q133" s="103">
        <f t="shared" si="97"/>
        <v>0</v>
      </c>
      <c r="R133" s="103">
        <f t="shared" si="97"/>
        <v>0</v>
      </c>
      <c r="S133" s="103">
        <f t="shared" si="97"/>
        <v>0</v>
      </c>
      <c r="T133" s="103">
        <f t="shared" si="97"/>
        <v>0</v>
      </c>
      <c r="U133" s="122"/>
    </row>
    <row r="134" spans="1:22">
      <c r="B134" s="161"/>
      <c r="C134" s="16" t="s">
        <v>96</v>
      </c>
      <c r="D134" s="18"/>
      <c r="E134" s="18" t="s">
        <v>649</v>
      </c>
      <c r="F134" s="18"/>
      <c r="G134" s="18"/>
      <c r="H134" s="139">
        <f t="shared" ref="H134:T134" si="98">H263-H392</f>
        <v>0</v>
      </c>
      <c r="I134" s="139">
        <f t="shared" si="98"/>
        <v>0</v>
      </c>
      <c r="J134" s="139">
        <f t="shared" si="98"/>
        <v>0</v>
      </c>
      <c r="K134" s="139">
        <f t="shared" si="98"/>
        <v>0</v>
      </c>
      <c r="L134" s="139">
        <f t="shared" si="98"/>
        <v>0</v>
      </c>
      <c r="M134" s="139">
        <f t="shared" si="98"/>
        <v>0</v>
      </c>
      <c r="N134" s="139">
        <f t="shared" si="98"/>
        <v>0</v>
      </c>
      <c r="O134" s="139">
        <f t="shared" si="98"/>
        <v>0</v>
      </c>
      <c r="P134" s="139">
        <f t="shared" si="98"/>
        <v>0</v>
      </c>
      <c r="Q134" s="139">
        <f t="shared" si="98"/>
        <v>0</v>
      </c>
      <c r="R134" s="139">
        <f t="shared" si="98"/>
        <v>0</v>
      </c>
      <c r="S134" s="139">
        <f t="shared" si="98"/>
        <v>0</v>
      </c>
      <c r="T134" s="139">
        <f t="shared" si="98"/>
        <v>0</v>
      </c>
      <c r="U134" s="122"/>
      <c r="V134" s="161"/>
    </row>
    <row r="135" spans="1:22" s="161" customFormat="1">
      <c r="C135" s="24"/>
      <c r="D135" s="18"/>
      <c r="E135" s="18"/>
      <c r="F135" s="18"/>
      <c r="G135" s="18"/>
      <c r="H135" s="117"/>
      <c r="I135" s="117"/>
      <c r="J135" s="117"/>
      <c r="K135" s="117"/>
      <c r="L135" s="117"/>
      <c r="M135" s="117"/>
      <c r="N135" s="117"/>
      <c r="O135" s="117"/>
      <c r="P135" s="117"/>
      <c r="Q135" s="117"/>
      <c r="R135" s="117"/>
      <c r="S135" s="117"/>
      <c r="T135" s="117"/>
      <c r="U135" s="122"/>
    </row>
    <row r="136" spans="1:22" s="161" customFormat="1">
      <c r="C136" s="206" t="s">
        <v>667</v>
      </c>
      <c r="D136" s="18"/>
      <c r="E136" s="18" t="s">
        <v>649</v>
      </c>
      <c r="F136" s="18"/>
      <c r="G136" s="18"/>
      <c r="H136" s="103">
        <f t="shared" ref="H136:T136" si="99">H265-H394</f>
        <v>0</v>
      </c>
      <c r="I136" s="103">
        <f t="shared" si="99"/>
        <v>0</v>
      </c>
      <c r="J136" s="103">
        <f t="shared" si="99"/>
        <v>0</v>
      </c>
      <c r="K136" s="103">
        <f t="shared" si="99"/>
        <v>0</v>
      </c>
      <c r="L136" s="103">
        <f t="shared" si="99"/>
        <v>0</v>
      </c>
      <c r="M136" s="103">
        <f t="shared" si="99"/>
        <v>0</v>
      </c>
      <c r="N136" s="103">
        <f t="shared" si="99"/>
        <v>0</v>
      </c>
      <c r="O136" s="103">
        <f t="shared" si="99"/>
        <v>0</v>
      </c>
      <c r="P136" s="103">
        <f t="shared" si="99"/>
        <v>0</v>
      </c>
      <c r="Q136" s="103">
        <f t="shared" si="99"/>
        <v>0</v>
      </c>
      <c r="R136" s="103">
        <f t="shared" si="99"/>
        <v>0</v>
      </c>
      <c r="S136" s="103">
        <f t="shared" si="99"/>
        <v>0</v>
      </c>
      <c r="T136" s="103">
        <f t="shared" si="99"/>
        <v>0</v>
      </c>
      <c r="U136" s="122"/>
    </row>
    <row r="137" spans="1:22" s="161" customFormat="1">
      <c r="C137" s="206" t="s">
        <v>668</v>
      </c>
      <c r="D137" s="18"/>
      <c r="E137" s="18" t="s">
        <v>649</v>
      </c>
      <c r="F137" s="18"/>
      <c r="G137" s="18"/>
      <c r="H137" s="103">
        <f t="shared" ref="H137:T137" si="100">H266-H395</f>
        <v>0</v>
      </c>
      <c r="I137" s="103">
        <f t="shared" si="100"/>
        <v>0</v>
      </c>
      <c r="J137" s="103">
        <f t="shared" si="100"/>
        <v>0</v>
      </c>
      <c r="K137" s="103">
        <f t="shared" si="100"/>
        <v>0</v>
      </c>
      <c r="L137" s="103">
        <f t="shared" si="100"/>
        <v>0</v>
      </c>
      <c r="M137" s="103">
        <f t="shared" si="100"/>
        <v>0</v>
      </c>
      <c r="N137" s="103">
        <f t="shared" si="100"/>
        <v>0</v>
      </c>
      <c r="O137" s="103">
        <f t="shared" si="100"/>
        <v>0</v>
      </c>
      <c r="P137" s="103">
        <f t="shared" si="100"/>
        <v>0</v>
      </c>
      <c r="Q137" s="103">
        <f t="shared" si="100"/>
        <v>0</v>
      </c>
      <c r="R137" s="103">
        <f t="shared" si="100"/>
        <v>0</v>
      </c>
      <c r="S137" s="103">
        <f t="shared" si="100"/>
        <v>0</v>
      </c>
      <c r="T137" s="103">
        <f t="shared" si="100"/>
        <v>0</v>
      </c>
      <c r="U137" s="122"/>
    </row>
    <row r="138" spans="1:22" s="161" customFormat="1">
      <c r="C138" s="206"/>
      <c r="D138" s="18"/>
      <c r="E138" s="18"/>
      <c r="F138" s="18"/>
      <c r="G138" s="18"/>
      <c r="H138" s="117"/>
      <c r="I138" s="117"/>
      <c r="J138" s="117"/>
      <c r="K138" s="117"/>
      <c r="L138" s="117"/>
      <c r="M138" s="117"/>
      <c r="N138" s="117"/>
      <c r="O138" s="117"/>
      <c r="P138" s="117"/>
      <c r="Q138" s="117"/>
      <c r="R138" s="117"/>
      <c r="S138" s="117"/>
      <c r="T138" s="117"/>
      <c r="U138" s="122"/>
    </row>
    <row r="139" spans="1:22" s="161" customFormat="1">
      <c r="C139" s="151" t="s">
        <v>491</v>
      </c>
      <c r="D139" s="52"/>
      <c r="E139" s="18" t="s">
        <v>649</v>
      </c>
      <c r="H139" s="139">
        <f t="shared" ref="H139:T139" si="101">H268-H397</f>
        <v>0</v>
      </c>
      <c r="I139" s="139">
        <f t="shared" si="101"/>
        <v>0</v>
      </c>
      <c r="J139" s="139">
        <f t="shared" si="101"/>
        <v>0</v>
      </c>
      <c r="K139" s="139">
        <f t="shared" si="101"/>
        <v>0</v>
      </c>
      <c r="L139" s="139">
        <f t="shared" si="101"/>
        <v>0</v>
      </c>
      <c r="M139" s="139">
        <f t="shared" si="101"/>
        <v>0</v>
      </c>
      <c r="N139" s="139">
        <f t="shared" si="101"/>
        <v>0</v>
      </c>
      <c r="O139" s="139">
        <f t="shared" si="101"/>
        <v>0</v>
      </c>
      <c r="P139" s="139">
        <f t="shared" si="101"/>
        <v>0</v>
      </c>
      <c r="Q139" s="139">
        <f t="shared" si="101"/>
        <v>0</v>
      </c>
      <c r="R139" s="139">
        <f t="shared" si="101"/>
        <v>0</v>
      </c>
      <c r="S139" s="139">
        <f t="shared" si="101"/>
        <v>0</v>
      </c>
      <c r="T139" s="139">
        <f t="shared" si="101"/>
        <v>0</v>
      </c>
      <c r="U139" s="122"/>
    </row>
    <row r="140" spans="1:22" s="161" customFormat="1">
      <c r="U140" s="122"/>
    </row>
    <row r="141" spans="1:22" s="161" customFormat="1">
      <c r="C141" s="16" t="s">
        <v>377</v>
      </c>
      <c r="D141" s="18"/>
      <c r="E141" s="18" t="s">
        <v>649</v>
      </c>
      <c r="H141" s="139">
        <f t="shared" ref="H141:T141" si="102">H270-H399</f>
        <v>0</v>
      </c>
      <c r="I141" s="139">
        <f t="shared" si="102"/>
        <v>0</v>
      </c>
      <c r="J141" s="139">
        <f t="shared" si="102"/>
        <v>0</v>
      </c>
      <c r="K141" s="139">
        <f t="shared" si="102"/>
        <v>0</v>
      </c>
      <c r="L141" s="139">
        <f t="shared" si="102"/>
        <v>0</v>
      </c>
      <c r="M141" s="139">
        <f t="shared" si="102"/>
        <v>0</v>
      </c>
      <c r="N141" s="139">
        <f t="shared" si="102"/>
        <v>0</v>
      </c>
      <c r="O141" s="139">
        <f t="shared" si="102"/>
        <v>0</v>
      </c>
      <c r="P141" s="139">
        <f t="shared" si="102"/>
        <v>0</v>
      </c>
      <c r="Q141" s="139">
        <f t="shared" si="102"/>
        <v>0</v>
      </c>
      <c r="R141" s="139">
        <f t="shared" si="102"/>
        <v>0</v>
      </c>
      <c r="S141" s="139">
        <f t="shared" si="102"/>
        <v>0</v>
      </c>
      <c r="T141" s="139">
        <f t="shared" si="102"/>
        <v>0</v>
      </c>
      <c r="U141" s="122"/>
    </row>
    <row r="142" spans="1:22" s="44" customFormat="1">
      <c r="A142" s="21"/>
      <c r="B142" s="21"/>
      <c r="C142" s="21"/>
      <c r="D142" s="21"/>
      <c r="E142" s="21"/>
      <c r="F142" s="21"/>
      <c r="G142" s="21"/>
      <c r="H142" s="118"/>
      <c r="I142" s="118"/>
      <c r="J142" s="118"/>
      <c r="K142" s="118"/>
      <c r="L142" s="118"/>
      <c r="M142" s="118"/>
      <c r="N142" s="118"/>
      <c r="O142" s="118"/>
      <c r="P142" s="118"/>
      <c r="Q142" s="118"/>
      <c r="R142" s="118"/>
      <c r="S142" s="118"/>
      <c r="T142" s="118"/>
      <c r="U142" s="125"/>
      <c r="V142" s="21"/>
    </row>
    <row r="143" spans="1:22" s="137" customFormat="1">
      <c r="A143" s="161"/>
      <c r="B143" s="64"/>
      <c r="C143" s="64"/>
      <c r="D143" s="64"/>
      <c r="E143" s="64"/>
      <c r="F143" s="64"/>
      <c r="G143" s="64"/>
      <c r="H143" s="119"/>
      <c r="I143" s="119"/>
      <c r="J143" s="119"/>
      <c r="K143" s="119"/>
      <c r="L143" s="119"/>
      <c r="M143" s="119"/>
      <c r="N143" s="119"/>
      <c r="O143" s="119"/>
      <c r="P143" s="119"/>
      <c r="Q143" s="119"/>
      <c r="R143" s="119"/>
      <c r="S143" s="119"/>
      <c r="T143" s="119"/>
      <c r="U143" s="126"/>
      <c r="V143" s="161"/>
    </row>
    <row r="144" spans="1:22">
      <c r="A144" s="161"/>
      <c r="B144" s="65" t="s">
        <v>378</v>
      </c>
      <c r="C144" s="161"/>
      <c r="D144" s="64"/>
      <c r="E144" s="64"/>
      <c r="F144" s="64"/>
      <c r="G144" s="64"/>
      <c r="H144" s="119"/>
      <c r="I144" s="119"/>
      <c r="J144" s="119"/>
      <c r="K144" s="119"/>
      <c r="L144" s="119"/>
      <c r="M144" s="119"/>
      <c r="N144" s="119"/>
      <c r="O144" s="119"/>
      <c r="P144" s="119"/>
      <c r="Q144" s="119"/>
      <c r="R144" s="119"/>
      <c r="S144" s="119"/>
      <c r="T144" s="119"/>
      <c r="U144" s="122"/>
      <c r="V144" s="161"/>
    </row>
    <row r="145" spans="1:22" s="44" customFormat="1">
      <c r="A145" s="161"/>
      <c r="B145" s="65"/>
      <c r="C145" s="161"/>
      <c r="D145" s="64"/>
      <c r="E145" s="64"/>
      <c r="F145" s="64"/>
      <c r="G145" s="64"/>
      <c r="H145" s="119"/>
      <c r="I145" s="119"/>
      <c r="J145" s="119"/>
      <c r="K145" s="119"/>
      <c r="L145" s="119"/>
      <c r="M145" s="119"/>
      <c r="N145" s="119"/>
      <c r="O145" s="119"/>
      <c r="P145" s="119"/>
      <c r="Q145" s="119"/>
      <c r="R145" s="119"/>
      <c r="S145" s="119"/>
      <c r="T145" s="119"/>
      <c r="U145" s="122"/>
      <c r="V145" s="161"/>
    </row>
    <row r="146" spans="1:22" s="44" customFormat="1">
      <c r="A146" s="161"/>
      <c r="B146" s="161"/>
      <c r="C146" s="161" t="s">
        <v>79</v>
      </c>
      <c r="D146" s="18"/>
      <c r="E146" s="18" t="s">
        <v>649</v>
      </c>
      <c r="F146" s="161"/>
      <c r="G146" s="161"/>
      <c r="H146" s="103">
        <f>'3'!H14</f>
        <v>1.7689999999999999</v>
      </c>
      <c r="I146" s="103">
        <f>'3'!I14</f>
        <v>4.9630000000000001</v>
      </c>
      <c r="J146" s="103">
        <f>'3'!J14</f>
        <v>7.6870000000000003</v>
      </c>
      <c r="K146" s="103">
        <f>'3'!K14</f>
        <v>9.7279999999999998</v>
      </c>
      <c r="L146" s="103">
        <f>'3'!L14</f>
        <v>11.736000000000001</v>
      </c>
      <c r="M146" s="103">
        <f>'3'!M14</f>
        <v>13.795000000000002</v>
      </c>
      <c r="N146" s="103">
        <f>'3'!N14</f>
        <v>16.238000000000003</v>
      </c>
      <c r="O146" s="103">
        <f>'3'!O14</f>
        <v>18.197000000000003</v>
      </c>
      <c r="P146" s="103">
        <f>'3'!P14</f>
        <v>20.066000000000003</v>
      </c>
      <c r="Q146" s="103">
        <f>'3'!Q14</f>
        <v>1.875</v>
      </c>
      <c r="R146" s="103">
        <f>'3'!R14</f>
        <v>2.0350000000000001</v>
      </c>
      <c r="S146" s="103">
        <f>'3'!S14</f>
        <v>1.84</v>
      </c>
      <c r="T146" s="103">
        <f>'3'!T14</f>
        <v>0.76200000000000001</v>
      </c>
      <c r="U146" s="122"/>
      <c r="V146" s="64"/>
    </row>
    <row r="147" spans="1:22" s="44" customFormat="1">
      <c r="A147" s="64"/>
      <c r="B147" s="161"/>
      <c r="C147" s="161" t="s">
        <v>80</v>
      </c>
      <c r="D147" s="18"/>
      <c r="E147" s="18" t="s">
        <v>649</v>
      </c>
      <c r="F147" s="161"/>
      <c r="G147" s="161"/>
      <c r="H147" s="103">
        <f>'8'!H93</f>
        <v>0</v>
      </c>
      <c r="I147" s="103">
        <f>'8'!I93</f>
        <v>0</v>
      </c>
      <c r="J147" s="103">
        <f>'8'!J93</f>
        <v>0</v>
      </c>
      <c r="K147" s="103">
        <f>'8'!K93</f>
        <v>0</v>
      </c>
      <c r="L147" s="103">
        <f>'8'!L93</f>
        <v>0</v>
      </c>
      <c r="M147" s="103">
        <f>'8'!M93</f>
        <v>0</v>
      </c>
      <c r="N147" s="103">
        <f>'8'!N93</f>
        <v>0</v>
      </c>
      <c r="O147" s="103">
        <f>'8'!O93</f>
        <v>0</v>
      </c>
      <c r="P147" s="103">
        <f>'8'!P93</f>
        <v>0</v>
      </c>
      <c r="Q147" s="103">
        <f>'8'!Q93</f>
        <v>0</v>
      </c>
      <c r="R147" s="103">
        <f>'8'!R93</f>
        <v>0</v>
      </c>
      <c r="S147" s="103">
        <f>'8'!S93</f>
        <v>0</v>
      </c>
      <c r="T147" s="103">
        <f>'8'!T93</f>
        <v>0</v>
      </c>
      <c r="U147" s="122"/>
      <c r="V147" s="161"/>
    </row>
    <row r="148" spans="1:22" s="44" customFormat="1">
      <c r="A148" s="161"/>
      <c r="B148" s="161"/>
      <c r="C148" s="161"/>
      <c r="D148" s="161"/>
      <c r="E148" s="161"/>
      <c r="F148" s="161"/>
      <c r="G148" s="161"/>
      <c r="H148" s="97"/>
      <c r="I148" s="97"/>
      <c r="J148" s="97"/>
      <c r="K148" s="97"/>
      <c r="L148" s="97"/>
      <c r="M148" s="97"/>
      <c r="N148" s="97"/>
      <c r="O148" s="97"/>
      <c r="P148" s="97"/>
      <c r="Q148" s="97"/>
      <c r="R148" s="97"/>
      <c r="S148" s="97"/>
      <c r="T148" s="97"/>
      <c r="U148" s="122"/>
      <c r="V148" s="161"/>
    </row>
    <row r="149" spans="1:22" s="161" customFormat="1">
      <c r="C149" s="16" t="s">
        <v>561</v>
      </c>
      <c r="D149" s="18"/>
      <c r="E149" s="18" t="s">
        <v>649</v>
      </c>
      <c r="H149" s="98">
        <f>H151+H251+H266+H268+H270</f>
        <v>0</v>
      </c>
      <c r="I149" s="98">
        <f t="shared" ref="I149:T149" si="103">I151+I251+I266+I268+I270</f>
        <v>0</v>
      </c>
      <c r="J149" s="98">
        <f t="shared" si="103"/>
        <v>0</v>
      </c>
      <c r="K149" s="98">
        <f t="shared" si="103"/>
        <v>0</v>
      </c>
      <c r="L149" s="98">
        <f t="shared" si="103"/>
        <v>0</v>
      </c>
      <c r="M149" s="98">
        <f t="shared" si="103"/>
        <v>0</v>
      </c>
      <c r="N149" s="98">
        <f t="shared" si="103"/>
        <v>0</v>
      </c>
      <c r="O149" s="98">
        <f t="shared" si="103"/>
        <v>0</v>
      </c>
      <c r="P149" s="98">
        <f t="shared" si="103"/>
        <v>0</v>
      </c>
      <c r="Q149" s="98">
        <f t="shared" si="103"/>
        <v>0</v>
      </c>
      <c r="R149" s="98">
        <f t="shared" si="103"/>
        <v>0</v>
      </c>
      <c r="S149" s="98">
        <f t="shared" si="103"/>
        <v>0</v>
      </c>
      <c r="T149" s="98">
        <f t="shared" si="103"/>
        <v>0</v>
      </c>
      <c r="U149" s="122"/>
    </row>
    <row r="150" spans="1:22" s="161" customFormat="1">
      <c r="D150" s="18"/>
      <c r="E150" s="18"/>
      <c r="H150" s="97"/>
      <c r="I150" s="97"/>
      <c r="J150" s="97"/>
      <c r="K150" s="97"/>
      <c r="L150" s="97"/>
      <c r="M150" s="97"/>
      <c r="N150" s="97"/>
      <c r="O150" s="97"/>
      <c r="P150" s="97"/>
      <c r="Q150" s="97"/>
      <c r="R150" s="97"/>
      <c r="S150" s="97"/>
      <c r="T150" s="97"/>
      <c r="U150" s="122"/>
    </row>
    <row r="151" spans="1:22" s="76" customFormat="1">
      <c r="A151" s="161"/>
      <c r="B151" s="161"/>
      <c r="C151" s="16" t="s">
        <v>370</v>
      </c>
      <c r="D151" s="18"/>
      <c r="E151" s="18" t="s">
        <v>649</v>
      </c>
      <c r="F151" s="161"/>
      <c r="G151" s="161"/>
      <c r="H151" s="98">
        <f>SUM(H156,H163,H170,H177,H184,H191,H198,H205,H212,H219,H226,H233,H240,H247)</f>
        <v>0</v>
      </c>
      <c r="I151" s="98">
        <f t="shared" ref="I151:T151" si="104">SUM(I156,I163,I170,I177,I184,I191,I198,I205,I212,I219,I226,I233,I240,I247)</f>
        <v>0</v>
      </c>
      <c r="J151" s="98">
        <f t="shared" si="104"/>
        <v>0</v>
      </c>
      <c r="K151" s="98">
        <f t="shared" si="104"/>
        <v>0</v>
      </c>
      <c r="L151" s="98">
        <f t="shared" si="104"/>
        <v>0</v>
      </c>
      <c r="M151" s="98">
        <f t="shared" si="104"/>
        <v>0</v>
      </c>
      <c r="N151" s="98">
        <f t="shared" si="104"/>
        <v>0</v>
      </c>
      <c r="O151" s="98">
        <f t="shared" si="104"/>
        <v>0</v>
      </c>
      <c r="P151" s="98">
        <f t="shared" si="104"/>
        <v>0</v>
      </c>
      <c r="Q151" s="98">
        <f t="shared" si="104"/>
        <v>0</v>
      </c>
      <c r="R151" s="98">
        <f t="shared" si="104"/>
        <v>0</v>
      </c>
      <c r="S151" s="98">
        <f t="shared" si="104"/>
        <v>0</v>
      </c>
      <c r="T151" s="98">
        <f t="shared" si="104"/>
        <v>0</v>
      </c>
      <c r="U151" s="122"/>
      <c r="V151" s="161"/>
    </row>
    <row r="152" spans="1:22" s="131" customFormat="1">
      <c r="A152" s="161"/>
      <c r="B152" s="161"/>
      <c r="C152" s="161"/>
      <c r="D152" s="18"/>
      <c r="E152" s="18"/>
      <c r="F152" s="161"/>
      <c r="G152" s="161"/>
      <c r="H152" s="97"/>
      <c r="I152" s="97"/>
      <c r="J152" s="97"/>
      <c r="K152" s="97"/>
      <c r="L152" s="97"/>
      <c r="M152" s="97"/>
      <c r="N152" s="97"/>
      <c r="O152" s="97"/>
      <c r="P152" s="97"/>
      <c r="Q152" s="97"/>
      <c r="R152" s="97"/>
      <c r="S152" s="97"/>
      <c r="T152" s="97"/>
      <c r="U152" s="122"/>
      <c r="V152" s="161"/>
    </row>
    <row r="153" spans="1:22" s="131" customFormat="1">
      <c r="A153" s="161"/>
      <c r="B153" s="161"/>
      <c r="C153" s="161" t="s">
        <v>112</v>
      </c>
      <c r="D153" s="18"/>
      <c r="E153" s="18" t="s">
        <v>649</v>
      </c>
      <c r="F153" s="161"/>
      <c r="G153" s="161"/>
      <c r="H153" s="103">
        <f>'3'!H20</f>
        <v>0</v>
      </c>
      <c r="I153" s="103">
        <f>'3'!I20</f>
        <v>0</v>
      </c>
      <c r="J153" s="103">
        <f>'3'!J20</f>
        <v>0</v>
      </c>
      <c r="K153" s="103">
        <f>'3'!K20</f>
        <v>0</v>
      </c>
      <c r="L153" s="103">
        <f>'3'!L20</f>
        <v>0</v>
      </c>
      <c r="M153" s="103">
        <f>'3'!M20</f>
        <v>0</v>
      </c>
      <c r="N153" s="103">
        <f>'3'!N20</f>
        <v>0</v>
      </c>
      <c r="O153" s="103">
        <f>'3'!O20</f>
        <v>0</v>
      </c>
      <c r="P153" s="103">
        <f>'3'!P20</f>
        <v>0</v>
      </c>
      <c r="Q153" s="103">
        <f>'3'!Q20</f>
        <v>0</v>
      </c>
      <c r="R153" s="103">
        <f>'3'!R20</f>
        <v>0</v>
      </c>
      <c r="S153" s="103">
        <f>'3'!S20</f>
        <v>0</v>
      </c>
      <c r="T153" s="103">
        <f>'3'!T20</f>
        <v>0</v>
      </c>
      <c r="U153" s="122"/>
      <c r="V153" s="161"/>
    </row>
    <row r="154" spans="1:22" s="131" customFormat="1">
      <c r="A154" s="161"/>
      <c r="B154" s="161"/>
      <c r="C154" s="161" t="s">
        <v>113</v>
      </c>
      <c r="D154" s="161" t="s">
        <v>114</v>
      </c>
      <c r="E154" s="18" t="s">
        <v>649</v>
      </c>
      <c r="F154" s="161"/>
      <c r="G154" s="161"/>
      <c r="H154" s="103">
        <f>'3'!H21</f>
        <v>0</v>
      </c>
      <c r="I154" s="103">
        <f>'3'!I21</f>
        <v>0</v>
      </c>
      <c r="J154" s="103">
        <f>'3'!J21</f>
        <v>0</v>
      </c>
      <c r="K154" s="103">
        <f>'3'!K21</f>
        <v>0</v>
      </c>
      <c r="L154" s="103">
        <f>'3'!L21</f>
        <v>0</v>
      </c>
      <c r="M154" s="103">
        <f>'3'!M21</f>
        <v>0</v>
      </c>
      <c r="N154" s="103">
        <f>'3'!N21</f>
        <v>0</v>
      </c>
      <c r="O154" s="103">
        <f>'3'!O21</f>
        <v>0</v>
      </c>
      <c r="P154" s="103">
        <f>'3'!P21</f>
        <v>0</v>
      </c>
      <c r="Q154" s="103">
        <f>'3'!Q21</f>
        <v>0</v>
      </c>
      <c r="R154" s="103">
        <f>'3'!R21</f>
        <v>0</v>
      </c>
      <c r="S154" s="103">
        <f>'3'!S21</f>
        <v>0</v>
      </c>
      <c r="T154" s="103">
        <f>'3'!T21</f>
        <v>0</v>
      </c>
      <c r="U154" s="122"/>
      <c r="V154" s="161"/>
    </row>
    <row r="155" spans="1:22" s="131" customFormat="1">
      <c r="A155" s="161"/>
      <c r="B155" s="161"/>
      <c r="C155" s="161"/>
      <c r="D155" s="18"/>
      <c r="E155" s="18"/>
      <c r="F155" s="161"/>
      <c r="G155" s="161"/>
      <c r="H155" s="97"/>
      <c r="I155" s="97"/>
      <c r="J155" s="97"/>
      <c r="K155" s="97"/>
      <c r="L155" s="97"/>
      <c r="M155" s="97"/>
      <c r="N155" s="97"/>
      <c r="O155" s="97"/>
      <c r="P155" s="97"/>
      <c r="Q155" s="97"/>
      <c r="R155" s="97"/>
      <c r="S155" s="97"/>
      <c r="T155" s="97"/>
      <c r="U155" s="122"/>
      <c r="V155" s="161"/>
    </row>
    <row r="156" spans="1:22" s="161" customFormat="1">
      <c r="C156" s="16" t="s">
        <v>371</v>
      </c>
      <c r="D156" s="18"/>
      <c r="E156" s="18" t="s">
        <v>649</v>
      </c>
      <c r="H156" s="98">
        <f t="shared" ref="H156:T156" si="105">SUM(H157,H161)</f>
        <v>0</v>
      </c>
      <c r="I156" s="98">
        <f t="shared" si="105"/>
        <v>0</v>
      </c>
      <c r="J156" s="98">
        <f t="shared" si="105"/>
        <v>0</v>
      </c>
      <c r="K156" s="98">
        <f t="shared" si="105"/>
        <v>0</v>
      </c>
      <c r="L156" s="98">
        <f t="shared" si="105"/>
        <v>0</v>
      </c>
      <c r="M156" s="98">
        <f t="shared" si="105"/>
        <v>0</v>
      </c>
      <c r="N156" s="98">
        <f t="shared" si="105"/>
        <v>0</v>
      </c>
      <c r="O156" s="98">
        <f t="shared" si="105"/>
        <v>0</v>
      </c>
      <c r="P156" s="98">
        <f t="shared" si="105"/>
        <v>0</v>
      </c>
      <c r="Q156" s="98">
        <f t="shared" si="105"/>
        <v>0</v>
      </c>
      <c r="R156" s="98">
        <f t="shared" si="105"/>
        <v>0</v>
      </c>
      <c r="S156" s="98">
        <f t="shared" si="105"/>
        <v>0</v>
      </c>
      <c r="T156" s="98">
        <f t="shared" si="105"/>
        <v>0</v>
      </c>
      <c r="U156" s="122"/>
    </row>
    <row r="157" spans="1:22" s="161" customFormat="1">
      <c r="C157" s="16" t="s">
        <v>376</v>
      </c>
      <c r="E157" s="18" t="s">
        <v>649</v>
      </c>
      <c r="H157" s="98">
        <f>SUM(H158,H159, H160)</f>
        <v>0</v>
      </c>
      <c r="I157" s="98">
        <f t="shared" ref="I157:T157" si="106">SUM(I158,I159, I160)</f>
        <v>0</v>
      </c>
      <c r="J157" s="98">
        <f t="shared" si="106"/>
        <v>0</v>
      </c>
      <c r="K157" s="98">
        <f t="shared" si="106"/>
        <v>0</v>
      </c>
      <c r="L157" s="98">
        <f t="shared" si="106"/>
        <v>0</v>
      </c>
      <c r="M157" s="98">
        <f t="shared" si="106"/>
        <v>0</v>
      </c>
      <c r="N157" s="98">
        <f t="shared" si="106"/>
        <v>0</v>
      </c>
      <c r="O157" s="98">
        <f t="shared" si="106"/>
        <v>0</v>
      </c>
      <c r="P157" s="98">
        <f t="shared" si="106"/>
        <v>0</v>
      </c>
      <c r="Q157" s="98">
        <f t="shared" si="106"/>
        <v>0</v>
      </c>
      <c r="R157" s="98">
        <f t="shared" si="106"/>
        <v>0</v>
      </c>
      <c r="S157" s="98">
        <f t="shared" si="106"/>
        <v>0</v>
      </c>
      <c r="T157" s="98">
        <f t="shared" si="106"/>
        <v>0</v>
      </c>
    </row>
    <row r="158" spans="1:22" s="24" customFormat="1">
      <c r="C158" s="134" t="s">
        <v>330</v>
      </c>
      <c r="E158" s="18" t="s">
        <v>649</v>
      </c>
      <c r="H158" s="98">
        <f>'4'!H22</f>
        <v>0</v>
      </c>
      <c r="I158" s="98">
        <f>'4'!I22</f>
        <v>0</v>
      </c>
      <c r="J158" s="98">
        <f>'4'!J22</f>
        <v>0</v>
      </c>
      <c r="K158" s="98">
        <f>'4'!K22</f>
        <v>0</v>
      </c>
      <c r="L158" s="98">
        <f>'4'!L22</f>
        <v>0</v>
      </c>
      <c r="M158" s="98">
        <f>'4'!M22</f>
        <v>0</v>
      </c>
      <c r="N158" s="98">
        <f>'4'!N22</f>
        <v>0</v>
      </c>
      <c r="O158" s="98">
        <f>'4'!O22</f>
        <v>0</v>
      </c>
      <c r="P158" s="98">
        <f>'4'!P22</f>
        <v>0</v>
      </c>
      <c r="Q158" s="98">
        <f>'4'!Q22</f>
        <v>0</v>
      </c>
      <c r="R158" s="98">
        <f>'4'!R22</f>
        <v>0</v>
      </c>
      <c r="S158" s="98">
        <f>'4'!S22</f>
        <v>0</v>
      </c>
      <c r="T158" s="98">
        <f>'4'!T22</f>
        <v>0</v>
      </c>
    </row>
    <row r="159" spans="1:22" s="161" customFormat="1">
      <c r="C159" s="34" t="s">
        <v>337</v>
      </c>
      <c r="E159" s="18" t="s">
        <v>649</v>
      </c>
      <c r="H159" s="98">
        <f>'4'!H29</f>
        <v>0</v>
      </c>
      <c r="I159" s="98">
        <f>'4'!I29</f>
        <v>0</v>
      </c>
      <c r="J159" s="98">
        <f>'4'!J29</f>
        <v>0</v>
      </c>
      <c r="K159" s="98">
        <f>'4'!K29</f>
        <v>0</v>
      </c>
      <c r="L159" s="98">
        <f>'4'!L29</f>
        <v>0</v>
      </c>
      <c r="M159" s="98">
        <f>'4'!M29</f>
        <v>0</v>
      </c>
      <c r="N159" s="98">
        <f>'4'!N29</f>
        <v>0</v>
      </c>
      <c r="O159" s="98">
        <f>'4'!O29</f>
        <v>0</v>
      </c>
      <c r="P159" s="98">
        <f>'4'!P29</f>
        <v>0</v>
      </c>
      <c r="Q159" s="98">
        <f>'4'!Q29</f>
        <v>0</v>
      </c>
      <c r="R159" s="98">
        <f>'4'!R29</f>
        <v>0</v>
      </c>
      <c r="S159" s="98">
        <f>'4'!S29</f>
        <v>0</v>
      </c>
      <c r="T159" s="98">
        <f>'4'!T29</f>
        <v>0</v>
      </c>
    </row>
    <row r="160" spans="1:22" s="161" customFormat="1">
      <c r="C160" s="34" t="s">
        <v>341</v>
      </c>
      <c r="E160" s="18" t="s">
        <v>649</v>
      </c>
      <c r="H160" s="98">
        <f>'4'!H33</f>
        <v>0</v>
      </c>
      <c r="I160" s="98">
        <f>'4'!I33</f>
        <v>0</v>
      </c>
      <c r="J160" s="98">
        <f>'4'!J33</f>
        <v>0</v>
      </c>
      <c r="K160" s="98">
        <f>'4'!K33</f>
        <v>0</v>
      </c>
      <c r="L160" s="98">
        <f>'4'!L33</f>
        <v>0</v>
      </c>
      <c r="M160" s="98">
        <f>'4'!M33</f>
        <v>0</v>
      </c>
      <c r="N160" s="98">
        <f>'4'!N33</f>
        <v>0</v>
      </c>
      <c r="O160" s="98">
        <f>'4'!O33</f>
        <v>0</v>
      </c>
      <c r="P160" s="98">
        <f>'4'!P33</f>
        <v>0</v>
      </c>
      <c r="Q160" s="98">
        <f>'4'!Q33</f>
        <v>0</v>
      </c>
      <c r="R160" s="98">
        <f>'4'!R33</f>
        <v>0</v>
      </c>
      <c r="S160" s="98">
        <f>'4'!S33</f>
        <v>0</v>
      </c>
      <c r="T160" s="98">
        <f>'4'!T33</f>
        <v>0</v>
      </c>
    </row>
    <row r="161" spans="3:21" s="161" customFormat="1">
      <c r="C161" s="16" t="s">
        <v>244</v>
      </c>
      <c r="E161" s="18" t="s">
        <v>649</v>
      </c>
      <c r="H161" s="98">
        <f>'4'!H34</f>
        <v>0</v>
      </c>
      <c r="I161" s="98">
        <f>'4'!I34</f>
        <v>0</v>
      </c>
      <c r="J161" s="98">
        <f>'4'!J34</f>
        <v>0</v>
      </c>
      <c r="K161" s="98">
        <f>'4'!K34</f>
        <v>0</v>
      </c>
      <c r="L161" s="98">
        <f>'4'!L34</f>
        <v>0</v>
      </c>
      <c r="M161" s="98">
        <f>'4'!M34</f>
        <v>0</v>
      </c>
      <c r="N161" s="98">
        <f>'4'!N34</f>
        <v>0</v>
      </c>
      <c r="O161" s="98">
        <f>'4'!O34</f>
        <v>0</v>
      </c>
      <c r="P161" s="98">
        <f>'4'!P34</f>
        <v>0</v>
      </c>
      <c r="Q161" s="98">
        <f>'4'!Q34</f>
        <v>0</v>
      </c>
      <c r="R161" s="98">
        <f>'4'!R34</f>
        <v>0</v>
      </c>
      <c r="S161" s="98">
        <f>'4'!S34</f>
        <v>0</v>
      </c>
      <c r="T161" s="98">
        <f>'4'!T34</f>
        <v>0</v>
      </c>
    </row>
    <row r="162" spans="3:21" s="161" customFormat="1"/>
    <row r="163" spans="3:21" s="161" customFormat="1">
      <c r="C163" s="123" t="s">
        <v>372</v>
      </c>
      <c r="D163" s="18"/>
      <c r="E163" s="18" t="s">
        <v>649</v>
      </c>
      <c r="H163" s="98">
        <f t="shared" ref="H163:T163" si="107">SUM(H164,H168)</f>
        <v>0</v>
      </c>
      <c r="I163" s="98">
        <f t="shared" si="107"/>
        <v>0</v>
      </c>
      <c r="J163" s="98">
        <f t="shared" si="107"/>
        <v>0</v>
      </c>
      <c r="K163" s="98">
        <f t="shared" si="107"/>
        <v>0</v>
      </c>
      <c r="L163" s="98">
        <f t="shared" si="107"/>
        <v>0</v>
      </c>
      <c r="M163" s="98">
        <f t="shared" si="107"/>
        <v>0</v>
      </c>
      <c r="N163" s="98">
        <f t="shared" si="107"/>
        <v>0</v>
      </c>
      <c r="O163" s="98">
        <f t="shared" si="107"/>
        <v>0</v>
      </c>
      <c r="P163" s="98">
        <f t="shared" si="107"/>
        <v>0</v>
      </c>
      <c r="Q163" s="98">
        <f t="shared" si="107"/>
        <v>0</v>
      </c>
      <c r="R163" s="98">
        <f t="shared" si="107"/>
        <v>0</v>
      </c>
      <c r="S163" s="98">
        <f t="shared" si="107"/>
        <v>0</v>
      </c>
      <c r="T163" s="98">
        <f t="shared" si="107"/>
        <v>0</v>
      </c>
      <c r="U163" s="122"/>
    </row>
    <row r="164" spans="3:21" s="161" customFormat="1">
      <c r="C164" s="16" t="s">
        <v>436</v>
      </c>
      <c r="E164" s="18" t="s">
        <v>649</v>
      </c>
      <c r="H164" s="98">
        <f>SUM(H165,H166,H167)</f>
        <v>0</v>
      </c>
      <c r="I164" s="98">
        <f t="shared" ref="I164:S164" si="108">SUM(I165,I166,I167)</f>
        <v>0</v>
      </c>
      <c r="J164" s="98">
        <f t="shared" si="108"/>
        <v>0</v>
      </c>
      <c r="K164" s="98">
        <f t="shared" si="108"/>
        <v>0</v>
      </c>
      <c r="L164" s="98">
        <f t="shared" si="108"/>
        <v>0</v>
      </c>
      <c r="M164" s="98">
        <f t="shared" si="108"/>
        <v>0</v>
      </c>
      <c r="N164" s="98">
        <f t="shared" si="108"/>
        <v>0</v>
      </c>
      <c r="O164" s="98">
        <f t="shared" si="108"/>
        <v>0</v>
      </c>
      <c r="P164" s="98">
        <f t="shared" si="108"/>
        <v>0</v>
      </c>
      <c r="Q164" s="98">
        <f t="shared" si="108"/>
        <v>0</v>
      </c>
      <c r="R164" s="98">
        <f t="shared" si="108"/>
        <v>0</v>
      </c>
      <c r="S164" s="98">
        <f t="shared" si="108"/>
        <v>0</v>
      </c>
      <c r="T164" s="98">
        <f>SUM(T165,T166,T167)</f>
        <v>0</v>
      </c>
    </row>
    <row r="165" spans="3:21" s="161" customFormat="1">
      <c r="C165" s="134" t="s">
        <v>330</v>
      </c>
      <c r="E165" s="18" t="s">
        <v>649</v>
      </c>
      <c r="H165" s="98">
        <f>'4'!H38</f>
        <v>0</v>
      </c>
      <c r="I165" s="98">
        <f>'4'!I38</f>
        <v>0</v>
      </c>
      <c r="J165" s="98">
        <f>'4'!J38</f>
        <v>0</v>
      </c>
      <c r="K165" s="98">
        <f>'4'!K38</f>
        <v>0</v>
      </c>
      <c r="L165" s="98">
        <f>'4'!L38</f>
        <v>0</v>
      </c>
      <c r="M165" s="98">
        <f>'4'!M38</f>
        <v>0</v>
      </c>
      <c r="N165" s="98">
        <f>'4'!N38</f>
        <v>0</v>
      </c>
      <c r="O165" s="98">
        <f>'4'!O38</f>
        <v>0</v>
      </c>
      <c r="P165" s="98">
        <f>'4'!P38</f>
        <v>0</v>
      </c>
      <c r="Q165" s="98">
        <f>'4'!Q38</f>
        <v>0</v>
      </c>
      <c r="R165" s="98">
        <f>'4'!R38</f>
        <v>0</v>
      </c>
      <c r="S165" s="98">
        <f>'4'!S38</f>
        <v>0</v>
      </c>
      <c r="T165" s="98">
        <f>'4'!T38</f>
        <v>0</v>
      </c>
    </row>
    <row r="166" spans="3:21" s="161" customFormat="1">
      <c r="C166" s="34" t="s">
        <v>337</v>
      </c>
      <c r="E166" s="18" t="s">
        <v>649</v>
      </c>
      <c r="H166" s="98">
        <f>'4'!H45</f>
        <v>0</v>
      </c>
      <c r="I166" s="98">
        <f>'4'!I45</f>
        <v>0</v>
      </c>
      <c r="J166" s="98">
        <f>'4'!J45</f>
        <v>0</v>
      </c>
      <c r="K166" s="98">
        <f>'4'!K45</f>
        <v>0</v>
      </c>
      <c r="L166" s="98">
        <f>'4'!L45</f>
        <v>0</v>
      </c>
      <c r="M166" s="98">
        <f>'4'!M45</f>
        <v>0</v>
      </c>
      <c r="N166" s="98">
        <f>'4'!N45</f>
        <v>0</v>
      </c>
      <c r="O166" s="98">
        <f>'4'!O45</f>
        <v>0</v>
      </c>
      <c r="P166" s="98">
        <f>'4'!P45</f>
        <v>0</v>
      </c>
      <c r="Q166" s="98">
        <f>'4'!Q45</f>
        <v>0</v>
      </c>
      <c r="R166" s="98">
        <f>'4'!R45</f>
        <v>0</v>
      </c>
      <c r="S166" s="98">
        <f>'4'!S45</f>
        <v>0</v>
      </c>
      <c r="T166" s="98">
        <f>'4'!T45</f>
        <v>0</v>
      </c>
    </row>
    <row r="167" spans="3:21" s="161" customFormat="1">
      <c r="C167" s="34" t="s">
        <v>341</v>
      </c>
      <c r="E167" s="18" t="s">
        <v>649</v>
      </c>
      <c r="H167" s="98">
        <f>'4'!H51</f>
        <v>0</v>
      </c>
      <c r="I167" s="98">
        <f>'4'!I51</f>
        <v>0</v>
      </c>
      <c r="J167" s="98">
        <f>'4'!J51</f>
        <v>0</v>
      </c>
      <c r="K167" s="98">
        <f>'4'!K51</f>
        <v>0</v>
      </c>
      <c r="L167" s="98">
        <f>'4'!L51</f>
        <v>0</v>
      </c>
      <c r="M167" s="98">
        <f>'4'!M51</f>
        <v>0</v>
      </c>
      <c r="N167" s="98">
        <f>'4'!N51</f>
        <v>0</v>
      </c>
      <c r="O167" s="98">
        <f>'4'!O51</f>
        <v>0</v>
      </c>
      <c r="P167" s="98">
        <f>'4'!P51</f>
        <v>0</v>
      </c>
      <c r="Q167" s="98">
        <f>'4'!Q51</f>
        <v>0</v>
      </c>
      <c r="R167" s="98">
        <f>'4'!R51</f>
        <v>0</v>
      </c>
      <c r="S167" s="98">
        <f>'4'!S51</f>
        <v>0</v>
      </c>
      <c r="T167" s="98">
        <f>'4'!T51</f>
        <v>0</v>
      </c>
    </row>
    <row r="168" spans="3:21" s="161" customFormat="1">
      <c r="C168" s="16" t="s">
        <v>244</v>
      </c>
      <c r="E168" s="18" t="s">
        <v>649</v>
      </c>
      <c r="H168" s="98">
        <f>'4'!H52</f>
        <v>0</v>
      </c>
      <c r="I168" s="98">
        <f>'4'!I52</f>
        <v>0</v>
      </c>
      <c r="J168" s="98">
        <f>'4'!J52</f>
        <v>0</v>
      </c>
      <c r="K168" s="98">
        <f>'4'!K52</f>
        <v>0</v>
      </c>
      <c r="L168" s="98">
        <f>'4'!L52</f>
        <v>0</v>
      </c>
      <c r="M168" s="98">
        <f>'4'!M52</f>
        <v>0</v>
      </c>
      <c r="N168" s="98">
        <f>'4'!N52</f>
        <v>0</v>
      </c>
      <c r="O168" s="98">
        <f>'4'!O52</f>
        <v>0</v>
      </c>
      <c r="P168" s="98">
        <f>'4'!P52</f>
        <v>0</v>
      </c>
      <c r="Q168" s="98">
        <f>'4'!Q52</f>
        <v>0</v>
      </c>
      <c r="R168" s="98">
        <f>'4'!R52</f>
        <v>0</v>
      </c>
      <c r="S168" s="98">
        <f>'4'!S52</f>
        <v>0</v>
      </c>
      <c r="T168" s="98">
        <f>'4'!T52</f>
        <v>0</v>
      </c>
    </row>
    <row r="169" spans="3:21" s="161" customFormat="1"/>
    <row r="170" spans="3:21" s="161" customFormat="1">
      <c r="C170" s="123" t="s">
        <v>373</v>
      </c>
      <c r="D170" s="18"/>
      <c r="E170" s="18" t="s">
        <v>649</v>
      </c>
      <c r="H170" s="98">
        <f t="shared" ref="H170:T170" si="109">SUM(H171,H175)</f>
        <v>0</v>
      </c>
      <c r="I170" s="98">
        <f t="shared" si="109"/>
        <v>0</v>
      </c>
      <c r="J170" s="98">
        <f t="shared" si="109"/>
        <v>0</v>
      </c>
      <c r="K170" s="98">
        <f t="shared" si="109"/>
        <v>0</v>
      </c>
      <c r="L170" s="98">
        <f t="shared" si="109"/>
        <v>0</v>
      </c>
      <c r="M170" s="98">
        <f t="shared" si="109"/>
        <v>0</v>
      </c>
      <c r="N170" s="98">
        <f t="shared" si="109"/>
        <v>0</v>
      </c>
      <c r="O170" s="98">
        <f t="shared" si="109"/>
        <v>0</v>
      </c>
      <c r="P170" s="98">
        <f t="shared" si="109"/>
        <v>0</v>
      </c>
      <c r="Q170" s="98">
        <f t="shared" si="109"/>
        <v>0</v>
      </c>
      <c r="R170" s="98">
        <f t="shared" si="109"/>
        <v>0</v>
      </c>
      <c r="S170" s="98">
        <f t="shared" si="109"/>
        <v>0</v>
      </c>
      <c r="T170" s="98">
        <f t="shared" si="109"/>
        <v>0</v>
      </c>
      <c r="U170" s="122"/>
    </row>
    <row r="171" spans="3:21" s="161" customFormat="1">
      <c r="C171" s="16" t="s">
        <v>376</v>
      </c>
      <c r="E171" s="18" t="s">
        <v>649</v>
      </c>
      <c r="H171" s="98">
        <f>SUM(H172,H173,H174)</f>
        <v>0</v>
      </c>
      <c r="I171" s="98">
        <f t="shared" ref="I171:S171" si="110">SUM(I172,I173,I174)</f>
        <v>0</v>
      </c>
      <c r="J171" s="98">
        <f t="shared" si="110"/>
        <v>0</v>
      </c>
      <c r="K171" s="98">
        <f t="shared" si="110"/>
        <v>0</v>
      </c>
      <c r="L171" s="98">
        <f t="shared" si="110"/>
        <v>0</v>
      </c>
      <c r="M171" s="98">
        <f t="shared" si="110"/>
        <v>0</v>
      </c>
      <c r="N171" s="98">
        <f t="shared" si="110"/>
        <v>0</v>
      </c>
      <c r="O171" s="98">
        <f t="shared" si="110"/>
        <v>0</v>
      </c>
      <c r="P171" s="98">
        <f t="shared" si="110"/>
        <v>0</v>
      </c>
      <c r="Q171" s="98">
        <f t="shared" si="110"/>
        <v>0</v>
      </c>
      <c r="R171" s="98">
        <f t="shared" si="110"/>
        <v>0</v>
      </c>
      <c r="S171" s="98">
        <f t="shared" si="110"/>
        <v>0</v>
      </c>
      <c r="T171" s="98">
        <f>SUM(T172,T173,T174)</f>
        <v>0</v>
      </c>
    </row>
    <row r="172" spans="3:21" s="161" customFormat="1">
      <c r="C172" s="134" t="s">
        <v>330</v>
      </c>
      <c r="E172" s="18" t="s">
        <v>649</v>
      </c>
      <c r="H172" s="98">
        <f>'4'!H56</f>
        <v>0</v>
      </c>
      <c r="I172" s="98">
        <f>'4'!I56</f>
        <v>0</v>
      </c>
      <c r="J172" s="98">
        <f>'4'!J56</f>
        <v>0</v>
      </c>
      <c r="K172" s="98">
        <f>'4'!K56</f>
        <v>0</v>
      </c>
      <c r="L172" s="98">
        <f>'4'!L56</f>
        <v>0</v>
      </c>
      <c r="M172" s="98">
        <f>'4'!M56</f>
        <v>0</v>
      </c>
      <c r="N172" s="98">
        <f>'4'!N56</f>
        <v>0</v>
      </c>
      <c r="O172" s="98">
        <f>'4'!O56</f>
        <v>0</v>
      </c>
      <c r="P172" s="98">
        <f>'4'!P56</f>
        <v>0</v>
      </c>
      <c r="Q172" s="98">
        <f>'4'!Q56</f>
        <v>0</v>
      </c>
      <c r="R172" s="98">
        <f>'4'!R56</f>
        <v>0</v>
      </c>
      <c r="S172" s="98">
        <f>'4'!S56</f>
        <v>0</v>
      </c>
      <c r="T172" s="98">
        <f>'4'!T56</f>
        <v>0</v>
      </c>
    </row>
    <row r="173" spans="3:21" s="161" customFormat="1">
      <c r="C173" s="34" t="s">
        <v>337</v>
      </c>
      <c r="E173" s="18" t="s">
        <v>649</v>
      </c>
      <c r="H173" s="98">
        <f>'4'!H63</f>
        <v>0</v>
      </c>
      <c r="I173" s="98">
        <f>'4'!I63</f>
        <v>0</v>
      </c>
      <c r="J173" s="98">
        <f>'4'!J63</f>
        <v>0</v>
      </c>
      <c r="K173" s="98">
        <f>'4'!K63</f>
        <v>0</v>
      </c>
      <c r="L173" s="98">
        <f>'4'!L63</f>
        <v>0</v>
      </c>
      <c r="M173" s="98">
        <f>'4'!M63</f>
        <v>0</v>
      </c>
      <c r="N173" s="98">
        <f>'4'!N63</f>
        <v>0</v>
      </c>
      <c r="O173" s="98">
        <f>'4'!O63</f>
        <v>0</v>
      </c>
      <c r="P173" s="98">
        <f>'4'!P63</f>
        <v>0</v>
      </c>
      <c r="Q173" s="98">
        <f>'4'!Q63</f>
        <v>0</v>
      </c>
      <c r="R173" s="98">
        <f>'4'!R63</f>
        <v>0</v>
      </c>
      <c r="S173" s="98">
        <f>'4'!S63</f>
        <v>0</v>
      </c>
      <c r="T173" s="98">
        <f>'4'!T63</f>
        <v>0</v>
      </c>
    </row>
    <row r="174" spans="3:21" s="161" customFormat="1">
      <c r="C174" s="34" t="s">
        <v>341</v>
      </c>
      <c r="E174" s="18" t="s">
        <v>649</v>
      </c>
      <c r="H174" s="98">
        <f>'4'!H69</f>
        <v>0</v>
      </c>
      <c r="I174" s="98">
        <f>'4'!I69</f>
        <v>0</v>
      </c>
      <c r="J174" s="98">
        <f>'4'!J69</f>
        <v>0</v>
      </c>
      <c r="K174" s="98">
        <f>'4'!K69</f>
        <v>0</v>
      </c>
      <c r="L174" s="98">
        <f>'4'!L69</f>
        <v>0</v>
      </c>
      <c r="M174" s="98">
        <f>'4'!M69</f>
        <v>0</v>
      </c>
      <c r="N174" s="98">
        <f>'4'!N69</f>
        <v>0</v>
      </c>
      <c r="O174" s="98">
        <f>'4'!O69</f>
        <v>0</v>
      </c>
      <c r="P174" s="98">
        <f>'4'!P69</f>
        <v>0</v>
      </c>
      <c r="Q174" s="98">
        <f>'4'!Q69</f>
        <v>0</v>
      </c>
      <c r="R174" s="98">
        <f>'4'!R69</f>
        <v>0</v>
      </c>
      <c r="S174" s="98">
        <f>'4'!S69</f>
        <v>0</v>
      </c>
      <c r="T174" s="98">
        <f>'4'!T69</f>
        <v>0</v>
      </c>
    </row>
    <row r="175" spans="3:21" s="161" customFormat="1">
      <c r="C175" s="16" t="s">
        <v>244</v>
      </c>
      <c r="E175" s="18" t="s">
        <v>649</v>
      </c>
      <c r="H175" s="98">
        <f>'4'!H70</f>
        <v>0</v>
      </c>
      <c r="I175" s="98">
        <f>'4'!I70</f>
        <v>0</v>
      </c>
      <c r="J175" s="98">
        <f>'4'!J70</f>
        <v>0</v>
      </c>
      <c r="K175" s="98">
        <f>'4'!K70</f>
        <v>0</v>
      </c>
      <c r="L175" s="98">
        <f>'4'!L70</f>
        <v>0</v>
      </c>
      <c r="M175" s="98">
        <f>'4'!M70</f>
        <v>0</v>
      </c>
      <c r="N175" s="98">
        <f>'4'!N70</f>
        <v>0</v>
      </c>
      <c r="O175" s="98">
        <f>'4'!O70</f>
        <v>0</v>
      </c>
      <c r="P175" s="98">
        <f>'4'!P70</f>
        <v>0</v>
      </c>
      <c r="Q175" s="98">
        <f>'4'!Q70</f>
        <v>0</v>
      </c>
      <c r="R175" s="98">
        <f>'4'!R70</f>
        <v>0</v>
      </c>
      <c r="S175" s="98">
        <f>'4'!S70</f>
        <v>0</v>
      </c>
      <c r="T175" s="98">
        <f>'4'!T70</f>
        <v>0</v>
      </c>
    </row>
    <row r="176" spans="3:21" s="161" customFormat="1">
      <c r="C176" s="17"/>
      <c r="D176" s="17"/>
      <c r="E176" s="17"/>
      <c r="F176" s="17"/>
      <c r="G176" s="17"/>
      <c r="H176" s="116"/>
      <c r="I176" s="116"/>
      <c r="J176" s="116"/>
      <c r="K176" s="116"/>
      <c r="L176" s="116"/>
      <c r="M176" s="116"/>
      <c r="N176" s="116"/>
      <c r="O176" s="116"/>
      <c r="P176" s="116"/>
      <c r="Q176" s="116"/>
      <c r="R176" s="116"/>
      <c r="S176" s="116"/>
      <c r="T176" s="116"/>
      <c r="U176" s="122"/>
    </row>
    <row r="177" spans="3:21" s="161" customFormat="1">
      <c r="C177" s="123" t="s">
        <v>374</v>
      </c>
      <c r="D177" s="18"/>
      <c r="E177" s="18" t="s">
        <v>649</v>
      </c>
      <c r="H177" s="98">
        <f>SUM(H178,H182)</f>
        <v>0</v>
      </c>
      <c r="I177" s="98">
        <f t="shared" ref="I177:T177" si="111">SUM(I178,I182)</f>
        <v>0</v>
      </c>
      <c r="J177" s="98">
        <f t="shared" si="111"/>
        <v>0</v>
      </c>
      <c r="K177" s="98">
        <f t="shared" si="111"/>
        <v>0</v>
      </c>
      <c r="L177" s="98">
        <f t="shared" si="111"/>
        <v>0</v>
      </c>
      <c r="M177" s="98">
        <f t="shared" si="111"/>
        <v>0</v>
      </c>
      <c r="N177" s="98">
        <f t="shared" si="111"/>
        <v>0</v>
      </c>
      <c r="O177" s="98">
        <f t="shared" si="111"/>
        <v>0</v>
      </c>
      <c r="P177" s="98">
        <f t="shared" si="111"/>
        <v>0</v>
      </c>
      <c r="Q177" s="98">
        <f t="shared" si="111"/>
        <v>0</v>
      </c>
      <c r="R177" s="98">
        <f t="shared" si="111"/>
        <v>0</v>
      </c>
      <c r="S177" s="98">
        <f t="shared" si="111"/>
        <v>0</v>
      </c>
      <c r="T177" s="98">
        <f t="shared" si="111"/>
        <v>0</v>
      </c>
      <c r="U177" s="122"/>
    </row>
    <row r="178" spans="3:21" s="161" customFormat="1">
      <c r="C178" s="16" t="s">
        <v>376</v>
      </c>
      <c r="E178" s="18" t="s">
        <v>649</v>
      </c>
      <c r="H178" s="98">
        <f>SUM(H179,H180,H181)</f>
        <v>0</v>
      </c>
      <c r="I178" s="98">
        <f t="shared" ref="I178:S178" si="112">SUM(I179,I180,I181)</f>
        <v>0</v>
      </c>
      <c r="J178" s="98">
        <f t="shared" si="112"/>
        <v>0</v>
      </c>
      <c r="K178" s="98">
        <f t="shared" si="112"/>
        <v>0</v>
      </c>
      <c r="L178" s="98">
        <f t="shared" si="112"/>
        <v>0</v>
      </c>
      <c r="M178" s="98">
        <f t="shared" si="112"/>
        <v>0</v>
      </c>
      <c r="N178" s="98">
        <f t="shared" si="112"/>
        <v>0</v>
      </c>
      <c r="O178" s="98">
        <f t="shared" si="112"/>
        <v>0</v>
      </c>
      <c r="P178" s="98">
        <f t="shared" si="112"/>
        <v>0</v>
      </c>
      <c r="Q178" s="98">
        <f t="shared" si="112"/>
        <v>0</v>
      </c>
      <c r="R178" s="98">
        <f t="shared" si="112"/>
        <v>0</v>
      </c>
      <c r="S178" s="98">
        <f t="shared" si="112"/>
        <v>0</v>
      </c>
      <c r="T178" s="98">
        <f>SUM(T179,T180,T181)</f>
        <v>0</v>
      </c>
    </row>
    <row r="179" spans="3:21" s="161" customFormat="1">
      <c r="C179" s="134" t="s">
        <v>330</v>
      </c>
      <c r="E179" s="18" t="s">
        <v>649</v>
      </c>
      <c r="H179" s="98">
        <f>'4'!H74</f>
        <v>0</v>
      </c>
      <c r="I179" s="98">
        <f>'4'!I74</f>
        <v>0</v>
      </c>
      <c r="J179" s="98">
        <f>'4'!J74</f>
        <v>0</v>
      </c>
      <c r="K179" s="98">
        <f>'4'!K74</f>
        <v>0</v>
      </c>
      <c r="L179" s="98">
        <f>'4'!L74</f>
        <v>0</v>
      </c>
      <c r="M179" s="98">
        <f>'4'!M74</f>
        <v>0</v>
      </c>
      <c r="N179" s="98">
        <f>'4'!N74</f>
        <v>0</v>
      </c>
      <c r="O179" s="98">
        <f>'4'!O74</f>
        <v>0</v>
      </c>
      <c r="P179" s="98">
        <f>'4'!P74</f>
        <v>0</v>
      </c>
      <c r="Q179" s="98">
        <f>'4'!Q74</f>
        <v>0</v>
      </c>
      <c r="R179" s="98">
        <f>'4'!R74</f>
        <v>0</v>
      </c>
      <c r="S179" s="98">
        <f>'4'!S74</f>
        <v>0</v>
      </c>
      <c r="T179" s="98">
        <f>'4'!T74</f>
        <v>0</v>
      </c>
    </row>
    <row r="180" spans="3:21" s="161" customFormat="1">
      <c r="C180" s="34" t="s">
        <v>337</v>
      </c>
      <c r="E180" s="18" t="s">
        <v>649</v>
      </c>
      <c r="H180" s="98">
        <f>'4'!H81</f>
        <v>0</v>
      </c>
      <c r="I180" s="98">
        <f>'4'!I81</f>
        <v>0</v>
      </c>
      <c r="J180" s="98">
        <f>'4'!J81</f>
        <v>0</v>
      </c>
      <c r="K180" s="98">
        <f>'4'!K81</f>
        <v>0</v>
      </c>
      <c r="L180" s="98">
        <f>'4'!L81</f>
        <v>0</v>
      </c>
      <c r="M180" s="98">
        <f>'4'!M81</f>
        <v>0</v>
      </c>
      <c r="N180" s="98">
        <f>'4'!N81</f>
        <v>0</v>
      </c>
      <c r="O180" s="98">
        <f>'4'!O81</f>
        <v>0</v>
      </c>
      <c r="P180" s="98">
        <f>'4'!P81</f>
        <v>0</v>
      </c>
      <c r="Q180" s="98">
        <f>'4'!Q81</f>
        <v>0</v>
      </c>
      <c r="R180" s="98">
        <f>'4'!R81</f>
        <v>0</v>
      </c>
      <c r="S180" s="98">
        <f>'4'!S81</f>
        <v>0</v>
      </c>
      <c r="T180" s="98">
        <f>'4'!T81</f>
        <v>0</v>
      </c>
    </row>
    <row r="181" spans="3:21" s="161" customFormat="1">
      <c r="C181" s="34" t="s">
        <v>341</v>
      </c>
      <c r="E181" s="18" t="s">
        <v>649</v>
      </c>
      <c r="H181" s="98">
        <f>'4'!H87</f>
        <v>0</v>
      </c>
      <c r="I181" s="98">
        <f>'4'!I87</f>
        <v>0</v>
      </c>
      <c r="J181" s="98">
        <f>'4'!J87</f>
        <v>0</v>
      </c>
      <c r="K181" s="98">
        <f>'4'!K87</f>
        <v>0</v>
      </c>
      <c r="L181" s="98">
        <f>'4'!L87</f>
        <v>0</v>
      </c>
      <c r="M181" s="98">
        <f>'4'!M87</f>
        <v>0</v>
      </c>
      <c r="N181" s="98">
        <f>'4'!N87</f>
        <v>0</v>
      </c>
      <c r="O181" s="98">
        <f>'4'!O87</f>
        <v>0</v>
      </c>
      <c r="P181" s="98">
        <f>'4'!P87</f>
        <v>0</v>
      </c>
      <c r="Q181" s="98">
        <f>'4'!Q87</f>
        <v>0</v>
      </c>
      <c r="R181" s="98">
        <f>'4'!R87</f>
        <v>0</v>
      </c>
      <c r="S181" s="98">
        <f>'4'!S87</f>
        <v>0</v>
      </c>
      <c r="T181" s="98">
        <f>'4'!T87</f>
        <v>0</v>
      </c>
    </row>
    <row r="182" spans="3:21" s="161" customFormat="1">
      <c r="C182" s="16" t="s">
        <v>244</v>
      </c>
      <c r="E182" s="18" t="s">
        <v>649</v>
      </c>
      <c r="H182" s="98">
        <f>'4'!H88</f>
        <v>0</v>
      </c>
      <c r="I182" s="98">
        <f>'4'!I88</f>
        <v>0</v>
      </c>
      <c r="J182" s="98">
        <f>'4'!J88</f>
        <v>0</v>
      </c>
      <c r="K182" s="98">
        <f>'4'!K88</f>
        <v>0</v>
      </c>
      <c r="L182" s="98">
        <f>'4'!L88</f>
        <v>0</v>
      </c>
      <c r="M182" s="98">
        <f>'4'!M88</f>
        <v>0</v>
      </c>
      <c r="N182" s="98">
        <f>'4'!N88</f>
        <v>0</v>
      </c>
      <c r="O182" s="98">
        <f>'4'!O88</f>
        <v>0</v>
      </c>
      <c r="P182" s="98">
        <f>'4'!P88</f>
        <v>0</v>
      </c>
      <c r="Q182" s="98">
        <f>'4'!Q88</f>
        <v>0</v>
      </c>
      <c r="R182" s="98">
        <f>'4'!R88</f>
        <v>0</v>
      </c>
      <c r="S182" s="98">
        <f>'4'!S88</f>
        <v>0</v>
      </c>
      <c r="T182" s="98">
        <f>'4'!T88</f>
        <v>0</v>
      </c>
    </row>
    <row r="183" spans="3:21" s="161" customFormat="1">
      <c r="C183" s="17"/>
      <c r="D183" s="17"/>
      <c r="E183" s="17"/>
      <c r="F183" s="17"/>
      <c r="G183" s="17"/>
      <c r="H183" s="116"/>
      <c r="I183" s="116"/>
      <c r="J183" s="116"/>
      <c r="K183" s="116"/>
      <c r="L183" s="116"/>
      <c r="M183" s="116"/>
      <c r="N183" s="116"/>
      <c r="O183" s="116"/>
      <c r="P183" s="116"/>
      <c r="Q183" s="116"/>
      <c r="R183" s="116"/>
      <c r="S183" s="116"/>
      <c r="T183" s="116"/>
      <c r="U183" s="122"/>
    </row>
    <row r="184" spans="3:21" s="161" customFormat="1">
      <c r="C184" s="16" t="s">
        <v>619</v>
      </c>
      <c r="D184" s="18"/>
      <c r="E184" s="18" t="s">
        <v>649</v>
      </c>
      <c r="H184" s="98">
        <f>SUM(H185,H189)</f>
        <v>0</v>
      </c>
      <c r="I184" s="98">
        <f t="shared" ref="I184:T184" si="113">SUM(I185,I189)</f>
        <v>0</v>
      </c>
      <c r="J184" s="98">
        <f t="shared" si="113"/>
        <v>0</v>
      </c>
      <c r="K184" s="98">
        <f t="shared" si="113"/>
        <v>0</v>
      </c>
      <c r="L184" s="98">
        <f t="shared" si="113"/>
        <v>0</v>
      </c>
      <c r="M184" s="98">
        <f t="shared" si="113"/>
        <v>0</v>
      </c>
      <c r="N184" s="98">
        <f t="shared" si="113"/>
        <v>0</v>
      </c>
      <c r="O184" s="98">
        <f t="shared" si="113"/>
        <v>0</v>
      </c>
      <c r="P184" s="98">
        <f t="shared" si="113"/>
        <v>0</v>
      </c>
      <c r="Q184" s="98">
        <f t="shared" si="113"/>
        <v>0</v>
      </c>
      <c r="R184" s="98">
        <f t="shared" si="113"/>
        <v>0</v>
      </c>
      <c r="S184" s="98">
        <f t="shared" si="113"/>
        <v>0</v>
      </c>
      <c r="T184" s="98">
        <f t="shared" si="113"/>
        <v>0</v>
      </c>
      <c r="U184" s="122"/>
    </row>
    <row r="185" spans="3:21" s="161" customFormat="1">
      <c r="C185" s="16" t="s">
        <v>376</v>
      </c>
      <c r="E185" s="18" t="s">
        <v>649</v>
      </c>
      <c r="H185" s="98">
        <f>SUM(H186,H187,H188)</f>
        <v>0</v>
      </c>
      <c r="I185" s="98">
        <f t="shared" ref="I185:S185" si="114">SUM(I186,I187,I188)</f>
        <v>0</v>
      </c>
      <c r="J185" s="98">
        <f t="shared" si="114"/>
        <v>0</v>
      </c>
      <c r="K185" s="98">
        <f t="shared" si="114"/>
        <v>0</v>
      </c>
      <c r="L185" s="98">
        <f t="shared" si="114"/>
        <v>0</v>
      </c>
      <c r="M185" s="98">
        <f t="shared" si="114"/>
        <v>0</v>
      </c>
      <c r="N185" s="98">
        <f t="shared" si="114"/>
        <v>0</v>
      </c>
      <c r="O185" s="98">
        <f t="shared" si="114"/>
        <v>0</v>
      </c>
      <c r="P185" s="98">
        <f t="shared" si="114"/>
        <v>0</v>
      </c>
      <c r="Q185" s="98">
        <f t="shared" si="114"/>
        <v>0</v>
      </c>
      <c r="R185" s="98">
        <f t="shared" si="114"/>
        <v>0</v>
      </c>
      <c r="S185" s="98">
        <f t="shared" si="114"/>
        <v>0</v>
      </c>
      <c r="T185" s="98">
        <f>SUM(T186,T187,T188)</f>
        <v>0</v>
      </c>
    </row>
    <row r="186" spans="3:21" s="161" customFormat="1">
      <c r="C186" s="134" t="s">
        <v>330</v>
      </c>
      <c r="E186" s="18" t="s">
        <v>649</v>
      </c>
      <c r="H186" s="98">
        <f>'4'!H92</f>
        <v>0</v>
      </c>
      <c r="I186" s="98">
        <f>'4'!I92</f>
        <v>0</v>
      </c>
      <c r="J186" s="98">
        <f>'4'!J92</f>
        <v>0</v>
      </c>
      <c r="K186" s="98">
        <f>'4'!K92</f>
        <v>0</v>
      </c>
      <c r="L186" s="98">
        <f>'4'!L92</f>
        <v>0</v>
      </c>
      <c r="M186" s="98">
        <f>'4'!M92</f>
        <v>0</v>
      </c>
      <c r="N186" s="98">
        <f>'4'!N92</f>
        <v>0</v>
      </c>
      <c r="O186" s="98">
        <f>'4'!O92</f>
        <v>0</v>
      </c>
      <c r="P186" s="98">
        <f>'4'!P92</f>
        <v>0</v>
      </c>
      <c r="Q186" s="98">
        <f>'4'!Q92</f>
        <v>0</v>
      </c>
      <c r="R186" s="98">
        <f>'4'!R92</f>
        <v>0</v>
      </c>
      <c r="S186" s="98">
        <f>'4'!S92</f>
        <v>0</v>
      </c>
      <c r="T186" s="98">
        <f>'4'!T92</f>
        <v>0</v>
      </c>
    </row>
    <row r="187" spans="3:21" s="161" customFormat="1">
      <c r="C187" s="34" t="s">
        <v>337</v>
      </c>
      <c r="E187" s="18" t="s">
        <v>649</v>
      </c>
      <c r="H187" s="98">
        <f>'4'!H98</f>
        <v>0</v>
      </c>
      <c r="I187" s="98">
        <f>'4'!I98</f>
        <v>0</v>
      </c>
      <c r="J187" s="98">
        <f>'4'!J98</f>
        <v>0</v>
      </c>
      <c r="K187" s="98">
        <f>'4'!K98</f>
        <v>0</v>
      </c>
      <c r="L187" s="98">
        <f>'4'!L98</f>
        <v>0</v>
      </c>
      <c r="M187" s="98">
        <f>'4'!M98</f>
        <v>0</v>
      </c>
      <c r="N187" s="98">
        <f>'4'!N98</f>
        <v>0</v>
      </c>
      <c r="O187" s="98">
        <f>'4'!O98</f>
        <v>0</v>
      </c>
      <c r="P187" s="98">
        <f>'4'!P98</f>
        <v>0</v>
      </c>
      <c r="Q187" s="98">
        <f>'4'!Q98</f>
        <v>0</v>
      </c>
      <c r="R187" s="98">
        <f>'4'!R98</f>
        <v>0</v>
      </c>
      <c r="S187" s="98">
        <f>'4'!S98</f>
        <v>0</v>
      </c>
      <c r="T187" s="98">
        <f>'4'!T98</f>
        <v>0</v>
      </c>
    </row>
    <row r="188" spans="3:21" s="161" customFormat="1">
      <c r="C188" s="34" t="s">
        <v>341</v>
      </c>
      <c r="E188" s="18" t="s">
        <v>649</v>
      </c>
      <c r="H188" s="98">
        <f>'4'!H102</f>
        <v>0</v>
      </c>
      <c r="I188" s="98">
        <f>'4'!I102</f>
        <v>0</v>
      </c>
      <c r="J188" s="98">
        <f>'4'!J102</f>
        <v>0</v>
      </c>
      <c r="K188" s="98">
        <f>'4'!K102</f>
        <v>0</v>
      </c>
      <c r="L188" s="98">
        <f>'4'!L102</f>
        <v>0</v>
      </c>
      <c r="M188" s="98">
        <f>'4'!M102</f>
        <v>0</v>
      </c>
      <c r="N188" s="98">
        <f>'4'!N102</f>
        <v>0</v>
      </c>
      <c r="O188" s="98">
        <f>'4'!O102</f>
        <v>0</v>
      </c>
      <c r="P188" s="98">
        <f>'4'!P102</f>
        <v>0</v>
      </c>
      <c r="Q188" s="98">
        <f>'4'!Q102</f>
        <v>0</v>
      </c>
      <c r="R188" s="98">
        <f>'4'!R102</f>
        <v>0</v>
      </c>
      <c r="S188" s="98">
        <f>'4'!S102</f>
        <v>0</v>
      </c>
      <c r="T188" s="98">
        <f>'4'!T102</f>
        <v>0</v>
      </c>
    </row>
    <row r="189" spans="3:21" s="161" customFormat="1">
      <c r="C189" s="16" t="s">
        <v>244</v>
      </c>
      <c r="E189" s="18" t="s">
        <v>649</v>
      </c>
      <c r="H189" s="98">
        <f>'4'!H103</f>
        <v>0</v>
      </c>
      <c r="I189" s="98">
        <f>'4'!I103</f>
        <v>0</v>
      </c>
      <c r="J189" s="98">
        <f>'4'!J103</f>
        <v>0</v>
      </c>
      <c r="K189" s="98">
        <f>'4'!K103</f>
        <v>0</v>
      </c>
      <c r="L189" s="98">
        <f>'4'!L103</f>
        <v>0</v>
      </c>
      <c r="M189" s="98">
        <f>'4'!M103</f>
        <v>0</v>
      </c>
      <c r="N189" s="98">
        <f>'4'!N103</f>
        <v>0</v>
      </c>
      <c r="O189" s="98">
        <f>'4'!O103</f>
        <v>0</v>
      </c>
      <c r="P189" s="98">
        <f>'4'!P103</f>
        <v>0</v>
      </c>
      <c r="Q189" s="98">
        <f>'4'!Q103</f>
        <v>0</v>
      </c>
      <c r="R189" s="98">
        <f>'4'!R103</f>
        <v>0</v>
      </c>
      <c r="S189" s="98">
        <f>'4'!S103</f>
        <v>0</v>
      </c>
      <c r="T189" s="98">
        <f>'4'!T103</f>
        <v>0</v>
      </c>
    </row>
    <row r="190" spans="3:21" s="161" customFormat="1">
      <c r="C190" s="17"/>
      <c r="D190" s="17"/>
      <c r="E190" s="17"/>
      <c r="F190" s="17"/>
      <c r="G190" s="17"/>
      <c r="H190" s="116"/>
      <c r="I190" s="116"/>
      <c r="J190" s="116"/>
      <c r="K190" s="116"/>
      <c r="L190" s="116"/>
      <c r="M190" s="116"/>
      <c r="N190" s="116"/>
      <c r="O190" s="116"/>
      <c r="P190" s="116"/>
      <c r="Q190" s="116"/>
      <c r="R190" s="116"/>
      <c r="S190" s="116"/>
      <c r="T190" s="116"/>
      <c r="U190" s="122"/>
    </row>
    <row r="191" spans="3:21" s="161" customFormat="1">
      <c r="C191" s="16" t="s">
        <v>620</v>
      </c>
      <c r="D191" s="18"/>
      <c r="E191" s="18" t="s">
        <v>649</v>
      </c>
      <c r="H191" s="98">
        <f>SUM(H192,H196)</f>
        <v>0</v>
      </c>
      <c r="I191" s="98">
        <f t="shared" ref="I191:T191" si="115">SUM(I192,I196)</f>
        <v>0</v>
      </c>
      <c r="J191" s="98">
        <f t="shared" si="115"/>
        <v>0</v>
      </c>
      <c r="K191" s="98">
        <f t="shared" si="115"/>
        <v>0</v>
      </c>
      <c r="L191" s="98">
        <f t="shared" si="115"/>
        <v>0</v>
      </c>
      <c r="M191" s="98">
        <f t="shared" si="115"/>
        <v>0</v>
      </c>
      <c r="N191" s="98">
        <f t="shared" si="115"/>
        <v>0</v>
      </c>
      <c r="O191" s="98">
        <f t="shared" si="115"/>
        <v>0</v>
      </c>
      <c r="P191" s="98">
        <f t="shared" si="115"/>
        <v>0</v>
      </c>
      <c r="Q191" s="98">
        <f t="shared" si="115"/>
        <v>0</v>
      </c>
      <c r="R191" s="98">
        <f t="shared" si="115"/>
        <v>0</v>
      </c>
      <c r="S191" s="98">
        <f t="shared" si="115"/>
        <v>0</v>
      </c>
      <c r="T191" s="98">
        <f t="shared" si="115"/>
        <v>0</v>
      </c>
      <c r="U191" s="122"/>
    </row>
    <row r="192" spans="3:21" s="161" customFormat="1">
      <c r="C192" s="16" t="s">
        <v>376</v>
      </c>
      <c r="E192" s="18" t="s">
        <v>649</v>
      </c>
      <c r="H192" s="98">
        <f>SUM(H193,H194,H195)</f>
        <v>0</v>
      </c>
      <c r="I192" s="98">
        <f t="shared" ref="I192:T192" si="116">SUM(I193,I194,I195)</f>
        <v>0</v>
      </c>
      <c r="J192" s="98">
        <f t="shared" si="116"/>
        <v>0</v>
      </c>
      <c r="K192" s="98">
        <f t="shared" si="116"/>
        <v>0</v>
      </c>
      <c r="L192" s="98">
        <f t="shared" si="116"/>
        <v>0</v>
      </c>
      <c r="M192" s="98">
        <f t="shared" si="116"/>
        <v>0</v>
      </c>
      <c r="N192" s="98">
        <f t="shared" si="116"/>
        <v>0</v>
      </c>
      <c r="O192" s="98">
        <f t="shared" si="116"/>
        <v>0</v>
      </c>
      <c r="P192" s="98">
        <f t="shared" si="116"/>
        <v>0</v>
      </c>
      <c r="Q192" s="98">
        <f t="shared" si="116"/>
        <v>0</v>
      </c>
      <c r="R192" s="98">
        <f t="shared" si="116"/>
        <v>0</v>
      </c>
      <c r="S192" s="98">
        <f t="shared" si="116"/>
        <v>0</v>
      </c>
      <c r="T192" s="98">
        <f t="shared" si="116"/>
        <v>0</v>
      </c>
    </row>
    <row r="193" spans="3:21" s="161" customFormat="1">
      <c r="C193" s="134" t="s">
        <v>330</v>
      </c>
      <c r="E193" s="18" t="s">
        <v>649</v>
      </c>
      <c r="H193" s="98">
        <f>'4'!H107</f>
        <v>0</v>
      </c>
      <c r="I193" s="98">
        <f>'4'!I107</f>
        <v>0</v>
      </c>
      <c r="J193" s="98">
        <f>'4'!J107</f>
        <v>0</v>
      </c>
      <c r="K193" s="98">
        <f>'4'!K107</f>
        <v>0</v>
      </c>
      <c r="L193" s="98">
        <f>'4'!L107</f>
        <v>0</v>
      </c>
      <c r="M193" s="98">
        <f>'4'!M107</f>
        <v>0</v>
      </c>
      <c r="N193" s="98">
        <f>'4'!N107</f>
        <v>0</v>
      </c>
      <c r="O193" s="98">
        <f>'4'!O107</f>
        <v>0</v>
      </c>
      <c r="P193" s="98">
        <f>'4'!P107</f>
        <v>0</v>
      </c>
      <c r="Q193" s="98">
        <f>'4'!Q107</f>
        <v>0</v>
      </c>
      <c r="R193" s="98">
        <f>'4'!R107</f>
        <v>0</v>
      </c>
      <c r="S193" s="98">
        <f>'4'!S107</f>
        <v>0</v>
      </c>
      <c r="T193" s="98">
        <f>'4'!T107</f>
        <v>0</v>
      </c>
    </row>
    <row r="194" spans="3:21" s="161" customFormat="1">
      <c r="C194" s="34" t="s">
        <v>337</v>
      </c>
      <c r="E194" s="18" t="s">
        <v>649</v>
      </c>
      <c r="H194" s="98">
        <f>'4'!H113</f>
        <v>0</v>
      </c>
      <c r="I194" s="98">
        <f>'4'!I113</f>
        <v>0</v>
      </c>
      <c r="J194" s="98">
        <f>'4'!J113</f>
        <v>0</v>
      </c>
      <c r="K194" s="98">
        <f>'4'!K113</f>
        <v>0</v>
      </c>
      <c r="L194" s="98">
        <f>'4'!L113</f>
        <v>0</v>
      </c>
      <c r="M194" s="98">
        <f>'4'!M113</f>
        <v>0</v>
      </c>
      <c r="N194" s="98">
        <f>'4'!N113</f>
        <v>0</v>
      </c>
      <c r="O194" s="98">
        <f>'4'!O113</f>
        <v>0</v>
      </c>
      <c r="P194" s="98">
        <f>'4'!P113</f>
        <v>0</v>
      </c>
      <c r="Q194" s="98">
        <f>'4'!Q113</f>
        <v>0</v>
      </c>
      <c r="R194" s="98">
        <f>'4'!R113</f>
        <v>0</v>
      </c>
      <c r="S194" s="98">
        <f>'4'!S113</f>
        <v>0</v>
      </c>
      <c r="T194" s="98">
        <f>'4'!T113</f>
        <v>0</v>
      </c>
    </row>
    <row r="195" spans="3:21" s="161" customFormat="1">
      <c r="C195" s="34" t="s">
        <v>341</v>
      </c>
      <c r="E195" s="18" t="s">
        <v>649</v>
      </c>
      <c r="H195" s="98">
        <f>'4'!H117</f>
        <v>0</v>
      </c>
      <c r="I195" s="98">
        <f>'4'!I117</f>
        <v>0</v>
      </c>
      <c r="J195" s="98">
        <f>'4'!J117</f>
        <v>0</v>
      </c>
      <c r="K195" s="98">
        <f>'4'!K117</f>
        <v>0</v>
      </c>
      <c r="L195" s="98">
        <f>'4'!L117</f>
        <v>0</v>
      </c>
      <c r="M195" s="98">
        <f>'4'!M117</f>
        <v>0</v>
      </c>
      <c r="N195" s="98">
        <f>'4'!N117</f>
        <v>0</v>
      </c>
      <c r="O195" s="98">
        <f>'4'!O117</f>
        <v>0</v>
      </c>
      <c r="P195" s="98">
        <f>'4'!P117</f>
        <v>0</v>
      </c>
      <c r="Q195" s="98">
        <f>'4'!Q117</f>
        <v>0</v>
      </c>
      <c r="R195" s="98">
        <f>'4'!R117</f>
        <v>0</v>
      </c>
      <c r="S195" s="98">
        <f>'4'!S117</f>
        <v>0</v>
      </c>
      <c r="T195" s="98">
        <f>'4'!T117</f>
        <v>0</v>
      </c>
    </row>
    <row r="196" spans="3:21" s="161" customFormat="1">
      <c r="C196" s="16" t="s">
        <v>244</v>
      </c>
      <c r="E196" s="18" t="s">
        <v>649</v>
      </c>
      <c r="H196" s="98">
        <f>'4'!H118</f>
        <v>0</v>
      </c>
      <c r="I196" s="98">
        <f>'4'!I118</f>
        <v>0</v>
      </c>
      <c r="J196" s="98">
        <f>'4'!J118</f>
        <v>0</v>
      </c>
      <c r="K196" s="98">
        <f>'4'!K118</f>
        <v>0</v>
      </c>
      <c r="L196" s="98">
        <f>'4'!L118</f>
        <v>0</v>
      </c>
      <c r="M196" s="98">
        <f>'4'!M118</f>
        <v>0</v>
      </c>
      <c r="N196" s="98">
        <f>'4'!N118</f>
        <v>0</v>
      </c>
      <c r="O196" s="98">
        <f>'4'!O118</f>
        <v>0</v>
      </c>
      <c r="P196" s="98">
        <f>'4'!P118</f>
        <v>0</v>
      </c>
      <c r="Q196" s="98">
        <f>'4'!Q118</f>
        <v>0</v>
      </c>
      <c r="R196" s="98">
        <f>'4'!R118</f>
        <v>0</v>
      </c>
      <c r="S196" s="98">
        <f>'4'!S118</f>
        <v>0</v>
      </c>
      <c r="T196" s="98">
        <f>'4'!T118</f>
        <v>0</v>
      </c>
    </row>
    <row r="197" spans="3:21" s="161" customFormat="1">
      <c r="C197" s="17"/>
      <c r="D197" s="17"/>
      <c r="E197" s="17"/>
      <c r="F197" s="17"/>
      <c r="G197" s="17"/>
      <c r="H197" s="116"/>
      <c r="I197" s="116"/>
      <c r="J197" s="116"/>
      <c r="K197" s="116"/>
      <c r="L197" s="116"/>
      <c r="M197" s="116"/>
      <c r="N197" s="116"/>
      <c r="O197" s="116"/>
      <c r="P197" s="116"/>
      <c r="Q197" s="116"/>
      <c r="R197" s="116"/>
      <c r="S197" s="116"/>
      <c r="T197" s="116"/>
      <c r="U197" s="122"/>
    </row>
    <row r="198" spans="3:21" s="161" customFormat="1">
      <c r="C198" s="16" t="s">
        <v>621</v>
      </c>
      <c r="D198" s="18"/>
      <c r="E198" s="18" t="s">
        <v>649</v>
      </c>
      <c r="H198" s="98">
        <f>SUM(H199,H203)</f>
        <v>0</v>
      </c>
      <c r="I198" s="98">
        <f t="shared" ref="I198:T198" si="117">SUM(I199,I203)</f>
        <v>0</v>
      </c>
      <c r="J198" s="98">
        <f t="shared" si="117"/>
        <v>0</v>
      </c>
      <c r="K198" s="98">
        <f t="shared" si="117"/>
        <v>0</v>
      </c>
      <c r="L198" s="98">
        <f t="shared" si="117"/>
        <v>0</v>
      </c>
      <c r="M198" s="98">
        <f t="shared" si="117"/>
        <v>0</v>
      </c>
      <c r="N198" s="98">
        <f t="shared" si="117"/>
        <v>0</v>
      </c>
      <c r="O198" s="98">
        <f t="shared" si="117"/>
        <v>0</v>
      </c>
      <c r="P198" s="98">
        <f t="shared" si="117"/>
        <v>0</v>
      </c>
      <c r="Q198" s="98">
        <f t="shared" si="117"/>
        <v>0</v>
      </c>
      <c r="R198" s="98">
        <f t="shared" si="117"/>
        <v>0</v>
      </c>
      <c r="S198" s="98">
        <f t="shared" si="117"/>
        <v>0</v>
      </c>
      <c r="T198" s="98">
        <f t="shared" si="117"/>
        <v>0</v>
      </c>
      <c r="U198" s="122"/>
    </row>
    <row r="199" spans="3:21" s="161" customFormat="1">
      <c r="C199" s="16" t="s">
        <v>376</v>
      </c>
      <c r="E199" s="18" t="s">
        <v>649</v>
      </c>
      <c r="H199" s="98">
        <f>SUM(H200,H201,H202)</f>
        <v>0</v>
      </c>
      <c r="I199" s="98">
        <f t="shared" ref="I199:T199" si="118">SUM(I200,I201,I202)</f>
        <v>0</v>
      </c>
      <c r="J199" s="98">
        <f t="shared" si="118"/>
        <v>0</v>
      </c>
      <c r="K199" s="98">
        <f t="shared" si="118"/>
        <v>0</v>
      </c>
      <c r="L199" s="98">
        <f t="shared" si="118"/>
        <v>0</v>
      </c>
      <c r="M199" s="98">
        <f t="shared" si="118"/>
        <v>0</v>
      </c>
      <c r="N199" s="98">
        <f t="shared" si="118"/>
        <v>0</v>
      </c>
      <c r="O199" s="98">
        <f t="shared" si="118"/>
        <v>0</v>
      </c>
      <c r="P199" s="98">
        <f t="shared" si="118"/>
        <v>0</v>
      </c>
      <c r="Q199" s="98">
        <f t="shared" si="118"/>
        <v>0</v>
      </c>
      <c r="R199" s="98">
        <f t="shared" si="118"/>
        <v>0</v>
      </c>
      <c r="S199" s="98">
        <f t="shared" si="118"/>
        <v>0</v>
      </c>
      <c r="T199" s="98">
        <f t="shared" si="118"/>
        <v>0</v>
      </c>
    </row>
    <row r="200" spans="3:21" s="161" customFormat="1">
      <c r="C200" s="134" t="s">
        <v>330</v>
      </c>
      <c r="E200" s="18" t="s">
        <v>649</v>
      </c>
      <c r="H200" s="98">
        <f>'4'!H122</f>
        <v>0</v>
      </c>
      <c r="I200" s="98">
        <f>'4'!I122</f>
        <v>0</v>
      </c>
      <c r="J200" s="98">
        <f>'4'!J122</f>
        <v>0</v>
      </c>
      <c r="K200" s="98">
        <f>'4'!K122</f>
        <v>0</v>
      </c>
      <c r="L200" s="98">
        <f>'4'!L122</f>
        <v>0</v>
      </c>
      <c r="M200" s="98">
        <f>'4'!M122</f>
        <v>0</v>
      </c>
      <c r="N200" s="98">
        <f>'4'!N122</f>
        <v>0</v>
      </c>
      <c r="O200" s="98">
        <f>'4'!O122</f>
        <v>0</v>
      </c>
      <c r="P200" s="98">
        <f>'4'!P122</f>
        <v>0</v>
      </c>
      <c r="Q200" s="98">
        <f>'4'!Q122</f>
        <v>0</v>
      </c>
      <c r="R200" s="98">
        <f>'4'!R122</f>
        <v>0</v>
      </c>
      <c r="S200" s="98">
        <f>'4'!S122</f>
        <v>0</v>
      </c>
      <c r="T200" s="98">
        <f>'4'!T122</f>
        <v>0</v>
      </c>
    </row>
    <row r="201" spans="3:21" s="161" customFormat="1">
      <c r="C201" s="34" t="s">
        <v>337</v>
      </c>
      <c r="E201" s="18" t="s">
        <v>649</v>
      </c>
      <c r="H201" s="98">
        <f>'4'!H128</f>
        <v>0</v>
      </c>
      <c r="I201" s="98">
        <f>'4'!I128</f>
        <v>0</v>
      </c>
      <c r="J201" s="98">
        <f>'4'!J128</f>
        <v>0</v>
      </c>
      <c r="K201" s="98">
        <f>'4'!K128</f>
        <v>0</v>
      </c>
      <c r="L201" s="98">
        <f>'4'!L128</f>
        <v>0</v>
      </c>
      <c r="M201" s="98">
        <f>'4'!M128</f>
        <v>0</v>
      </c>
      <c r="N201" s="98">
        <f>'4'!N128</f>
        <v>0</v>
      </c>
      <c r="O201" s="98">
        <f>'4'!O128</f>
        <v>0</v>
      </c>
      <c r="P201" s="98">
        <f>'4'!P128</f>
        <v>0</v>
      </c>
      <c r="Q201" s="98">
        <f>'4'!Q128</f>
        <v>0</v>
      </c>
      <c r="R201" s="98">
        <f>'4'!R128</f>
        <v>0</v>
      </c>
      <c r="S201" s="98">
        <f>'4'!S128</f>
        <v>0</v>
      </c>
      <c r="T201" s="98">
        <f>'4'!T128</f>
        <v>0</v>
      </c>
    </row>
    <row r="202" spans="3:21" s="161" customFormat="1">
      <c r="C202" s="34" t="s">
        <v>341</v>
      </c>
      <c r="E202" s="18" t="s">
        <v>649</v>
      </c>
      <c r="H202" s="98">
        <f>'4'!H132</f>
        <v>0</v>
      </c>
      <c r="I202" s="98">
        <f>'4'!I132</f>
        <v>0</v>
      </c>
      <c r="J202" s="98">
        <f>'4'!J132</f>
        <v>0</v>
      </c>
      <c r="K202" s="98">
        <f>'4'!K132</f>
        <v>0</v>
      </c>
      <c r="L202" s="98">
        <f>'4'!L132</f>
        <v>0</v>
      </c>
      <c r="M202" s="98">
        <f>'4'!M132</f>
        <v>0</v>
      </c>
      <c r="N202" s="98">
        <f>'4'!N132</f>
        <v>0</v>
      </c>
      <c r="O202" s="98">
        <f>'4'!O132</f>
        <v>0</v>
      </c>
      <c r="P202" s="98">
        <f>'4'!P132</f>
        <v>0</v>
      </c>
      <c r="Q202" s="98">
        <f>'4'!Q132</f>
        <v>0</v>
      </c>
      <c r="R202" s="98">
        <f>'4'!R132</f>
        <v>0</v>
      </c>
      <c r="S202" s="98">
        <f>'4'!S132</f>
        <v>0</v>
      </c>
      <c r="T202" s="98">
        <f>'4'!T132</f>
        <v>0</v>
      </c>
    </row>
    <row r="203" spans="3:21" s="161" customFormat="1">
      <c r="C203" s="16" t="s">
        <v>244</v>
      </c>
      <c r="E203" s="18" t="s">
        <v>649</v>
      </c>
      <c r="H203" s="98">
        <f>'4'!H133</f>
        <v>0</v>
      </c>
      <c r="I203" s="98">
        <f>'4'!I133</f>
        <v>0</v>
      </c>
      <c r="J203" s="98">
        <f>'4'!J133</f>
        <v>0</v>
      </c>
      <c r="K203" s="98">
        <f>'4'!K133</f>
        <v>0</v>
      </c>
      <c r="L203" s="98">
        <f>'4'!L133</f>
        <v>0</v>
      </c>
      <c r="M203" s="98">
        <f>'4'!M133</f>
        <v>0</v>
      </c>
      <c r="N203" s="98">
        <f>'4'!N133</f>
        <v>0</v>
      </c>
      <c r="O203" s="98">
        <f>'4'!O133</f>
        <v>0</v>
      </c>
      <c r="P203" s="98">
        <f>'4'!P133</f>
        <v>0</v>
      </c>
      <c r="Q203" s="98">
        <f>'4'!Q133</f>
        <v>0</v>
      </c>
      <c r="R203" s="98">
        <f>'4'!R133</f>
        <v>0</v>
      </c>
      <c r="S203" s="98">
        <f>'4'!S133</f>
        <v>0</v>
      </c>
      <c r="T203" s="98">
        <f>'4'!T133</f>
        <v>0</v>
      </c>
    </row>
    <row r="204" spans="3:21" s="161" customFormat="1">
      <c r="C204" s="17"/>
      <c r="D204" s="17"/>
      <c r="E204" s="17"/>
      <c r="F204" s="17"/>
      <c r="G204" s="17"/>
      <c r="H204" s="116"/>
      <c r="I204" s="116"/>
      <c r="J204" s="116"/>
      <c r="K204" s="116"/>
      <c r="L204" s="116"/>
      <c r="M204" s="116"/>
      <c r="N204" s="116"/>
      <c r="O204" s="116"/>
      <c r="P204" s="116"/>
      <c r="Q204" s="116"/>
      <c r="R204" s="116"/>
      <c r="S204" s="116"/>
      <c r="T204" s="116"/>
      <c r="U204" s="122"/>
    </row>
    <row r="205" spans="3:21" s="161" customFormat="1">
      <c r="C205" s="16" t="s">
        <v>622</v>
      </c>
      <c r="D205" s="18"/>
      <c r="E205" s="18" t="s">
        <v>649</v>
      </c>
      <c r="H205" s="98">
        <f>SUM(H206,H210)</f>
        <v>0</v>
      </c>
      <c r="I205" s="98">
        <f t="shared" ref="I205:T205" si="119">SUM(I206,I210)</f>
        <v>0</v>
      </c>
      <c r="J205" s="98">
        <f t="shared" si="119"/>
        <v>0</v>
      </c>
      <c r="K205" s="98">
        <f t="shared" si="119"/>
        <v>0</v>
      </c>
      <c r="L205" s="98">
        <f t="shared" si="119"/>
        <v>0</v>
      </c>
      <c r="M205" s="98">
        <f t="shared" si="119"/>
        <v>0</v>
      </c>
      <c r="N205" s="98">
        <f t="shared" si="119"/>
        <v>0</v>
      </c>
      <c r="O205" s="98">
        <f t="shared" si="119"/>
        <v>0</v>
      </c>
      <c r="P205" s="98">
        <f t="shared" si="119"/>
        <v>0</v>
      </c>
      <c r="Q205" s="98">
        <f t="shared" si="119"/>
        <v>0</v>
      </c>
      <c r="R205" s="98">
        <f t="shared" si="119"/>
        <v>0</v>
      </c>
      <c r="S205" s="98">
        <f t="shared" si="119"/>
        <v>0</v>
      </c>
      <c r="T205" s="98">
        <f t="shared" si="119"/>
        <v>0</v>
      </c>
      <c r="U205" s="122"/>
    </row>
    <row r="206" spans="3:21" s="161" customFormat="1">
      <c r="C206" s="16" t="s">
        <v>376</v>
      </c>
      <c r="E206" s="18" t="s">
        <v>649</v>
      </c>
      <c r="H206" s="98">
        <f>SUM(H207,H208,H209)</f>
        <v>0</v>
      </c>
      <c r="I206" s="98">
        <f t="shared" ref="I206:T206" si="120">SUM(I207,I208,I209)</f>
        <v>0</v>
      </c>
      <c r="J206" s="98">
        <f t="shared" si="120"/>
        <v>0</v>
      </c>
      <c r="K206" s="98">
        <f t="shared" si="120"/>
        <v>0</v>
      </c>
      <c r="L206" s="98">
        <f t="shared" si="120"/>
        <v>0</v>
      </c>
      <c r="M206" s="98">
        <f t="shared" si="120"/>
        <v>0</v>
      </c>
      <c r="N206" s="98">
        <f t="shared" si="120"/>
        <v>0</v>
      </c>
      <c r="O206" s="98">
        <f t="shared" si="120"/>
        <v>0</v>
      </c>
      <c r="P206" s="98">
        <f t="shared" si="120"/>
        <v>0</v>
      </c>
      <c r="Q206" s="98">
        <f t="shared" si="120"/>
        <v>0</v>
      </c>
      <c r="R206" s="98">
        <f t="shared" si="120"/>
        <v>0</v>
      </c>
      <c r="S206" s="98">
        <f t="shared" si="120"/>
        <v>0</v>
      </c>
      <c r="T206" s="98">
        <f t="shared" si="120"/>
        <v>0</v>
      </c>
    </row>
    <row r="207" spans="3:21" s="161" customFormat="1">
      <c r="C207" s="134" t="s">
        <v>330</v>
      </c>
      <c r="E207" s="18" t="s">
        <v>649</v>
      </c>
      <c r="H207" s="98">
        <f>'4'!H137</f>
        <v>0</v>
      </c>
      <c r="I207" s="98">
        <f>'4'!I137</f>
        <v>0</v>
      </c>
      <c r="J207" s="98">
        <f>'4'!J137</f>
        <v>0</v>
      </c>
      <c r="K207" s="98">
        <f>'4'!K137</f>
        <v>0</v>
      </c>
      <c r="L207" s="98">
        <f>'4'!L137</f>
        <v>0</v>
      </c>
      <c r="M207" s="98">
        <f>'4'!M137</f>
        <v>0</v>
      </c>
      <c r="N207" s="98">
        <f>'4'!N137</f>
        <v>0</v>
      </c>
      <c r="O207" s="98">
        <f>'4'!O137</f>
        <v>0</v>
      </c>
      <c r="P207" s="98">
        <f>'4'!P137</f>
        <v>0</v>
      </c>
      <c r="Q207" s="98">
        <f>'4'!Q137</f>
        <v>0</v>
      </c>
      <c r="R207" s="98">
        <f>'4'!R137</f>
        <v>0</v>
      </c>
      <c r="S207" s="98">
        <f>'4'!S137</f>
        <v>0</v>
      </c>
      <c r="T207" s="98">
        <f>'4'!T137</f>
        <v>0</v>
      </c>
    </row>
    <row r="208" spans="3:21" s="161" customFormat="1">
      <c r="C208" s="34" t="s">
        <v>337</v>
      </c>
      <c r="E208" s="18" t="s">
        <v>649</v>
      </c>
      <c r="H208" s="98">
        <f>'4'!H143</f>
        <v>0</v>
      </c>
      <c r="I208" s="98">
        <f>'4'!I143</f>
        <v>0</v>
      </c>
      <c r="J208" s="98">
        <f>'4'!J143</f>
        <v>0</v>
      </c>
      <c r="K208" s="98">
        <f>'4'!K143</f>
        <v>0</v>
      </c>
      <c r="L208" s="98">
        <f>'4'!L143</f>
        <v>0</v>
      </c>
      <c r="M208" s="98">
        <f>'4'!M143</f>
        <v>0</v>
      </c>
      <c r="N208" s="98">
        <f>'4'!N143</f>
        <v>0</v>
      </c>
      <c r="O208" s="98">
        <f>'4'!O143</f>
        <v>0</v>
      </c>
      <c r="P208" s="98">
        <f>'4'!P143</f>
        <v>0</v>
      </c>
      <c r="Q208" s="98">
        <f>'4'!Q143</f>
        <v>0</v>
      </c>
      <c r="R208" s="98">
        <f>'4'!R143</f>
        <v>0</v>
      </c>
      <c r="S208" s="98">
        <f>'4'!S143</f>
        <v>0</v>
      </c>
      <c r="T208" s="98">
        <f>'4'!T143</f>
        <v>0</v>
      </c>
    </row>
    <row r="209" spans="3:21" s="161" customFormat="1">
      <c r="C209" s="34" t="s">
        <v>341</v>
      </c>
      <c r="E209" s="18" t="s">
        <v>649</v>
      </c>
      <c r="H209" s="98">
        <f>'4'!H147</f>
        <v>0</v>
      </c>
      <c r="I209" s="98">
        <f>'4'!I147</f>
        <v>0</v>
      </c>
      <c r="J209" s="98">
        <f>'4'!J147</f>
        <v>0</v>
      </c>
      <c r="K209" s="98">
        <f>'4'!K147</f>
        <v>0</v>
      </c>
      <c r="L209" s="98">
        <f>'4'!L147</f>
        <v>0</v>
      </c>
      <c r="M209" s="98">
        <f>'4'!M147</f>
        <v>0</v>
      </c>
      <c r="N209" s="98">
        <f>'4'!N147</f>
        <v>0</v>
      </c>
      <c r="O209" s="98">
        <f>'4'!O147</f>
        <v>0</v>
      </c>
      <c r="P209" s="98">
        <f>'4'!P147</f>
        <v>0</v>
      </c>
      <c r="Q209" s="98">
        <f>'4'!Q147</f>
        <v>0</v>
      </c>
      <c r="R209" s="98">
        <f>'4'!R147</f>
        <v>0</v>
      </c>
      <c r="S209" s="98">
        <f>'4'!S147</f>
        <v>0</v>
      </c>
      <c r="T209" s="98">
        <f>'4'!T147</f>
        <v>0</v>
      </c>
    </row>
    <row r="210" spans="3:21" s="161" customFormat="1">
      <c r="C210" s="16" t="s">
        <v>244</v>
      </c>
      <c r="E210" s="18" t="s">
        <v>649</v>
      </c>
      <c r="H210" s="98">
        <f>'4'!H148</f>
        <v>0</v>
      </c>
      <c r="I210" s="98">
        <f>'4'!I148</f>
        <v>0</v>
      </c>
      <c r="J210" s="98">
        <f>'4'!J148</f>
        <v>0</v>
      </c>
      <c r="K210" s="98">
        <f>'4'!K148</f>
        <v>0</v>
      </c>
      <c r="L210" s="98">
        <f>'4'!L148</f>
        <v>0</v>
      </c>
      <c r="M210" s="98">
        <f>'4'!M148</f>
        <v>0</v>
      </c>
      <c r="N210" s="98">
        <f>'4'!N148</f>
        <v>0</v>
      </c>
      <c r="O210" s="98">
        <f>'4'!O148</f>
        <v>0</v>
      </c>
      <c r="P210" s="98">
        <f>'4'!P148</f>
        <v>0</v>
      </c>
      <c r="Q210" s="98">
        <f>'4'!Q148</f>
        <v>0</v>
      </c>
      <c r="R210" s="98">
        <f>'4'!R148</f>
        <v>0</v>
      </c>
      <c r="S210" s="98">
        <f>'4'!S148</f>
        <v>0</v>
      </c>
      <c r="T210" s="98">
        <f>'4'!T148</f>
        <v>0</v>
      </c>
    </row>
    <row r="211" spans="3:21" s="161" customFormat="1">
      <c r="C211" s="17"/>
      <c r="D211" s="17"/>
      <c r="E211" s="17"/>
      <c r="F211" s="17"/>
      <c r="G211" s="17"/>
      <c r="H211" s="116"/>
      <c r="I211" s="116"/>
      <c r="J211" s="116"/>
      <c r="K211" s="116"/>
      <c r="L211" s="116"/>
      <c r="M211" s="116"/>
      <c r="N211" s="116"/>
      <c r="O211" s="116"/>
      <c r="P211" s="116"/>
      <c r="Q211" s="116"/>
      <c r="R211" s="116"/>
      <c r="S211" s="116"/>
      <c r="T211" s="116"/>
      <c r="U211" s="122"/>
    </row>
    <row r="212" spans="3:21" s="161" customFormat="1">
      <c r="C212" s="16" t="s">
        <v>623</v>
      </c>
      <c r="D212" s="18"/>
      <c r="E212" s="18" t="s">
        <v>649</v>
      </c>
      <c r="H212" s="98">
        <f>SUM(H213,H217)</f>
        <v>0</v>
      </c>
      <c r="I212" s="98">
        <f t="shared" ref="I212:T212" si="121">SUM(I213,I217)</f>
        <v>0</v>
      </c>
      <c r="J212" s="98">
        <f t="shared" si="121"/>
        <v>0</v>
      </c>
      <c r="K212" s="98">
        <f t="shared" si="121"/>
        <v>0</v>
      </c>
      <c r="L212" s="98">
        <f t="shared" si="121"/>
        <v>0</v>
      </c>
      <c r="M212" s="98">
        <f t="shared" si="121"/>
        <v>0</v>
      </c>
      <c r="N212" s="98">
        <f t="shared" si="121"/>
        <v>0</v>
      </c>
      <c r="O212" s="98">
        <f t="shared" si="121"/>
        <v>0</v>
      </c>
      <c r="P212" s="98">
        <f t="shared" si="121"/>
        <v>0</v>
      </c>
      <c r="Q212" s="98">
        <f t="shared" si="121"/>
        <v>0</v>
      </c>
      <c r="R212" s="98">
        <f t="shared" si="121"/>
        <v>0</v>
      </c>
      <c r="S212" s="98">
        <f t="shared" si="121"/>
        <v>0</v>
      </c>
      <c r="T212" s="98">
        <f t="shared" si="121"/>
        <v>0</v>
      </c>
      <c r="U212" s="122"/>
    </row>
    <row r="213" spans="3:21" s="161" customFormat="1">
      <c r="C213" s="16" t="s">
        <v>376</v>
      </c>
      <c r="E213" s="18" t="s">
        <v>649</v>
      </c>
      <c r="H213" s="98">
        <f>SUM(H214,H215,H216)</f>
        <v>0</v>
      </c>
      <c r="I213" s="98">
        <f t="shared" ref="I213:T213" si="122">SUM(I214,I215,I216)</f>
        <v>0</v>
      </c>
      <c r="J213" s="98">
        <f t="shared" si="122"/>
        <v>0</v>
      </c>
      <c r="K213" s="98">
        <f t="shared" si="122"/>
        <v>0</v>
      </c>
      <c r="L213" s="98">
        <f t="shared" si="122"/>
        <v>0</v>
      </c>
      <c r="M213" s="98">
        <f t="shared" si="122"/>
        <v>0</v>
      </c>
      <c r="N213" s="98">
        <f t="shared" si="122"/>
        <v>0</v>
      </c>
      <c r="O213" s="98">
        <f t="shared" si="122"/>
        <v>0</v>
      </c>
      <c r="P213" s="98">
        <f t="shared" si="122"/>
        <v>0</v>
      </c>
      <c r="Q213" s="98">
        <f t="shared" si="122"/>
        <v>0</v>
      </c>
      <c r="R213" s="98">
        <f t="shared" si="122"/>
        <v>0</v>
      </c>
      <c r="S213" s="98">
        <f t="shared" si="122"/>
        <v>0</v>
      </c>
      <c r="T213" s="98">
        <f t="shared" si="122"/>
        <v>0</v>
      </c>
    </row>
    <row r="214" spans="3:21" s="161" customFormat="1">
      <c r="C214" s="134" t="s">
        <v>330</v>
      </c>
      <c r="E214" s="18" t="s">
        <v>649</v>
      </c>
      <c r="H214" s="98">
        <f>'4'!H152</f>
        <v>0</v>
      </c>
      <c r="I214" s="98">
        <f>'4'!I152</f>
        <v>0</v>
      </c>
      <c r="J214" s="98">
        <f>'4'!J152</f>
        <v>0</v>
      </c>
      <c r="K214" s="98">
        <f>'4'!K152</f>
        <v>0</v>
      </c>
      <c r="L214" s="98">
        <f>'4'!L152</f>
        <v>0</v>
      </c>
      <c r="M214" s="98">
        <f>'4'!M152</f>
        <v>0</v>
      </c>
      <c r="N214" s="98">
        <f>'4'!N152</f>
        <v>0</v>
      </c>
      <c r="O214" s="98">
        <f>'4'!O152</f>
        <v>0</v>
      </c>
      <c r="P214" s="98">
        <f>'4'!P152</f>
        <v>0</v>
      </c>
      <c r="Q214" s="98">
        <f>'4'!Q152</f>
        <v>0</v>
      </c>
      <c r="R214" s="98">
        <f>'4'!R152</f>
        <v>0</v>
      </c>
      <c r="S214" s="98">
        <f>'4'!S152</f>
        <v>0</v>
      </c>
      <c r="T214" s="98">
        <f>'4'!T152</f>
        <v>0</v>
      </c>
    </row>
    <row r="215" spans="3:21" s="161" customFormat="1">
      <c r="C215" s="34" t="s">
        <v>337</v>
      </c>
      <c r="E215" s="18" t="s">
        <v>649</v>
      </c>
      <c r="H215" s="98">
        <f>'4'!H158</f>
        <v>0</v>
      </c>
      <c r="I215" s="98">
        <f>'4'!I158</f>
        <v>0</v>
      </c>
      <c r="J215" s="98">
        <f>'4'!J158</f>
        <v>0</v>
      </c>
      <c r="K215" s="98">
        <f>'4'!K158</f>
        <v>0</v>
      </c>
      <c r="L215" s="98">
        <f>'4'!L158</f>
        <v>0</v>
      </c>
      <c r="M215" s="98">
        <f>'4'!M158</f>
        <v>0</v>
      </c>
      <c r="N215" s="98">
        <f>'4'!N158</f>
        <v>0</v>
      </c>
      <c r="O215" s="98">
        <f>'4'!O158</f>
        <v>0</v>
      </c>
      <c r="P215" s="98">
        <f>'4'!P158</f>
        <v>0</v>
      </c>
      <c r="Q215" s="98">
        <f>'4'!Q158</f>
        <v>0</v>
      </c>
      <c r="R215" s="98">
        <f>'4'!R158</f>
        <v>0</v>
      </c>
      <c r="S215" s="98">
        <f>'4'!S158</f>
        <v>0</v>
      </c>
      <c r="T215" s="98">
        <f>'4'!T158</f>
        <v>0</v>
      </c>
    </row>
    <row r="216" spans="3:21" s="161" customFormat="1">
      <c r="C216" s="34" t="s">
        <v>341</v>
      </c>
      <c r="E216" s="18" t="s">
        <v>649</v>
      </c>
      <c r="H216" s="98">
        <f>'4'!H162</f>
        <v>0</v>
      </c>
      <c r="I216" s="98">
        <f>'4'!I162</f>
        <v>0</v>
      </c>
      <c r="J216" s="98">
        <f>'4'!J162</f>
        <v>0</v>
      </c>
      <c r="K216" s="98">
        <f>'4'!K162</f>
        <v>0</v>
      </c>
      <c r="L216" s="98">
        <f>'4'!L162</f>
        <v>0</v>
      </c>
      <c r="M216" s="98">
        <f>'4'!M162</f>
        <v>0</v>
      </c>
      <c r="N216" s="98">
        <f>'4'!N162</f>
        <v>0</v>
      </c>
      <c r="O216" s="98">
        <f>'4'!O162</f>
        <v>0</v>
      </c>
      <c r="P216" s="98">
        <f>'4'!P162</f>
        <v>0</v>
      </c>
      <c r="Q216" s="98">
        <f>'4'!Q162</f>
        <v>0</v>
      </c>
      <c r="R216" s="98">
        <f>'4'!R162</f>
        <v>0</v>
      </c>
      <c r="S216" s="98">
        <f>'4'!S162</f>
        <v>0</v>
      </c>
      <c r="T216" s="98">
        <f>'4'!T162</f>
        <v>0</v>
      </c>
    </row>
    <row r="217" spans="3:21" s="161" customFormat="1">
      <c r="C217" s="16" t="s">
        <v>244</v>
      </c>
      <c r="E217" s="18" t="s">
        <v>649</v>
      </c>
      <c r="H217" s="98">
        <f>'4'!H163</f>
        <v>0</v>
      </c>
      <c r="I217" s="98">
        <f>'4'!I163</f>
        <v>0</v>
      </c>
      <c r="J217" s="98">
        <f>'4'!J163</f>
        <v>0</v>
      </c>
      <c r="K217" s="98">
        <f>'4'!K163</f>
        <v>0</v>
      </c>
      <c r="L217" s="98">
        <f>'4'!L163</f>
        <v>0</v>
      </c>
      <c r="M217" s="98">
        <f>'4'!M163</f>
        <v>0</v>
      </c>
      <c r="N217" s="98">
        <f>'4'!N163</f>
        <v>0</v>
      </c>
      <c r="O217" s="98">
        <f>'4'!O163</f>
        <v>0</v>
      </c>
      <c r="P217" s="98">
        <f>'4'!P163</f>
        <v>0</v>
      </c>
      <c r="Q217" s="98">
        <f>'4'!Q163</f>
        <v>0</v>
      </c>
      <c r="R217" s="98">
        <f>'4'!R163</f>
        <v>0</v>
      </c>
      <c r="S217" s="98">
        <f>'4'!S163</f>
        <v>0</v>
      </c>
      <c r="T217" s="98">
        <f>'4'!T163</f>
        <v>0</v>
      </c>
    </row>
    <row r="218" spans="3:21" s="161" customFormat="1">
      <c r="C218" s="17"/>
      <c r="D218" s="17"/>
      <c r="E218" s="17"/>
      <c r="F218" s="17"/>
      <c r="G218" s="17"/>
      <c r="H218" s="116"/>
      <c r="I218" s="116"/>
      <c r="J218" s="116"/>
      <c r="K218" s="116"/>
      <c r="L218" s="116"/>
      <c r="M218" s="116"/>
      <c r="N218" s="116"/>
      <c r="O218" s="116"/>
      <c r="P218" s="116"/>
      <c r="Q218" s="116"/>
      <c r="R218" s="116"/>
      <c r="S218" s="116"/>
      <c r="T218" s="116"/>
      <c r="U218" s="122"/>
    </row>
    <row r="219" spans="3:21" s="161" customFormat="1">
      <c r="C219" s="16" t="s">
        <v>624</v>
      </c>
      <c r="D219" s="18"/>
      <c r="E219" s="18" t="s">
        <v>649</v>
      </c>
      <c r="H219" s="98">
        <f>SUM(H220,H224)</f>
        <v>0</v>
      </c>
      <c r="I219" s="98">
        <f t="shared" ref="I219:T219" si="123">SUM(I220,I224)</f>
        <v>0</v>
      </c>
      <c r="J219" s="98">
        <f t="shared" si="123"/>
        <v>0</v>
      </c>
      <c r="K219" s="98">
        <f t="shared" si="123"/>
        <v>0</v>
      </c>
      <c r="L219" s="98">
        <f t="shared" si="123"/>
        <v>0</v>
      </c>
      <c r="M219" s="98">
        <f t="shared" si="123"/>
        <v>0</v>
      </c>
      <c r="N219" s="98">
        <f t="shared" si="123"/>
        <v>0</v>
      </c>
      <c r="O219" s="98">
        <f t="shared" si="123"/>
        <v>0</v>
      </c>
      <c r="P219" s="98">
        <f t="shared" si="123"/>
        <v>0</v>
      </c>
      <c r="Q219" s="98">
        <f t="shared" si="123"/>
        <v>0</v>
      </c>
      <c r="R219" s="98">
        <f t="shared" si="123"/>
        <v>0</v>
      </c>
      <c r="S219" s="98">
        <f t="shared" si="123"/>
        <v>0</v>
      </c>
      <c r="T219" s="98">
        <f t="shared" si="123"/>
        <v>0</v>
      </c>
      <c r="U219" s="122"/>
    </row>
    <row r="220" spans="3:21" s="161" customFormat="1">
      <c r="C220" s="16" t="s">
        <v>376</v>
      </c>
      <c r="E220" s="18" t="s">
        <v>649</v>
      </c>
      <c r="H220" s="98">
        <f>SUM(H221,H222,H223)</f>
        <v>0</v>
      </c>
      <c r="I220" s="98">
        <f t="shared" ref="I220:T220" si="124">SUM(I221,I222,I223)</f>
        <v>0</v>
      </c>
      <c r="J220" s="98">
        <f t="shared" si="124"/>
        <v>0</v>
      </c>
      <c r="K220" s="98">
        <f t="shared" si="124"/>
        <v>0</v>
      </c>
      <c r="L220" s="98">
        <f t="shared" si="124"/>
        <v>0</v>
      </c>
      <c r="M220" s="98">
        <f t="shared" si="124"/>
        <v>0</v>
      </c>
      <c r="N220" s="98">
        <f t="shared" si="124"/>
        <v>0</v>
      </c>
      <c r="O220" s="98">
        <f t="shared" si="124"/>
        <v>0</v>
      </c>
      <c r="P220" s="98">
        <f t="shared" si="124"/>
        <v>0</v>
      </c>
      <c r="Q220" s="98">
        <f t="shared" si="124"/>
        <v>0</v>
      </c>
      <c r="R220" s="98">
        <f t="shared" si="124"/>
        <v>0</v>
      </c>
      <c r="S220" s="98">
        <f t="shared" si="124"/>
        <v>0</v>
      </c>
      <c r="T220" s="98">
        <f t="shared" si="124"/>
        <v>0</v>
      </c>
    </row>
    <row r="221" spans="3:21" s="161" customFormat="1">
      <c r="C221" s="134" t="s">
        <v>330</v>
      </c>
      <c r="E221" s="18" t="s">
        <v>649</v>
      </c>
      <c r="H221" s="98">
        <f>'4'!H167</f>
        <v>0</v>
      </c>
      <c r="I221" s="98">
        <f>'4'!I167</f>
        <v>0</v>
      </c>
      <c r="J221" s="98">
        <f>'4'!J167</f>
        <v>0</v>
      </c>
      <c r="K221" s="98">
        <f>'4'!K167</f>
        <v>0</v>
      </c>
      <c r="L221" s="98">
        <f>'4'!L167</f>
        <v>0</v>
      </c>
      <c r="M221" s="98">
        <f>'4'!M167</f>
        <v>0</v>
      </c>
      <c r="N221" s="98">
        <f>'4'!N167</f>
        <v>0</v>
      </c>
      <c r="O221" s="98">
        <f>'4'!O167</f>
        <v>0</v>
      </c>
      <c r="P221" s="98">
        <f>'4'!P167</f>
        <v>0</v>
      </c>
      <c r="Q221" s="98">
        <f>'4'!Q167</f>
        <v>0</v>
      </c>
      <c r="R221" s="98">
        <f>'4'!R167</f>
        <v>0</v>
      </c>
      <c r="S221" s="98">
        <f>'4'!S167</f>
        <v>0</v>
      </c>
      <c r="T221" s="98">
        <f>'4'!T167</f>
        <v>0</v>
      </c>
    </row>
    <row r="222" spans="3:21" s="161" customFormat="1">
      <c r="C222" s="34" t="s">
        <v>337</v>
      </c>
      <c r="E222" s="18" t="s">
        <v>649</v>
      </c>
      <c r="H222" s="98">
        <f>'4'!H173</f>
        <v>0</v>
      </c>
      <c r="I222" s="98">
        <f>'4'!I173</f>
        <v>0</v>
      </c>
      <c r="J222" s="98">
        <f>'4'!J173</f>
        <v>0</v>
      </c>
      <c r="K222" s="98">
        <f>'4'!K173</f>
        <v>0</v>
      </c>
      <c r="L222" s="98">
        <f>'4'!L173</f>
        <v>0</v>
      </c>
      <c r="M222" s="98">
        <f>'4'!M173</f>
        <v>0</v>
      </c>
      <c r="N222" s="98">
        <f>'4'!N173</f>
        <v>0</v>
      </c>
      <c r="O222" s="98">
        <f>'4'!O173</f>
        <v>0</v>
      </c>
      <c r="P222" s="98">
        <f>'4'!P173</f>
        <v>0</v>
      </c>
      <c r="Q222" s="98">
        <f>'4'!Q173</f>
        <v>0</v>
      </c>
      <c r="R222" s="98">
        <f>'4'!R173</f>
        <v>0</v>
      </c>
      <c r="S222" s="98">
        <f>'4'!S173</f>
        <v>0</v>
      </c>
      <c r="T222" s="98">
        <f>'4'!T173</f>
        <v>0</v>
      </c>
    </row>
    <row r="223" spans="3:21" s="161" customFormat="1">
      <c r="C223" s="34" t="s">
        <v>341</v>
      </c>
      <c r="E223" s="18" t="s">
        <v>649</v>
      </c>
      <c r="H223" s="98">
        <f>'4'!H177</f>
        <v>0</v>
      </c>
      <c r="I223" s="98">
        <f>'4'!I177</f>
        <v>0</v>
      </c>
      <c r="J223" s="98">
        <f>'4'!J177</f>
        <v>0</v>
      </c>
      <c r="K223" s="98">
        <f>'4'!K177</f>
        <v>0</v>
      </c>
      <c r="L223" s="98">
        <f>'4'!L177</f>
        <v>0</v>
      </c>
      <c r="M223" s="98">
        <f>'4'!M177</f>
        <v>0</v>
      </c>
      <c r="N223" s="98">
        <f>'4'!N177</f>
        <v>0</v>
      </c>
      <c r="O223" s="98">
        <f>'4'!O177</f>
        <v>0</v>
      </c>
      <c r="P223" s="98">
        <f>'4'!P177</f>
        <v>0</v>
      </c>
      <c r="Q223" s="98">
        <f>'4'!Q177</f>
        <v>0</v>
      </c>
      <c r="R223" s="98">
        <f>'4'!R177</f>
        <v>0</v>
      </c>
      <c r="S223" s="98">
        <f>'4'!S177</f>
        <v>0</v>
      </c>
      <c r="T223" s="98">
        <f>'4'!T177</f>
        <v>0</v>
      </c>
    </row>
    <row r="224" spans="3:21" s="161" customFormat="1">
      <c r="C224" s="16" t="s">
        <v>244</v>
      </c>
      <c r="E224" s="18" t="s">
        <v>649</v>
      </c>
      <c r="H224" s="98">
        <f>'4'!H178</f>
        <v>0</v>
      </c>
      <c r="I224" s="98">
        <f>'4'!I178</f>
        <v>0</v>
      </c>
      <c r="J224" s="98">
        <f>'4'!J178</f>
        <v>0</v>
      </c>
      <c r="K224" s="98">
        <f>'4'!K178</f>
        <v>0</v>
      </c>
      <c r="L224" s="98">
        <f>'4'!L178</f>
        <v>0</v>
      </c>
      <c r="M224" s="98">
        <f>'4'!M178</f>
        <v>0</v>
      </c>
      <c r="N224" s="98">
        <f>'4'!N178</f>
        <v>0</v>
      </c>
      <c r="O224" s="98">
        <f>'4'!O178</f>
        <v>0</v>
      </c>
      <c r="P224" s="98">
        <f>'4'!P178</f>
        <v>0</v>
      </c>
      <c r="Q224" s="98">
        <f>'4'!Q178</f>
        <v>0</v>
      </c>
      <c r="R224" s="98">
        <f>'4'!R178</f>
        <v>0</v>
      </c>
      <c r="S224" s="98">
        <f>'4'!S178</f>
        <v>0</v>
      </c>
      <c r="T224" s="98">
        <f>'4'!T178</f>
        <v>0</v>
      </c>
    </row>
    <row r="225" spans="3:21" s="161" customFormat="1">
      <c r="C225" s="17"/>
      <c r="D225" s="17"/>
      <c r="E225" s="17"/>
      <c r="F225" s="17"/>
      <c r="G225" s="17"/>
      <c r="H225" s="116"/>
      <c r="I225" s="116"/>
      <c r="J225" s="116"/>
      <c r="K225" s="116"/>
      <c r="L225" s="116"/>
      <c r="M225" s="116"/>
      <c r="N225" s="116"/>
      <c r="O225" s="116"/>
      <c r="P225" s="116"/>
      <c r="Q225" s="116"/>
      <c r="R225" s="116"/>
      <c r="S225" s="116"/>
      <c r="T225" s="116"/>
      <c r="U225" s="122"/>
    </row>
    <row r="226" spans="3:21" s="161" customFormat="1">
      <c r="C226" s="16" t="s">
        <v>625</v>
      </c>
      <c r="D226" s="18"/>
      <c r="E226" s="18" t="s">
        <v>649</v>
      </c>
      <c r="H226" s="98">
        <f>SUM(H227,H231)</f>
        <v>0</v>
      </c>
      <c r="I226" s="98">
        <f t="shared" ref="I226:T226" si="125">SUM(I227,I231)</f>
        <v>0</v>
      </c>
      <c r="J226" s="98">
        <f t="shared" si="125"/>
        <v>0</v>
      </c>
      <c r="K226" s="98">
        <f t="shared" si="125"/>
        <v>0</v>
      </c>
      <c r="L226" s="98">
        <f t="shared" si="125"/>
        <v>0</v>
      </c>
      <c r="M226" s="98">
        <f t="shared" si="125"/>
        <v>0</v>
      </c>
      <c r="N226" s="98">
        <f t="shared" si="125"/>
        <v>0</v>
      </c>
      <c r="O226" s="98">
        <f t="shared" si="125"/>
        <v>0</v>
      </c>
      <c r="P226" s="98">
        <f t="shared" si="125"/>
        <v>0</v>
      </c>
      <c r="Q226" s="98">
        <f t="shared" si="125"/>
        <v>0</v>
      </c>
      <c r="R226" s="98">
        <f t="shared" si="125"/>
        <v>0</v>
      </c>
      <c r="S226" s="98">
        <f t="shared" si="125"/>
        <v>0</v>
      </c>
      <c r="T226" s="98">
        <f t="shared" si="125"/>
        <v>0</v>
      </c>
      <c r="U226" s="122"/>
    </row>
    <row r="227" spans="3:21" s="161" customFormat="1">
      <c r="C227" s="16" t="s">
        <v>376</v>
      </c>
      <c r="E227" s="18" t="s">
        <v>649</v>
      </c>
      <c r="H227" s="98">
        <f>SUM(H228,H229,H230)</f>
        <v>0</v>
      </c>
      <c r="I227" s="98">
        <f t="shared" ref="I227:T227" si="126">SUM(I228,I229,I230)</f>
        <v>0</v>
      </c>
      <c r="J227" s="98">
        <f t="shared" si="126"/>
        <v>0</v>
      </c>
      <c r="K227" s="98">
        <f t="shared" si="126"/>
        <v>0</v>
      </c>
      <c r="L227" s="98">
        <f t="shared" si="126"/>
        <v>0</v>
      </c>
      <c r="M227" s="98">
        <f t="shared" si="126"/>
        <v>0</v>
      </c>
      <c r="N227" s="98">
        <f t="shared" si="126"/>
        <v>0</v>
      </c>
      <c r="O227" s="98">
        <f t="shared" si="126"/>
        <v>0</v>
      </c>
      <c r="P227" s="98">
        <f t="shared" si="126"/>
        <v>0</v>
      </c>
      <c r="Q227" s="98">
        <f t="shared" si="126"/>
        <v>0</v>
      </c>
      <c r="R227" s="98">
        <f t="shared" si="126"/>
        <v>0</v>
      </c>
      <c r="S227" s="98">
        <f t="shared" si="126"/>
        <v>0</v>
      </c>
      <c r="T227" s="98">
        <f t="shared" si="126"/>
        <v>0</v>
      </c>
    </row>
    <row r="228" spans="3:21" s="161" customFormat="1">
      <c r="C228" s="134" t="s">
        <v>330</v>
      </c>
      <c r="E228" s="18" t="s">
        <v>649</v>
      </c>
      <c r="H228" s="98">
        <f>'4'!H182</f>
        <v>0</v>
      </c>
      <c r="I228" s="98">
        <f>'4'!I182</f>
        <v>0</v>
      </c>
      <c r="J228" s="98">
        <f>'4'!J182</f>
        <v>0</v>
      </c>
      <c r="K228" s="98">
        <f>'4'!K182</f>
        <v>0</v>
      </c>
      <c r="L228" s="98">
        <f>'4'!L182</f>
        <v>0</v>
      </c>
      <c r="M228" s="98">
        <f>'4'!M182</f>
        <v>0</v>
      </c>
      <c r="N228" s="98">
        <f>'4'!N182</f>
        <v>0</v>
      </c>
      <c r="O228" s="98">
        <f>'4'!O182</f>
        <v>0</v>
      </c>
      <c r="P228" s="98">
        <f>'4'!P182</f>
        <v>0</v>
      </c>
      <c r="Q228" s="98">
        <f>'4'!Q182</f>
        <v>0</v>
      </c>
      <c r="R228" s="98">
        <f>'4'!R182</f>
        <v>0</v>
      </c>
      <c r="S228" s="98">
        <f>'4'!S182</f>
        <v>0</v>
      </c>
      <c r="T228" s="98">
        <f>'4'!T182</f>
        <v>0</v>
      </c>
    </row>
    <row r="229" spans="3:21" s="161" customFormat="1">
      <c r="C229" s="34" t="s">
        <v>337</v>
      </c>
      <c r="E229" s="18" t="s">
        <v>649</v>
      </c>
      <c r="H229" s="98">
        <f>'4'!H188</f>
        <v>0</v>
      </c>
      <c r="I229" s="98">
        <f>'4'!I188</f>
        <v>0</v>
      </c>
      <c r="J229" s="98">
        <f>'4'!J188</f>
        <v>0</v>
      </c>
      <c r="K229" s="98">
        <f>'4'!K188</f>
        <v>0</v>
      </c>
      <c r="L229" s="98">
        <f>'4'!L188</f>
        <v>0</v>
      </c>
      <c r="M229" s="98">
        <f>'4'!M188</f>
        <v>0</v>
      </c>
      <c r="N229" s="98">
        <f>'4'!N188</f>
        <v>0</v>
      </c>
      <c r="O229" s="98">
        <f>'4'!O188</f>
        <v>0</v>
      </c>
      <c r="P229" s="98">
        <f>'4'!P188</f>
        <v>0</v>
      </c>
      <c r="Q229" s="98">
        <f>'4'!Q188</f>
        <v>0</v>
      </c>
      <c r="R229" s="98">
        <f>'4'!R188</f>
        <v>0</v>
      </c>
      <c r="S229" s="98">
        <f>'4'!S188</f>
        <v>0</v>
      </c>
      <c r="T229" s="98">
        <f>'4'!T188</f>
        <v>0</v>
      </c>
    </row>
    <row r="230" spans="3:21" s="161" customFormat="1">
      <c r="C230" s="34" t="s">
        <v>341</v>
      </c>
      <c r="E230" s="18" t="s">
        <v>649</v>
      </c>
      <c r="H230" s="98">
        <f>'4'!H192</f>
        <v>0</v>
      </c>
      <c r="I230" s="98">
        <f>'4'!I192</f>
        <v>0</v>
      </c>
      <c r="J230" s="98">
        <f>'4'!J192</f>
        <v>0</v>
      </c>
      <c r="K230" s="98">
        <f>'4'!K192</f>
        <v>0</v>
      </c>
      <c r="L230" s="98">
        <f>'4'!L192</f>
        <v>0</v>
      </c>
      <c r="M230" s="98">
        <f>'4'!M192</f>
        <v>0</v>
      </c>
      <c r="N230" s="98">
        <f>'4'!N192</f>
        <v>0</v>
      </c>
      <c r="O230" s="98">
        <f>'4'!O192</f>
        <v>0</v>
      </c>
      <c r="P230" s="98">
        <f>'4'!P192</f>
        <v>0</v>
      </c>
      <c r="Q230" s="98">
        <f>'4'!Q192</f>
        <v>0</v>
      </c>
      <c r="R230" s="98">
        <f>'4'!R192</f>
        <v>0</v>
      </c>
      <c r="S230" s="98">
        <f>'4'!S192</f>
        <v>0</v>
      </c>
      <c r="T230" s="98">
        <f>'4'!T192</f>
        <v>0</v>
      </c>
    </row>
    <row r="231" spans="3:21" s="161" customFormat="1">
      <c r="C231" s="16" t="s">
        <v>244</v>
      </c>
      <c r="E231" s="18" t="s">
        <v>649</v>
      </c>
      <c r="H231" s="98">
        <f>'4'!H193</f>
        <v>0</v>
      </c>
      <c r="I231" s="98">
        <f>'4'!I193</f>
        <v>0</v>
      </c>
      <c r="J231" s="98">
        <f>'4'!J193</f>
        <v>0</v>
      </c>
      <c r="K231" s="98">
        <f>'4'!K193</f>
        <v>0</v>
      </c>
      <c r="L231" s="98">
        <f>'4'!L193</f>
        <v>0</v>
      </c>
      <c r="M231" s="98">
        <f>'4'!M193</f>
        <v>0</v>
      </c>
      <c r="N231" s="98">
        <f>'4'!N193</f>
        <v>0</v>
      </c>
      <c r="O231" s="98">
        <f>'4'!O193</f>
        <v>0</v>
      </c>
      <c r="P231" s="98">
        <f>'4'!P193</f>
        <v>0</v>
      </c>
      <c r="Q231" s="98">
        <f>'4'!Q193</f>
        <v>0</v>
      </c>
      <c r="R231" s="98">
        <f>'4'!R193</f>
        <v>0</v>
      </c>
      <c r="S231" s="98">
        <f>'4'!S193</f>
        <v>0</v>
      </c>
      <c r="T231" s="98">
        <f>'4'!T193</f>
        <v>0</v>
      </c>
    </row>
    <row r="232" spans="3:21" s="161" customFormat="1">
      <c r="C232" s="17"/>
      <c r="D232" s="17"/>
      <c r="E232" s="17"/>
      <c r="F232" s="17"/>
      <c r="G232" s="17"/>
      <c r="H232" s="116"/>
      <c r="I232" s="116"/>
      <c r="J232" s="116"/>
      <c r="K232" s="116"/>
      <c r="L232" s="116"/>
      <c r="M232" s="116"/>
      <c r="N232" s="116"/>
      <c r="O232" s="116"/>
      <c r="P232" s="116"/>
      <c r="Q232" s="116"/>
      <c r="R232" s="116"/>
      <c r="S232" s="116"/>
      <c r="T232" s="116"/>
      <c r="U232" s="122"/>
    </row>
    <row r="233" spans="3:21" s="161" customFormat="1">
      <c r="C233" s="16" t="s">
        <v>626</v>
      </c>
      <c r="D233" s="18"/>
      <c r="E233" s="18" t="s">
        <v>649</v>
      </c>
      <c r="H233" s="98">
        <f>SUM(H234,H238)</f>
        <v>0</v>
      </c>
      <c r="I233" s="98">
        <f t="shared" ref="I233:T233" si="127">SUM(I234,I238)</f>
        <v>0</v>
      </c>
      <c r="J233" s="98">
        <f t="shared" si="127"/>
        <v>0</v>
      </c>
      <c r="K233" s="98">
        <f t="shared" si="127"/>
        <v>0</v>
      </c>
      <c r="L233" s="98">
        <f t="shared" si="127"/>
        <v>0</v>
      </c>
      <c r="M233" s="98">
        <f t="shared" si="127"/>
        <v>0</v>
      </c>
      <c r="N233" s="98">
        <f t="shared" si="127"/>
        <v>0</v>
      </c>
      <c r="O233" s="98">
        <f t="shared" si="127"/>
        <v>0</v>
      </c>
      <c r="P233" s="98">
        <f t="shared" si="127"/>
        <v>0</v>
      </c>
      <c r="Q233" s="98">
        <f t="shared" si="127"/>
        <v>0</v>
      </c>
      <c r="R233" s="98">
        <f t="shared" si="127"/>
        <v>0</v>
      </c>
      <c r="S233" s="98">
        <f t="shared" si="127"/>
        <v>0</v>
      </c>
      <c r="T233" s="98">
        <f t="shared" si="127"/>
        <v>0</v>
      </c>
      <c r="U233" s="122"/>
    </row>
    <row r="234" spans="3:21" s="161" customFormat="1">
      <c r="C234" s="16" t="s">
        <v>376</v>
      </c>
      <c r="E234" s="18" t="s">
        <v>649</v>
      </c>
      <c r="H234" s="98">
        <f>SUM(H235,H236,H237)</f>
        <v>0</v>
      </c>
      <c r="I234" s="98">
        <f t="shared" ref="I234:T234" si="128">SUM(I235,I236,I237)</f>
        <v>0</v>
      </c>
      <c r="J234" s="98">
        <f t="shared" si="128"/>
        <v>0</v>
      </c>
      <c r="K234" s="98">
        <f t="shared" si="128"/>
        <v>0</v>
      </c>
      <c r="L234" s="98">
        <f t="shared" si="128"/>
        <v>0</v>
      </c>
      <c r="M234" s="98">
        <f t="shared" si="128"/>
        <v>0</v>
      </c>
      <c r="N234" s="98">
        <f t="shared" si="128"/>
        <v>0</v>
      </c>
      <c r="O234" s="98">
        <f t="shared" si="128"/>
        <v>0</v>
      </c>
      <c r="P234" s="98">
        <f t="shared" si="128"/>
        <v>0</v>
      </c>
      <c r="Q234" s="98">
        <f t="shared" si="128"/>
        <v>0</v>
      </c>
      <c r="R234" s="98">
        <f t="shared" si="128"/>
        <v>0</v>
      </c>
      <c r="S234" s="98">
        <f t="shared" si="128"/>
        <v>0</v>
      </c>
      <c r="T234" s="98">
        <f t="shared" si="128"/>
        <v>0</v>
      </c>
    </row>
    <row r="235" spans="3:21" s="161" customFormat="1">
      <c r="C235" s="134" t="s">
        <v>330</v>
      </c>
      <c r="E235" s="18" t="s">
        <v>649</v>
      </c>
      <c r="H235" s="98">
        <f>'4'!H197</f>
        <v>0</v>
      </c>
      <c r="I235" s="98">
        <f>'4'!I197</f>
        <v>0</v>
      </c>
      <c r="J235" s="98">
        <f>'4'!J197</f>
        <v>0</v>
      </c>
      <c r="K235" s="98">
        <f>'4'!K197</f>
        <v>0</v>
      </c>
      <c r="L235" s="98">
        <f>'4'!L197</f>
        <v>0</v>
      </c>
      <c r="M235" s="98">
        <f>'4'!M197</f>
        <v>0</v>
      </c>
      <c r="N235" s="98">
        <f>'4'!N197</f>
        <v>0</v>
      </c>
      <c r="O235" s="98">
        <f>'4'!O197</f>
        <v>0</v>
      </c>
      <c r="P235" s="98">
        <f>'4'!P197</f>
        <v>0</v>
      </c>
      <c r="Q235" s="98">
        <f>'4'!Q197</f>
        <v>0</v>
      </c>
      <c r="R235" s="98">
        <f>'4'!R197</f>
        <v>0</v>
      </c>
      <c r="S235" s="98">
        <f>'4'!S197</f>
        <v>0</v>
      </c>
      <c r="T235" s="98">
        <f>'4'!T197</f>
        <v>0</v>
      </c>
    </row>
    <row r="236" spans="3:21" s="161" customFormat="1">
      <c r="C236" s="34" t="s">
        <v>337</v>
      </c>
      <c r="E236" s="18" t="s">
        <v>649</v>
      </c>
      <c r="H236" s="98">
        <f>'4'!H203</f>
        <v>0</v>
      </c>
      <c r="I236" s="98">
        <f>'4'!I203</f>
        <v>0</v>
      </c>
      <c r="J236" s="98">
        <f>'4'!J203</f>
        <v>0</v>
      </c>
      <c r="K236" s="98">
        <f>'4'!K203</f>
        <v>0</v>
      </c>
      <c r="L236" s="98">
        <f>'4'!L203</f>
        <v>0</v>
      </c>
      <c r="M236" s="98">
        <f>'4'!M203</f>
        <v>0</v>
      </c>
      <c r="N236" s="98">
        <f>'4'!N203</f>
        <v>0</v>
      </c>
      <c r="O236" s="98">
        <f>'4'!O203</f>
        <v>0</v>
      </c>
      <c r="P236" s="98">
        <f>'4'!P203</f>
        <v>0</v>
      </c>
      <c r="Q236" s="98">
        <f>'4'!Q203</f>
        <v>0</v>
      </c>
      <c r="R236" s="98">
        <f>'4'!R203</f>
        <v>0</v>
      </c>
      <c r="S236" s="98">
        <f>'4'!S203</f>
        <v>0</v>
      </c>
      <c r="T236" s="98">
        <f>'4'!T203</f>
        <v>0</v>
      </c>
    </row>
    <row r="237" spans="3:21" s="161" customFormat="1">
      <c r="C237" s="34" t="s">
        <v>341</v>
      </c>
      <c r="E237" s="18" t="s">
        <v>649</v>
      </c>
      <c r="H237" s="98">
        <f>'4'!H207</f>
        <v>0</v>
      </c>
      <c r="I237" s="98">
        <f>'4'!I207</f>
        <v>0</v>
      </c>
      <c r="J237" s="98">
        <f>'4'!J207</f>
        <v>0</v>
      </c>
      <c r="K237" s="98">
        <f>'4'!K207</f>
        <v>0</v>
      </c>
      <c r="L237" s="98">
        <f>'4'!L207</f>
        <v>0</v>
      </c>
      <c r="M237" s="98">
        <f>'4'!M207</f>
        <v>0</v>
      </c>
      <c r="N237" s="98">
        <f>'4'!N207</f>
        <v>0</v>
      </c>
      <c r="O237" s="98">
        <f>'4'!O207</f>
        <v>0</v>
      </c>
      <c r="P237" s="98">
        <f>'4'!P207</f>
        <v>0</v>
      </c>
      <c r="Q237" s="98">
        <f>'4'!Q207</f>
        <v>0</v>
      </c>
      <c r="R237" s="98">
        <f>'4'!R207</f>
        <v>0</v>
      </c>
      <c r="S237" s="98">
        <f>'4'!S207</f>
        <v>0</v>
      </c>
      <c r="T237" s="98">
        <f>'4'!T207</f>
        <v>0</v>
      </c>
    </row>
    <row r="238" spans="3:21" s="161" customFormat="1">
      <c r="C238" s="16" t="s">
        <v>244</v>
      </c>
      <c r="E238" s="18" t="s">
        <v>649</v>
      </c>
      <c r="H238" s="98">
        <f>'4'!H208</f>
        <v>0</v>
      </c>
      <c r="I238" s="98">
        <f>'4'!I208</f>
        <v>0</v>
      </c>
      <c r="J238" s="98">
        <f>'4'!J208</f>
        <v>0</v>
      </c>
      <c r="K238" s="98">
        <f>'4'!K208</f>
        <v>0</v>
      </c>
      <c r="L238" s="98">
        <f>'4'!L208</f>
        <v>0</v>
      </c>
      <c r="M238" s="98">
        <f>'4'!M208</f>
        <v>0</v>
      </c>
      <c r="N238" s="98">
        <f>'4'!N208</f>
        <v>0</v>
      </c>
      <c r="O238" s="98">
        <f>'4'!O208</f>
        <v>0</v>
      </c>
      <c r="P238" s="98">
        <f>'4'!P208</f>
        <v>0</v>
      </c>
      <c r="Q238" s="98">
        <f>'4'!Q208</f>
        <v>0</v>
      </c>
      <c r="R238" s="98">
        <f>'4'!R208</f>
        <v>0</v>
      </c>
      <c r="S238" s="98">
        <f>'4'!S208</f>
        <v>0</v>
      </c>
      <c r="T238" s="98">
        <f>'4'!T208</f>
        <v>0</v>
      </c>
    </row>
    <row r="239" spans="3:21" s="161" customFormat="1">
      <c r="C239" s="17"/>
      <c r="D239" s="17"/>
      <c r="E239" s="17"/>
      <c r="F239" s="17"/>
      <c r="G239" s="17"/>
      <c r="H239" s="116"/>
      <c r="I239" s="116"/>
      <c r="J239" s="116"/>
      <c r="K239" s="116"/>
      <c r="L239" s="116"/>
      <c r="M239" s="116"/>
      <c r="N239" s="116"/>
      <c r="O239" s="116"/>
      <c r="P239" s="116"/>
      <c r="Q239" s="116"/>
      <c r="R239" s="116"/>
      <c r="S239" s="116"/>
      <c r="T239" s="116"/>
      <c r="U239" s="122"/>
    </row>
    <row r="240" spans="3:21" s="161" customFormat="1">
      <c r="C240" s="16" t="s">
        <v>676</v>
      </c>
      <c r="D240" s="270"/>
      <c r="E240" s="270" t="s">
        <v>649</v>
      </c>
      <c r="H240" s="98">
        <f>SUM(H241,H245)</f>
        <v>0</v>
      </c>
      <c r="I240" s="98">
        <f t="shared" ref="I240:T240" si="129">SUM(I241,I245)</f>
        <v>0</v>
      </c>
      <c r="J240" s="98">
        <f t="shared" si="129"/>
        <v>0</v>
      </c>
      <c r="K240" s="98">
        <f t="shared" si="129"/>
        <v>0</v>
      </c>
      <c r="L240" s="98">
        <f t="shared" si="129"/>
        <v>0</v>
      </c>
      <c r="M240" s="98">
        <f t="shared" si="129"/>
        <v>0</v>
      </c>
      <c r="N240" s="98">
        <f t="shared" si="129"/>
        <v>0</v>
      </c>
      <c r="O240" s="98">
        <f t="shared" si="129"/>
        <v>0</v>
      </c>
      <c r="P240" s="98">
        <f t="shared" si="129"/>
        <v>0</v>
      </c>
      <c r="Q240" s="98">
        <f t="shared" si="129"/>
        <v>0</v>
      </c>
      <c r="R240" s="98">
        <f t="shared" si="129"/>
        <v>0</v>
      </c>
      <c r="S240" s="98">
        <f t="shared" si="129"/>
        <v>0</v>
      </c>
      <c r="T240" s="98">
        <f t="shared" si="129"/>
        <v>0</v>
      </c>
      <c r="U240" s="122"/>
    </row>
    <row r="241" spans="2:22" s="161" customFormat="1">
      <c r="C241" s="16" t="s">
        <v>376</v>
      </c>
      <c r="E241" s="270" t="s">
        <v>649</v>
      </c>
      <c r="H241" s="98">
        <f>SUM(H242,H243,H244)</f>
        <v>0</v>
      </c>
      <c r="I241" s="98">
        <f t="shared" ref="I241:T241" si="130">SUM(I242,I243,I244)</f>
        <v>0</v>
      </c>
      <c r="J241" s="98">
        <f t="shared" si="130"/>
        <v>0</v>
      </c>
      <c r="K241" s="98">
        <f t="shared" si="130"/>
        <v>0</v>
      </c>
      <c r="L241" s="98">
        <f t="shared" si="130"/>
        <v>0</v>
      </c>
      <c r="M241" s="98">
        <f t="shared" si="130"/>
        <v>0</v>
      </c>
      <c r="N241" s="98">
        <f t="shared" si="130"/>
        <v>0</v>
      </c>
      <c r="O241" s="98">
        <f t="shared" si="130"/>
        <v>0</v>
      </c>
      <c r="P241" s="98">
        <f t="shared" si="130"/>
        <v>0</v>
      </c>
      <c r="Q241" s="98">
        <f t="shared" si="130"/>
        <v>0</v>
      </c>
      <c r="R241" s="98">
        <f t="shared" si="130"/>
        <v>0</v>
      </c>
      <c r="S241" s="98">
        <f t="shared" si="130"/>
        <v>0</v>
      </c>
      <c r="T241" s="98">
        <f t="shared" si="130"/>
        <v>0</v>
      </c>
    </row>
    <row r="242" spans="2:22" s="161" customFormat="1">
      <c r="C242" s="134" t="s">
        <v>330</v>
      </c>
      <c r="E242" s="270" t="s">
        <v>649</v>
      </c>
      <c r="H242" s="98">
        <f>'4'!H212</f>
        <v>0</v>
      </c>
      <c r="I242" s="98">
        <f>'4'!I212</f>
        <v>0</v>
      </c>
      <c r="J242" s="98">
        <f>'4'!J212</f>
        <v>0</v>
      </c>
      <c r="K242" s="98">
        <f>'4'!K212</f>
        <v>0</v>
      </c>
      <c r="L242" s="98">
        <f>'4'!L212</f>
        <v>0</v>
      </c>
      <c r="M242" s="98">
        <f>'4'!M212</f>
        <v>0</v>
      </c>
      <c r="N242" s="98">
        <f>'4'!N212</f>
        <v>0</v>
      </c>
      <c r="O242" s="98">
        <f>'4'!O212</f>
        <v>0</v>
      </c>
      <c r="P242" s="98">
        <f>'4'!P212</f>
        <v>0</v>
      </c>
      <c r="Q242" s="98">
        <f>'4'!Q212</f>
        <v>0</v>
      </c>
      <c r="R242" s="98">
        <f>'4'!R212</f>
        <v>0</v>
      </c>
      <c r="S242" s="98">
        <f>'4'!S212</f>
        <v>0</v>
      </c>
      <c r="T242" s="98">
        <f>'4'!T212</f>
        <v>0</v>
      </c>
    </row>
    <row r="243" spans="2:22" s="161" customFormat="1">
      <c r="C243" s="34" t="s">
        <v>337</v>
      </c>
      <c r="E243" s="270" t="s">
        <v>649</v>
      </c>
      <c r="H243" s="98">
        <f>'4'!H218</f>
        <v>0</v>
      </c>
      <c r="I243" s="98">
        <f>'4'!I218</f>
        <v>0</v>
      </c>
      <c r="J243" s="98">
        <f>'4'!J218</f>
        <v>0</v>
      </c>
      <c r="K243" s="98">
        <f>'4'!K218</f>
        <v>0</v>
      </c>
      <c r="L243" s="98">
        <f>'4'!L218</f>
        <v>0</v>
      </c>
      <c r="M243" s="98">
        <f>'4'!M218</f>
        <v>0</v>
      </c>
      <c r="N243" s="98">
        <f>'4'!N218</f>
        <v>0</v>
      </c>
      <c r="O243" s="98">
        <f>'4'!O218</f>
        <v>0</v>
      </c>
      <c r="P243" s="98">
        <f>'4'!P218</f>
        <v>0</v>
      </c>
      <c r="Q243" s="98">
        <f>'4'!Q218</f>
        <v>0</v>
      </c>
      <c r="R243" s="98">
        <f>'4'!R218</f>
        <v>0</v>
      </c>
      <c r="S243" s="98">
        <f>'4'!S218</f>
        <v>0</v>
      </c>
      <c r="T243" s="98">
        <f>'4'!T218</f>
        <v>0</v>
      </c>
    </row>
    <row r="244" spans="2:22" s="161" customFormat="1">
      <c r="C244" s="34" t="s">
        <v>341</v>
      </c>
      <c r="E244" s="270" t="s">
        <v>649</v>
      </c>
      <c r="H244" s="98">
        <f>'4'!H222</f>
        <v>0</v>
      </c>
      <c r="I244" s="98">
        <f>'4'!I222</f>
        <v>0</v>
      </c>
      <c r="J244" s="98">
        <f>'4'!J222</f>
        <v>0</v>
      </c>
      <c r="K244" s="98">
        <f>'4'!K222</f>
        <v>0</v>
      </c>
      <c r="L244" s="98">
        <f>'4'!L222</f>
        <v>0</v>
      </c>
      <c r="M244" s="98">
        <f>'4'!M222</f>
        <v>0</v>
      </c>
      <c r="N244" s="98">
        <f>'4'!N222</f>
        <v>0</v>
      </c>
      <c r="O244" s="98">
        <f>'4'!O222</f>
        <v>0</v>
      </c>
      <c r="P244" s="98">
        <f>'4'!P222</f>
        <v>0</v>
      </c>
      <c r="Q244" s="98">
        <f>'4'!Q222</f>
        <v>0</v>
      </c>
      <c r="R244" s="98">
        <f>'4'!R222</f>
        <v>0</v>
      </c>
      <c r="S244" s="98">
        <f>'4'!S222</f>
        <v>0</v>
      </c>
      <c r="T244" s="98">
        <f>'4'!T222</f>
        <v>0</v>
      </c>
    </row>
    <row r="245" spans="2:22" s="161" customFormat="1">
      <c r="C245" s="16" t="s">
        <v>244</v>
      </c>
      <c r="E245" s="270" t="s">
        <v>649</v>
      </c>
      <c r="H245" s="98">
        <f>'4'!H223</f>
        <v>0</v>
      </c>
      <c r="I245" s="98">
        <f>'4'!I223</f>
        <v>0</v>
      </c>
      <c r="J245" s="98">
        <f>'4'!J223</f>
        <v>0</v>
      </c>
      <c r="K245" s="98">
        <f>'4'!K223</f>
        <v>0</v>
      </c>
      <c r="L245" s="98">
        <f>'4'!L223</f>
        <v>0</v>
      </c>
      <c r="M245" s="98">
        <f>'4'!M223</f>
        <v>0</v>
      </c>
      <c r="N245" s="98">
        <f>'4'!N223</f>
        <v>0</v>
      </c>
      <c r="O245" s="98">
        <f>'4'!O223</f>
        <v>0</v>
      </c>
      <c r="P245" s="98">
        <f>'4'!P223</f>
        <v>0</v>
      </c>
      <c r="Q245" s="98">
        <f>'4'!Q223</f>
        <v>0</v>
      </c>
      <c r="R245" s="98">
        <f>'4'!R223</f>
        <v>0</v>
      </c>
      <c r="S245" s="98">
        <f>'4'!S223</f>
        <v>0</v>
      </c>
      <c r="T245" s="98">
        <f>'4'!T223</f>
        <v>0</v>
      </c>
    </row>
    <row r="246" spans="2:22" s="161" customFormat="1">
      <c r="C246" s="17"/>
      <c r="D246" s="17"/>
      <c r="E246" s="17"/>
      <c r="F246" s="17"/>
      <c r="G246" s="17"/>
      <c r="H246" s="116"/>
      <c r="I246" s="116"/>
      <c r="J246" s="116"/>
      <c r="K246" s="116"/>
      <c r="L246" s="116"/>
      <c r="M246" s="116"/>
      <c r="N246" s="116"/>
      <c r="O246" s="116"/>
      <c r="P246" s="116"/>
      <c r="Q246" s="116"/>
      <c r="R246" s="116"/>
      <c r="S246" s="116"/>
      <c r="T246" s="116"/>
      <c r="U246" s="122"/>
    </row>
    <row r="247" spans="2:22" s="161" customFormat="1">
      <c r="C247" s="16" t="s">
        <v>375</v>
      </c>
      <c r="D247" s="17"/>
      <c r="E247" s="18" t="s">
        <v>649</v>
      </c>
      <c r="F247" s="17"/>
      <c r="G247" s="17"/>
      <c r="H247" s="103">
        <f>SUM(H248:H249)</f>
        <v>0</v>
      </c>
      <c r="I247" s="103">
        <f t="shared" ref="I247:T247" si="131">SUM(I248:I249)</f>
        <v>0</v>
      </c>
      <c r="J247" s="103">
        <f t="shared" si="131"/>
        <v>0</v>
      </c>
      <c r="K247" s="103">
        <f t="shared" si="131"/>
        <v>0</v>
      </c>
      <c r="L247" s="103">
        <f t="shared" si="131"/>
        <v>0</v>
      </c>
      <c r="M247" s="103">
        <f t="shared" si="131"/>
        <v>0</v>
      </c>
      <c r="N247" s="103">
        <f t="shared" si="131"/>
        <v>0</v>
      </c>
      <c r="O247" s="103">
        <f t="shared" si="131"/>
        <v>0</v>
      </c>
      <c r="P247" s="103">
        <f t="shared" si="131"/>
        <v>0</v>
      </c>
      <c r="Q247" s="103">
        <f t="shared" si="131"/>
        <v>0</v>
      </c>
      <c r="R247" s="103">
        <f t="shared" si="131"/>
        <v>0</v>
      </c>
      <c r="S247" s="103">
        <f t="shared" si="131"/>
        <v>0</v>
      </c>
      <c r="T247" s="103">
        <f t="shared" si="131"/>
        <v>0</v>
      </c>
      <c r="U247" s="122"/>
    </row>
    <row r="248" spans="2:22" s="161" customFormat="1">
      <c r="C248" s="17" t="s">
        <v>376</v>
      </c>
      <c r="D248" s="17"/>
      <c r="E248" s="18" t="s">
        <v>649</v>
      </c>
      <c r="F248" s="17"/>
      <c r="G248" s="17"/>
      <c r="H248" s="98">
        <f>'4'!H226</f>
        <v>0</v>
      </c>
      <c r="I248" s="98">
        <f>'4'!I226</f>
        <v>0</v>
      </c>
      <c r="J248" s="98">
        <f>'4'!J226</f>
        <v>0</v>
      </c>
      <c r="K248" s="98">
        <f>'4'!K226</f>
        <v>0</v>
      </c>
      <c r="L248" s="98">
        <f>'4'!L226</f>
        <v>0</v>
      </c>
      <c r="M248" s="98">
        <f>'4'!M226</f>
        <v>0</v>
      </c>
      <c r="N248" s="98">
        <f>'4'!N226</f>
        <v>0</v>
      </c>
      <c r="O248" s="98">
        <f>'4'!O226</f>
        <v>0</v>
      </c>
      <c r="P248" s="98">
        <f>'4'!P226</f>
        <v>0</v>
      </c>
      <c r="Q248" s="98">
        <f>'4'!Q226</f>
        <v>0</v>
      </c>
      <c r="R248" s="98">
        <f>'4'!R226</f>
        <v>0</v>
      </c>
      <c r="S248" s="98">
        <f>'4'!S226</f>
        <v>0</v>
      </c>
      <c r="T248" s="98">
        <f>'4'!T226</f>
        <v>0</v>
      </c>
      <c r="U248" s="122"/>
    </row>
    <row r="249" spans="2:22" s="161" customFormat="1">
      <c r="C249" s="17" t="s">
        <v>96</v>
      </c>
      <c r="D249" s="17"/>
      <c r="E249" s="18" t="s">
        <v>649</v>
      </c>
      <c r="F249" s="17"/>
      <c r="G249" s="17"/>
      <c r="H249" s="98">
        <f>'4'!H227</f>
        <v>0</v>
      </c>
      <c r="I249" s="98">
        <f>'4'!I227</f>
        <v>0</v>
      </c>
      <c r="J249" s="98">
        <f>'4'!J227</f>
        <v>0</v>
      </c>
      <c r="K249" s="98">
        <f>'4'!K227</f>
        <v>0</v>
      </c>
      <c r="L249" s="98">
        <f>'4'!L227</f>
        <v>0</v>
      </c>
      <c r="M249" s="98">
        <f>'4'!M227</f>
        <v>0</v>
      </c>
      <c r="N249" s="98">
        <f>'4'!N227</f>
        <v>0</v>
      </c>
      <c r="O249" s="98">
        <f>'4'!O227</f>
        <v>0</v>
      </c>
      <c r="P249" s="98">
        <f>'4'!P227</f>
        <v>0</v>
      </c>
      <c r="Q249" s="98">
        <f>'4'!Q227</f>
        <v>0</v>
      </c>
      <c r="R249" s="98">
        <f>'4'!R227</f>
        <v>0</v>
      </c>
      <c r="S249" s="98">
        <f>'4'!S227</f>
        <v>0</v>
      </c>
      <c r="T249" s="98">
        <f>'4'!T227</f>
        <v>0</v>
      </c>
      <c r="U249" s="122"/>
    </row>
    <row r="250" spans="2:22" s="161" customFormat="1">
      <c r="C250" s="17"/>
      <c r="D250" s="17"/>
      <c r="E250" s="17"/>
      <c r="F250" s="17"/>
      <c r="G250" s="17"/>
      <c r="H250" s="116"/>
      <c r="I250" s="116"/>
      <c r="J250" s="116"/>
      <c r="K250" s="116"/>
      <c r="L250" s="116"/>
      <c r="M250" s="116"/>
      <c r="N250" s="116"/>
      <c r="O250" s="116"/>
      <c r="P250" s="116"/>
      <c r="Q250" s="116"/>
      <c r="R250" s="116"/>
      <c r="S250" s="116"/>
      <c r="T250" s="116"/>
      <c r="U250" s="122"/>
    </row>
    <row r="251" spans="2:22" s="161" customFormat="1">
      <c r="C251" s="16" t="s">
        <v>489</v>
      </c>
      <c r="D251" s="18"/>
      <c r="E251" s="18" t="s">
        <v>649</v>
      </c>
      <c r="H251" s="138">
        <f>SUM(H253,H263)</f>
        <v>0</v>
      </c>
      <c r="I251" s="138">
        <f>SUM(I253,I263)</f>
        <v>0</v>
      </c>
      <c r="J251" s="138">
        <f t="shared" ref="J251:T251" si="132">SUM(J253,J263)</f>
        <v>0</v>
      </c>
      <c r="K251" s="138">
        <f t="shared" si="132"/>
        <v>0</v>
      </c>
      <c r="L251" s="138">
        <f t="shared" si="132"/>
        <v>0</v>
      </c>
      <c r="M251" s="138">
        <f t="shared" si="132"/>
        <v>0</v>
      </c>
      <c r="N251" s="138">
        <f t="shared" si="132"/>
        <v>0</v>
      </c>
      <c r="O251" s="138">
        <f t="shared" si="132"/>
        <v>0</v>
      </c>
      <c r="P251" s="138">
        <f t="shared" si="132"/>
        <v>0</v>
      </c>
      <c r="Q251" s="138">
        <f t="shared" si="132"/>
        <v>0</v>
      </c>
      <c r="R251" s="138">
        <f t="shared" si="132"/>
        <v>0</v>
      </c>
      <c r="S251" s="138">
        <f t="shared" si="132"/>
        <v>0</v>
      </c>
      <c r="T251" s="138">
        <f t="shared" si="132"/>
        <v>0</v>
      </c>
      <c r="U251" s="122"/>
    </row>
    <row r="252" spans="2:22" s="131" customFormat="1">
      <c r="B252" s="161"/>
      <c r="C252" s="161"/>
      <c r="D252" s="161"/>
      <c r="E252" s="161"/>
      <c r="F252" s="161"/>
      <c r="G252" s="161"/>
      <c r="H252" s="97"/>
      <c r="I252" s="97"/>
      <c r="J252" s="97"/>
      <c r="K252" s="97"/>
      <c r="L252" s="97"/>
      <c r="M252" s="97"/>
      <c r="N252" s="97"/>
      <c r="O252" s="97"/>
      <c r="P252" s="97"/>
      <c r="Q252" s="97"/>
      <c r="R252" s="97"/>
      <c r="S252" s="97"/>
      <c r="T252" s="97"/>
      <c r="U252" s="122"/>
      <c r="V252" s="161"/>
    </row>
    <row r="253" spans="2:22" s="131" customFormat="1">
      <c r="B253" s="161"/>
      <c r="C253" s="16" t="s">
        <v>376</v>
      </c>
      <c r="D253" s="18"/>
      <c r="E253" s="18" t="s">
        <v>649</v>
      </c>
      <c r="F253" s="18"/>
      <c r="G253" s="18"/>
      <c r="H253" s="139">
        <f>SUM(H254:H262)</f>
        <v>0</v>
      </c>
      <c r="I253" s="139">
        <f t="shared" ref="I253:T253" si="133">SUM(I254:I262)</f>
        <v>0</v>
      </c>
      <c r="J253" s="139">
        <f t="shared" si="133"/>
        <v>0</v>
      </c>
      <c r="K253" s="139">
        <f t="shared" si="133"/>
        <v>0</v>
      </c>
      <c r="L253" s="139">
        <f t="shared" si="133"/>
        <v>0</v>
      </c>
      <c r="M253" s="139">
        <f t="shared" si="133"/>
        <v>0</v>
      </c>
      <c r="N253" s="139">
        <f t="shared" si="133"/>
        <v>0</v>
      </c>
      <c r="O253" s="139">
        <f t="shared" si="133"/>
        <v>0</v>
      </c>
      <c r="P253" s="139">
        <f t="shared" si="133"/>
        <v>0</v>
      </c>
      <c r="Q253" s="139">
        <f t="shared" si="133"/>
        <v>0</v>
      </c>
      <c r="R253" s="139">
        <f t="shared" si="133"/>
        <v>0</v>
      </c>
      <c r="S253" s="139">
        <f t="shared" si="133"/>
        <v>0</v>
      </c>
      <c r="T253" s="139">
        <f t="shared" si="133"/>
        <v>0</v>
      </c>
      <c r="U253" s="122"/>
      <c r="V253" s="161"/>
    </row>
    <row r="254" spans="2:22" s="131" customFormat="1">
      <c r="B254" s="161"/>
      <c r="C254" s="24" t="s">
        <v>88</v>
      </c>
      <c r="D254" s="18"/>
      <c r="E254" s="18" t="s">
        <v>649</v>
      </c>
      <c r="F254" s="161"/>
      <c r="G254" s="161"/>
      <c r="H254" s="103">
        <f>INDEX('5'!H$28:H$144, MATCH($C254, '5'!$C$28:$C$144, 0))</f>
        <v>0</v>
      </c>
      <c r="I254" s="103">
        <f>INDEX('5'!I$28:I$144, MATCH($C254, '5'!$C$28:$C$144, 0))</f>
        <v>0</v>
      </c>
      <c r="J254" s="103">
        <f>INDEX('5'!J$28:J$144, MATCH($C254, '5'!$C$28:$C$144, 0))</f>
        <v>0</v>
      </c>
      <c r="K254" s="103">
        <f>INDEX('5'!K$28:K$144, MATCH($C254, '5'!$C$28:$C$144, 0))</f>
        <v>0</v>
      </c>
      <c r="L254" s="103">
        <f>INDEX('5'!L$28:L$144, MATCH($C254, '5'!$C$28:$C$144, 0))</f>
        <v>0</v>
      </c>
      <c r="M254" s="103">
        <f>INDEX('5'!M$28:M$144, MATCH($C254, '5'!$C$28:$C$144, 0))</f>
        <v>0</v>
      </c>
      <c r="N254" s="103">
        <f>INDEX('5'!N$28:N$144, MATCH($C254, '5'!$C$28:$C$144, 0))</f>
        <v>0</v>
      </c>
      <c r="O254" s="103">
        <f>INDEX('5'!O$28:O$144, MATCH($C254, '5'!$C$28:$C$144, 0))</f>
        <v>0</v>
      </c>
      <c r="P254" s="103">
        <f>INDEX('5'!P$28:P$144, MATCH($C254, '5'!$C$28:$C$144, 0))</f>
        <v>0</v>
      </c>
      <c r="Q254" s="103">
        <f>INDEX('5'!Q$28:Q$144, MATCH($C254, '5'!$C$28:$C$144, 0))</f>
        <v>0</v>
      </c>
      <c r="R254" s="103">
        <f>INDEX('5'!R$28:R$144, MATCH($C254, '5'!$C$28:$C$144, 0))</f>
        <v>0</v>
      </c>
      <c r="S254" s="103">
        <f>INDEX('5'!S$28:S$144, MATCH($C254, '5'!$C$28:$C$144, 0))</f>
        <v>0</v>
      </c>
      <c r="T254" s="103">
        <f>INDEX('5'!T$28:T$144, MATCH($C254, '5'!$C$28:$C$144, 0))</f>
        <v>0</v>
      </c>
      <c r="U254" s="122"/>
      <c r="V254" s="161"/>
    </row>
    <row r="255" spans="2:22" s="131" customFormat="1">
      <c r="B255" s="161"/>
      <c r="C255" s="24" t="s">
        <v>89</v>
      </c>
      <c r="D255" s="18"/>
      <c r="E255" s="18" t="s">
        <v>649</v>
      </c>
      <c r="F255" s="161"/>
      <c r="G255" s="161"/>
      <c r="H255" s="103">
        <f>INDEX('5'!H$28:H$144, MATCH($C255, '5'!$C$28:$C$144, 0))</f>
        <v>0</v>
      </c>
      <c r="I255" s="103">
        <f>INDEX('5'!I$28:I$144, MATCH($C255, '5'!$C$28:$C$144, 0))</f>
        <v>0</v>
      </c>
      <c r="J255" s="103">
        <f>INDEX('5'!J$28:J$144, MATCH($C255, '5'!$C$28:$C$144, 0))</f>
        <v>0</v>
      </c>
      <c r="K255" s="103">
        <f>INDEX('5'!K$28:K$144, MATCH($C255, '5'!$C$28:$C$144, 0))</f>
        <v>0</v>
      </c>
      <c r="L255" s="103">
        <f>INDEX('5'!L$28:L$144, MATCH($C255, '5'!$C$28:$C$144, 0))</f>
        <v>0</v>
      </c>
      <c r="M255" s="103">
        <f>INDEX('5'!M$28:M$144, MATCH($C255, '5'!$C$28:$C$144, 0))</f>
        <v>0</v>
      </c>
      <c r="N255" s="103">
        <f>INDEX('5'!N$28:N$144, MATCH($C255, '5'!$C$28:$C$144, 0))</f>
        <v>0</v>
      </c>
      <c r="O255" s="103">
        <f>INDEX('5'!O$28:O$144, MATCH($C255, '5'!$C$28:$C$144, 0))</f>
        <v>0</v>
      </c>
      <c r="P255" s="103">
        <f>INDEX('5'!P$28:P$144, MATCH($C255, '5'!$C$28:$C$144, 0))</f>
        <v>0</v>
      </c>
      <c r="Q255" s="103">
        <f>INDEX('5'!Q$28:Q$144, MATCH($C255, '5'!$C$28:$C$144, 0))</f>
        <v>0</v>
      </c>
      <c r="R255" s="103">
        <f>INDEX('5'!R$28:R$144, MATCH($C255, '5'!$C$28:$C$144, 0))</f>
        <v>0</v>
      </c>
      <c r="S255" s="103">
        <f>INDEX('5'!S$28:S$144, MATCH($C255, '5'!$C$28:$C$144, 0))</f>
        <v>0</v>
      </c>
      <c r="T255" s="103">
        <f>INDEX('5'!T$28:T$144, MATCH($C255, '5'!$C$28:$C$144, 0))</f>
        <v>0</v>
      </c>
      <c r="U255" s="122"/>
      <c r="V255" s="161"/>
    </row>
    <row r="256" spans="2:22" s="131" customFormat="1">
      <c r="B256" s="161"/>
      <c r="C256" s="24" t="s">
        <v>90</v>
      </c>
      <c r="D256" s="18"/>
      <c r="E256" s="18" t="s">
        <v>649</v>
      </c>
      <c r="F256" s="161"/>
      <c r="G256" s="161"/>
      <c r="H256" s="103">
        <f>INDEX('5'!H$28:H$144, MATCH($C256, '5'!$C$28:$C$144, 0))</f>
        <v>0</v>
      </c>
      <c r="I256" s="103">
        <f>INDEX('5'!I$28:I$144, MATCH($C256, '5'!$C$28:$C$144, 0))</f>
        <v>0</v>
      </c>
      <c r="J256" s="103">
        <f>INDEX('5'!J$28:J$144, MATCH($C256, '5'!$C$28:$C$144, 0))</f>
        <v>0</v>
      </c>
      <c r="K256" s="103">
        <f>INDEX('5'!K$28:K$144, MATCH($C256, '5'!$C$28:$C$144, 0))</f>
        <v>0</v>
      </c>
      <c r="L256" s="103">
        <f>INDEX('5'!L$28:L$144, MATCH($C256, '5'!$C$28:$C$144, 0))</f>
        <v>0</v>
      </c>
      <c r="M256" s="103">
        <f>INDEX('5'!M$28:M$144, MATCH($C256, '5'!$C$28:$C$144, 0))</f>
        <v>0</v>
      </c>
      <c r="N256" s="103">
        <f>INDEX('5'!N$28:N$144, MATCH($C256, '5'!$C$28:$C$144, 0))</f>
        <v>0</v>
      </c>
      <c r="O256" s="103">
        <f>INDEX('5'!O$28:O$144, MATCH($C256, '5'!$C$28:$C$144, 0))</f>
        <v>0</v>
      </c>
      <c r="P256" s="103">
        <f>INDEX('5'!P$28:P$144, MATCH($C256, '5'!$C$28:$C$144, 0))</f>
        <v>0</v>
      </c>
      <c r="Q256" s="103">
        <f>INDEX('5'!Q$28:Q$144, MATCH($C256, '5'!$C$28:$C$144, 0))</f>
        <v>0</v>
      </c>
      <c r="R256" s="103">
        <f>INDEX('5'!R$28:R$144, MATCH($C256, '5'!$C$28:$C$144, 0))</f>
        <v>0</v>
      </c>
      <c r="S256" s="103">
        <f>INDEX('5'!S$28:S$144, MATCH($C256, '5'!$C$28:$C$144, 0))</f>
        <v>0</v>
      </c>
      <c r="T256" s="103">
        <f>INDEX('5'!T$28:T$144, MATCH($C256, '5'!$C$28:$C$144, 0))</f>
        <v>0</v>
      </c>
      <c r="U256" s="122"/>
      <c r="V256" s="161"/>
    </row>
    <row r="257" spans="1:22" s="131" customFormat="1">
      <c r="B257" s="161"/>
      <c r="C257" s="24" t="s">
        <v>91</v>
      </c>
      <c r="D257" s="18"/>
      <c r="E257" s="18" t="s">
        <v>649</v>
      </c>
      <c r="F257" s="161"/>
      <c r="G257" s="161"/>
      <c r="H257" s="103">
        <f>INDEX('5'!H$28:H$144, MATCH($C257, '5'!$C$28:$C$144, 0))</f>
        <v>0</v>
      </c>
      <c r="I257" s="103">
        <f>INDEX('5'!I$28:I$144, MATCH($C257, '5'!$C$28:$C$144, 0))</f>
        <v>0</v>
      </c>
      <c r="J257" s="103">
        <f>INDEX('5'!J$28:J$144, MATCH($C257, '5'!$C$28:$C$144, 0))</f>
        <v>0</v>
      </c>
      <c r="K257" s="103">
        <f>INDEX('5'!K$28:K$144, MATCH($C257, '5'!$C$28:$C$144, 0))</f>
        <v>0</v>
      </c>
      <c r="L257" s="103">
        <f>INDEX('5'!L$28:L$144, MATCH($C257, '5'!$C$28:$C$144, 0))</f>
        <v>0</v>
      </c>
      <c r="M257" s="103">
        <f>INDEX('5'!M$28:M$144, MATCH($C257, '5'!$C$28:$C$144, 0))</f>
        <v>0</v>
      </c>
      <c r="N257" s="103">
        <f>INDEX('5'!N$28:N$144, MATCH($C257, '5'!$C$28:$C$144, 0))</f>
        <v>0</v>
      </c>
      <c r="O257" s="103">
        <f>INDEX('5'!O$28:O$144, MATCH($C257, '5'!$C$28:$C$144, 0))</f>
        <v>0</v>
      </c>
      <c r="P257" s="103">
        <f>INDEX('5'!P$28:P$144, MATCH($C257, '5'!$C$28:$C$144, 0))</f>
        <v>0</v>
      </c>
      <c r="Q257" s="103">
        <f>INDEX('5'!Q$28:Q$144, MATCH($C257, '5'!$C$28:$C$144, 0))</f>
        <v>0</v>
      </c>
      <c r="R257" s="103">
        <f>INDEX('5'!R$28:R$144, MATCH($C257, '5'!$C$28:$C$144, 0))</f>
        <v>0</v>
      </c>
      <c r="S257" s="103">
        <f>INDEX('5'!S$28:S$144, MATCH($C257, '5'!$C$28:$C$144, 0))</f>
        <v>0</v>
      </c>
      <c r="T257" s="103">
        <f>INDEX('5'!T$28:T$144, MATCH($C257, '5'!$C$28:$C$144, 0))</f>
        <v>0</v>
      </c>
      <c r="U257" s="122"/>
      <c r="V257" s="161"/>
    </row>
    <row r="258" spans="1:22" s="131" customFormat="1">
      <c r="B258" s="161"/>
      <c r="C258" s="24" t="s">
        <v>92</v>
      </c>
      <c r="D258" s="18"/>
      <c r="E258" s="18" t="s">
        <v>649</v>
      </c>
      <c r="F258" s="161"/>
      <c r="G258" s="161"/>
      <c r="H258" s="103">
        <f>INDEX('5'!H$28:H$144, MATCH($C258, '5'!$C$28:$C$144, 0))</f>
        <v>0</v>
      </c>
      <c r="I258" s="103">
        <f>INDEX('5'!I$28:I$144, MATCH($C258, '5'!$C$28:$C$144, 0))</f>
        <v>0</v>
      </c>
      <c r="J258" s="103">
        <f>INDEX('5'!J$28:J$144, MATCH($C258, '5'!$C$28:$C$144, 0))</f>
        <v>0</v>
      </c>
      <c r="K258" s="103">
        <f>INDEX('5'!K$28:K$144, MATCH($C258, '5'!$C$28:$C$144, 0))</f>
        <v>0</v>
      </c>
      <c r="L258" s="103">
        <f>INDEX('5'!L$28:L$144, MATCH($C258, '5'!$C$28:$C$144, 0))</f>
        <v>0</v>
      </c>
      <c r="M258" s="103">
        <f>INDEX('5'!M$28:M$144, MATCH($C258, '5'!$C$28:$C$144, 0))</f>
        <v>0</v>
      </c>
      <c r="N258" s="103">
        <f>INDEX('5'!N$28:N$144, MATCH($C258, '5'!$C$28:$C$144, 0))</f>
        <v>0</v>
      </c>
      <c r="O258" s="103">
        <f>INDEX('5'!O$28:O$144, MATCH($C258, '5'!$C$28:$C$144, 0))</f>
        <v>0</v>
      </c>
      <c r="P258" s="103">
        <f>INDEX('5'!P$28:P$144, MATCH($C258, '5'!$C$28:$C$144, 0))</f>
        <v>0</v>
      </c>
      <c r="Q258" s="103">
        <f>INDEX('5'!Q$28:Q$144, MATCH($C258, '5'!$C$28:$C$144, 0))</f>
        <v>0</v>
      </c>
      <c r="R258" s="103">
        <f>INDEX('5'!R$28:R$144, MATCH($C258, '5'!$C$28:$C$144, 0))</f>
        <v>0</v>
      </c>
      <c r="S258" s="103">
        <f>INDEX('5'!S$28:S$144, MATCH($C258, '5'!$C$28:$C$144, 0))</f>
        <v>0</v>
      </c>
      <c r="T258" s="103">
        <f>INDEX('5'!T$28:T$144, MATCH($C258, '5'!$C$28:$C$144, 0))</f>
        <v>0</v>
      </c>
      <c r="U258" s="122"/>
      <c r="V258" s="161"/>
    </row>
    <row r="259" spans="1:22" s="131" customFormat="1">
      <c r="B259" s="161"/>
      <c r="C259" s="24" t="s">
        <v>93</v>
      </c>
      <c r="D259" s="18"/>
      <c r="E259" s="18" t="s">
        <v>649</v>
      </c>
      <c r="F259" s="161"/>
      <c r="G259" s="161"/>
      <c r="H259" s="103">
        <f>INDEX('5'!H$28:H$144, MATCH($C259, '5'!$C$28:$C$144, 0))</f>
        <v>0</v>
      </c>
      <c r="I259" s="103">
        <f>INDEX('5'!I$28:I$144, MATCH($C259, '5'!$C$28:$C$144, 0))</f>
        <v>0</v>
      </c>
      <c r="J259" s="103">
        <f>INDEX('5'!J$28:J$144, MATCH($C259, '5'!$C$28:$C$144, 0))</f>
        <v>0</v>
      </c>
      <c r="K259" s="103">
        <f>INDEX('5'!K$28:K$144, MATCH($C259, '5'!$C$28:$C$144, 0))</f>
        <v>0</v>
      </c>
      <c r="L259" s="103">
        <f>INDEX('5'!L$28:L$144, MATCH($C259, '5'!$C$28:$C$144, 0))</f>
        <v>0</v>
      </c>
      <c r="M259" s="103">
        <f>INDEX('5'!M$28:M$144, MATCH($C259, '5'!$C$28:$C$144, 0))</f>
        <v>0</v>
      </c>
      <c r="N259" s="103">
        <f>INDEX('5'!N$28:N$144, MATCH($C259, '5'!$C$28:$C$144, 0))</f>
        <v>0</v>
      </c>
      <c r="O259" s="103">
        <f>INDEX('5'!O$28:O$144, MATCH($C259, '5'!$C$28:$C$144, 0))</f>
        <v>0</v>
      </c>
      <c r="P259" s="103">
        <f>INDEX('5'!P$28:P$144, MATCH($C259, '5'!$C$28:$C$144, 0))</f>
        <v>0</v>
      </c>
      <c r="Q259" s="103">
        <f>INDEX('5'!Q$28:Q$144, MATCH($C259, '5'!$C$28:$C$144, 0))</f>
        <v>0</v>
      </c>
      <c r="R259" s="103">
        <f>INDEX('5'!R$28:R$144, MATCH($C259, '5'!$C$28:$C$144, 0))</f>
        <v>0</v>
      </c>
      <c r="S259" s="103">
        <f>INDEX('5'!S$28:S$144, MATCH($C259, '5'!$C$28:$C$144, 0))</f>
        <v>0</v>
      </c>
      <c r="T259" s="103">
        <f>INDEX('5'!T$28:T$144, MATCH($C259, '5'!$C$28:$C$144, 0))</f>
        <v>0</v>
      </c>
      <c r="U259" s="122"/>
      <c r="V259" s="161"/>
    </row>
    <row r="260" spans="1:22" s="131" customFormat="1">
      <c r="B260" s="161"/>
      <c r="C260" s="24" t="s">
        <v>94</v>
      </c>
      <c r="D260" s="18"/>
      <c r="E260" s="18" t="s">
        <v>649</v>
      </c>
      <c r="F260" s="161"/>
      <c r="G260" s="161"/>
      <c r="H260" s="103">
        <f>INDEX('5'!H$28:H$144, MATCH($C260, '5'!$C$28:$C$144, 0))</f>
        <v>0</v>
      </c>
      <c r="I260" s="103">
        <f>INDEX('5'!I$28:I$144, MATCH($C260, '5'!$C$28:$C$144, 0))</f>
        <v>0</v>
      </c>
      <c r="J260" s="103">
        <f>INDEX('5'!J$28:J$144, MATCH($C260, '5'!$C$28:$C$144, 0))</f>
        <v>0</v>
      </c>
      <c r="K260" s="103">
        <f>INDEX('5'!K$28:K$144, MATCH($C260, '5'!$C$28:$C$144, 0))</f>
        <v>0</v>
      </c>
      <c r="L260" s="103">
        <f>INDEX('5'!L$28:L$144, MATCH($C260, '5'!$C$28:$C$144, 0))</f>
        <v>0</v>
      </c>
      <c r="M260" s="103">
        <f>INDEX('5'!M$28:M$144, MATCH($C260, '5'!$C$28:$C$144, 0))</f>
        <v>0</v>
      </c>
      <c r="N260" s="103">
        <f>INDEX('5'!N$28:N$144, MATCH($C260, '5'!$C$28:$C$144, 0))</f>
        <v>0</v>
      </c>
      <c r="O260" s="103">
        <f>INDEX('5'!O$28:O$144, MATCH($C260, '5'!$C$28:$C$144, 0))</f>
        <v>0</v>
      </c>
      <c r="P260" s="103">
        <f>INDEX('5'!P$28:P$144, MATCH($C260, '5'!$C$28:$C$144, 0))</f>
        <v>0</v>
      </c>
      <c r="Q260" s="103">
        <f>INDEX('5'!Q$28:Q$144, MATCH($C260, '5'!$C$28:$C$144, 0))</f>
        <v>0</v>
      </c>
      <c r="R260" s="103">
        <f>INDEX('5'!R$28:R$144, MATCH($C260, '5'!$C$28:$C$144, 0))</f>
        <v>0</v>
      </c>
      <c r="S260" s="103">
        <f>INDEX('5'!S$28:S$144, MATCH($C260, '5'!$C$28:$C$144, 0))</f>
        <v>0</v>
      </c>
      <c r="T260" s="103">
        <f>INDEX('5'!T$28:T$144, MATCH($C260, '5'!$C$28:$C$144, 0))</f>
        <v>0</v>
      </c>
      <c r="U260" s="122"/>
      <c r="V260" s="161"/>
    </row>
    <row r="261" spans="1:22" s="131" customFormat="1">
      <c r="B261" s="161"/>
      <c r="C261" s="24" t="s">
        <v>95</v>
      </c>
      <c r="D261" s="18"/>
      <c r="E261" s="18" t="s">
        <v>649</v>
      </c>
      <c r="F261" s="161"/>
      <c r="G261" s="161"/>
      <c r="H261" s="103">
        <f>INDEX('5'!H$28:H$144, MATCH($C261, '5'!$C$28:$C$144, 0))</f>
        <v>0</v>
      </c>
      <c r="I261" s="103">
        <f>INDEX('5'!I$28:I$144, MATCH($C261, '5'!$C$28:$C$144, 0))</f>
        <v>0</v>
      </c>
      <c r="J261" s="103">
        <f>INDEX('5'!J$28:J$144, MATCH($C261, '5'!$C$28:$C$144, 0))</f>
        <v>0</v>
      </c>
      <c r="K261" s="103">
        <f>INDEX('5'!K$28:K$144, MATCH($C261, '5'!$C$28:$C$144, 0))</f>
        <v>0</v>
      </c>
      <c r="L261" s="103">
        <f>INDEX('5'!L$28:L$144, MATCH($C261, '5'!$C$28:$C$144, 0))</f>
        <v>0</v>
      </c>
      <c r="M261" s="103">
        <f>INDEX('5'!M$28:M$144, MATCH($C261, '5'!$C$28:$C$144, 0))</f>
        <v>0</v>
      </c>
      <c r="N261" s="103">
        <f>INDEX('5'!N$28:N$144, MATCH($C261, '5'!$C$28:$C$144, 0))</f>
        <v>0</v>
      </c>
      <c r="O261" s="103">
        <f>INDEX('5'!O$28:O$144, MATCH($C261, '5'!$C$28:$C$144, 0))</f>
        <v>0</v>
      </c>
      <c r="P261" s="103">
        <f>INDEX('5'!P$28:P$144, MATCH($C261, '5'!$C$28:$C$144, 0))</f>
        <v>0</v>
      </c>
      <c r="Q261" s="103">
        <f>INDEX('5'!Q$28:Q$144, MATCH($C261, '5'!$C$28:$C$144, 0))</f>
        <v>0</v>
      </c>
      <c r="R261" s="103">
        <f>INDEX('5'!R$28:R$144, MATCH($C261, '5'!$C$28:$C$144, 0))</f>
        <v>0</v>
      </c>
      <c r="S261" s="103">
        <f>INDEX('5'!S$28:S$144, MATCH($C261, '5'!$C$28:$C$144, 0))</f>
        <v>0</v>
      </c>
      <c r="T261" s="103">
        <f>INDEX('5'!T$28:T$144, MATCH($C261, '5'!$C$28:$C$144, 0))</f>
        <v>0</v>
      </c>
      <c r="U261" s="122"/>
      <c r="V261" s="161"/>
    </row>
    <row r="262" spans="1:22" s="161" customFormat="1">
      <c r="C262" s="24" t="s">
        <v>664</v>
      </c>
      <c r="D262" s="18"/>
      <c r="E262" s="18" t="s">
        <v>649</v>
      </c>
      <c r="H262" s="103">
        <f>INDEX('5'!H$28:H$144, MATCH($C262, '5'!$C$28:$C$144, 0))</f>
        <v>0</v>
      </c>
      <c r="I262" s="103">
        <f>INDEX('5'!I$28:I$144, MATCH($C262, '5'!$C$28:$C$144, 0))</f>
        <v>0</v>
      </c>
      <c r="J262" s="103">
        <f>INDEX('5'!J$28:J$144, MATCH($C262, '5'!$C$28:$C$144, 0))</f>
        <v>0</v>
      </c>
      <c r="K262" s="103">
        <f>INDEX('5'!K$28:K$144, MATCH($C262, '5'!$C$28:$C$144, 0))</f>
        <v>0</v>
      </c>
      <c r="L262" s="103">
        <f>INDEX('5'!L$28:L$144, MATCH($C262, '5'!$C$28:$C$144, 0))</f>
        <v>0</v>
      </c>
      <c r="M262" s="103">
        <f>INDEX('5'!M$28:M$144, MATCH($C262, '5'!$C$28:$C$144, 0))</f>
        <v>0</v>
      </c>
      <c r="N262" s="103">
        <f>INDEX('5'!N$28:N$144, MATCH($C262, '5'!$C$28:$C$144, 0))</f>
        <v>0</v>
      </c>
      <c r="O262" s="103">
        <f>INDEX('5'!O$28:O$144, MATCH($C262, '5'!$C$28:$C$144, 0))</f>
        <v>0</v>
      </c>
      <c r="P262" s="103">
        <f>INDEX('5'!P$28:P$144, MATCH($C262, '5'!$C$28:$C$144, 0))</f>
        <v>0</v>
      </c>
      <c r="Q262" s="103">
        <f>INDEX('5'!Q$28:Q$144, MATCH($C262, '5'!$C$28:$C$144, 0))</f>
        <v>0</v>
      </c>
      <c r="R262" s="103">
        <f>INDEX('5'!R$28:R$144, MATCH($C262, '5'!$C$28:$C$144, 0))</f>
        <v>0</v>
      </c>
      <c r="S262" s="103">
        <f>INDEX('5'!S$28:S$144, MATCH($C262, '5'!$C$28:$C$144, 0))</f>
        <v>0</v>
      </c>
      <c r="T262" s="103">
        <f>INDEX('5'!T$28:T$144, MATCH($C262, '5'!$C$28:$C$144, 0))</f>
        <v>0</v>
      </c>
      <c r="U262" s="122"/>
    </row>
    <row r="263" spans="1:22" s="131" customFormat="1">
      <c r="B263" s="161"/>
      <c r="C263" s="16" t="s">
        <v>96</v>
      </c>
      <c r="D263" s="18"/>
      <c r="E263" s="18" t="s">
        <v>649</v>
      </c>
      <c r="F263" s="18"/>
      <c r="G263" s="18"/>
      <c r="H263" s="139">
        <f>'5'!H148</f>
        <v>0</v>
      </c>
      <c r="I263" s="139">
        <f>'5'!I148</f>
        <v>0</v>
      </c>
      <c r="J263" s="139">
        <f>'5'!J148</f>
        <v>0</v>
      </c>
      <c r="K263" s="139">
        <f>'5'!K148</f>
        <v>0</v>
      </c>
      <c r="L263" s="139">
        <f>'5'!L148</f>
        <v>0</v>
      </c>
      <c r="M263" s="139">
        <f>'5'!M148</f>
        <v>0</v>
      </c>
      <c r="N263" s="139">
        <f>'5'!N148</f>
        <v>0</v>
      </c>
      <c r="O263" s="139">
        <f>'5'!O148</f>
        <v>0</v>
      </c>
      <c r="P263" s="139">
        <f>'5'!P148</f>
        <v>0</v>
      </c>
      <c r="Q263" s="139">
        <f>'5'!Q148</f>
        <v>0</v>
      </c>
      <c r="R263" s="139">
        <f>'5'!R148</f>
        <v>0</v>
      </c>
      <c r="S263" s="139">
        <f>'5'!S148</f>
        <v>0</v>
      </c>
      <c r="T263" s="139">
        <f>'5'!T148</f>
        <v>0</v>
      </c>
      <c r="U263" s="122"/>
      <c r="V263" s="161"/>
    </row>
    <row r="264" spans="1:22" s="161" customFormat="1">
      <c r="C264" s="24"/>
      <c r="D264" s="18"/>
      <c r="E264" s="18"/>
      <c r="F264" s="18"/>
      <c r="G264" s="18"/>
      <c r="H264" s="117"/>
      <c r="I264" s="117"/>
      <c r="J264" s="117"/>
      <c r="K264" s="117"/>
      <c r="L264" s="117"/>
      <c r="M264" s="117"/>
      <c r="N264" s="117"/>
      <c r="O264" s="117"/>
      <c r="P264" s="117"/>
      <c r="Q264" s="117"/>
      <c r="R264" s="117"/>
      <c r="S264" s="117"/>
      <c r="T264" s="117"/>
      <c r="U264" s="122"/>
    </row>
    <row r="265" spans="1:22" s="161" customFormat="1">
      <c r="C265" s="206" t="s">
        <v>667</v>
      </c>
      <c r="D265" s="18"/>
      <c r="E265" s="18" t="s">
        <v>649</v>
      </c>
      <c r="F265" s="18"/>
      <c r="G265" s="18"/>
      <c r="H265" s="103">
        <f>'3'!H25-'10'!H26</f>
        <v>0</v>
      </c>
      <c r="I265" s="103">
        <f>'3'!I25-'10'!I26</f>
        <v>0</v>
      </c>
      <c r="J265" s="103">
        <f>'3'!J25-'10'!J26</f>
        <v>0</v>
      </c>
      <c r="K265" s="103">
        <f>'3'!K25-'10'!K26</f>
        <v>0</v>
      </c>
      <c r="L265" s="103">
        <f>'3'!L25-'10'!L26</f>
        <v>0</v>
      </c>
      <c r="M265" s="103">
        <f>'3'!M25-'10'!M26</f>
        <v>0</v>
      </c>
      <c r="N265" s="103">
        <f>'3'!N25-'10'!N26</f>
        <v>0</v>
      </c>
      <c r="O265" s="103">
        <f>'3'!O25-'10'!O26</f>
        <v>0</v>
      </c>
      <c r="P265" s="103">
        <f>'3'!P25-'10'!P26</f>
        <v>0</v>
      </c>
      <c r="Q265" s="103">
        <f>'3'!Q25-'10'!Q26</f>
        <v>0</v>
      </c>
      <c r="R265" s="103">
        <f>'3'!R25-'10'!R26</f>
        <v>0</v>
      </c>
      <c r="S265" s="103">
        <f>'3'!S25-'10'!S26</f>
        <v>0</v>
      </c>
      <c r="T265" s="103">
        <f>'3'!T25-'10'!T26</f>
        <v>0</v>
      </c>
      <c r="U265" s="122"/>
    </row>
    <row r="266" spans="1:22" s="161" customFormat="1">
      <c r="C266" s="206" t="s">
        <v>668</v>
      </c>
      <c r="D266" s="18"/>
      <c r="E266" s="18" t="s">
        <v>649</v>
      </c>
      <c r="F266" s="18"/>
      <c r="G266" s="18"/>
      <c r="H266" s="103">
        <f>'3'!H26-'10'!H26</f>
        <v>0</v>
      </c>
      <c r="I266" s="103">
        <f>'3'!I26-'10'!I26</f>
        <v>0</v>
      </c>
      <c r="J266" s="103">
        <f>'3'!J26-'10'!J26</f>
        <v>0</v>
      </c>
      <c r="K266" s="103">
        <f>'3'!K26-'10'!K26</f>
        <v>0</v>
      </c>
      <c r="L266" s="103">
        <f>'3'!L26-'10'!L26</f>
        <v>0</v>
      </c>
      <c r="M266" s="103">
        <f>'3'!M26-'10'!M26</f>
        <v>0</v>
      </c>
      <c r="N266" s="103">
        <f>'3'!N26-'10'!N26</f>
        <v>0</v>
      </c>
      <c r="O266" s="103">
        <f>'3'!O26-'10'!O26</f>
        <v>0</v>
      </c>
      <c r="P266" s="103">
        <f>'3'!P26-'10'!P26</f>
        <v>0</v>
      </c>
      <c r="Q266" s="103">
        <f>'3'!Q26-'10'!Q26</f>
        <v>0</v>
      </c>
      <c r="R266" s="103">
        <f>'3'!R26-'10'!R26</f>
        <v>0</v>
      </c>
      <c r="S266" s="103">
        <f>'3'!S26-'10'!S26</f>
        <v>0</v>
      </c>
      <c r="T266" s="103">
        <f>'3'!T26-'10'!T26</f>
        <v>0</v>
      </c>
      <c r="U266" s="122"/>
    </row>
    <row r="267" spans="1:22" s="161" customFormat="1">
      <c r="C267" s="206"/>
      <c r="D267" s="18"/>
      <c r="E267" s="18"/>
      <c r="F267" s="18"/>
      <c r="G267" s="18"/>
      <c r="H267" s="117"/>
      <c r="I267" s="117"/>
      <c r="J267" s="117"/>
      <c r="K267" s="117"/>
      <c r="L267" s="117"/>
      <c r="M267" s="117"/>
      <c r="N267" s="117"/>
      <c r="O267" s="117"/>
      <c r="P267" s="117"/>
      <c r="Q267" s="117"/>
      <c r="R267" s="117"/>
      <c r="S267" s="117"/>
      <c r="T267" s="117"/>
      <c r="U267" s="122"/>
    </row>
    <row r="268" spans="1:22" s="161" customFormat="1">
      <c r="C268" s="151" t="s">
        <v>491</v>
      </c>
      <c r="D268" s="52"/>
      <c r="E268" s="18" t="s">
        <v>649</v>
      </c>
      <c r="H268" s="103">
        <f>'10'!H16</f>
        <v>0</v>
      </c>
      <c r="I268" s="103">
        <f>'10'!I16</f>
        <v>0</v>
      </c>
      <c r="J268" s="103">
        <f>'10'!J16</f>
        <v>0</v>
      </c>
      <c r="K268" s="103">
        <f>'10'!K16</f>
        <v>0</v>
      </c>
      <c r="L268" s="103">
        <f>'10'!L16</f>
        <v>0</v>
      </c>
      <c r="M268" s="103">
        <f>'10'!M16</f>
        <v>0</v>
      </c>
      <c r="N268" s="103">
        <f>'10'!N16</f>
        <v>0</v>
      </c>
      <c r="O268" s="103">
        <f>'10'!O16</f>
        <v>0</v>
      </c>
      <c r="P268" s="103">
        <f>'10'!P16</f>
        <v>0</v>
      </c>
      <c r="Q268" s="103">
        <f>'10'!Q16</f>
        <v>0</v>
      </c>
      <c r="R268" s="103">
        <f>'10'!R16</f>
        <v>0</v>
      </c>
      <c r="S268" s="103">
        <f>'10'!S16</f>
        <v>0</v>
      </c>
      <c r="T268" s="103">
        <f>'10'!T16</f>
        <v>0</v>
      </c>
      <c r="U268" s="127"/>
    </row>
    <row r="269" spans="1:22" s="131" customFormat="1">
      <c r="B269" s="161"/>
      <c r="C269" s="161"/>
      <c r="D269" s="161"/>
      <c r="E269" s="161"/>
      <c r="F269" s="161"/>
      <c r="G269" s="161"/>
      <c r="H269" s="161"/>
      <c r="I269" s="161"/>
      <c r="J269" s="161"/>
      <c r="K269" s="161"/>
      <c r="L269" s="161"/>
      <c r="M269" s="161"/>
      <c r="N269" s="161"/>
      <c r="O269" s="161"/>
      <c r="P269" s="161"/>
      <c r="Q269" s="161"/>
      <c r="R269" s="161"/>
      <c r="S269" s="161"/>
      <c r="T269" s="161"/>
      <c r="U269" s="161"/>
      <c r="V269" s="161"/>
    </row>
    <row r="270" spans="1:22" s="131" customFormat="1">
      <c r="A270" s="161"/>
      <c r="B270" s="161"/>
      <c r="C270" s="16" t="s">
        <v>377</v>
      </c>
      <c r="D270" s="18"/>
      <c r="E270" s="18" t="s">
        <v>649</v>
      </c>
      <c r="F270" s="161"/>
      <c r="G270" s="161"/>
      <c r="H270" s="139">
        <f>'3'!H28</f>
        <v>0</v>
      </c>
      <c r="I270" s="139">
        <f>'3'!I28</f>
        <v>0</v>
      </c>
      <c r="J270" s="139">
        <f>'3'!J28</f>
        <v>0</v>
      </c>
      <c r="K270" s="139">
        <f>'3'!K28</f>
        <v>0</v>
      </c>
      <c r="L270" s="139">
        <f>'3'!L28</f>
        <v>0</v>
      </c>
      <c r="M270" s="139">
        <f>'3'!M28</f>
        <v>0</v>
      </c>
      <c r="N270" s="139">
        <f>'3'!N28</f>
        <v>0</v>
      </c>
      <c r="O270" s="139">
        <f>'3'!O28</f>
        <v>0</v>
      </c>
      <c r="P270" s="139">
        <f>'3'!P28</f>
        <v>0</v>
      </c>
      <c r="Q270" s="139">
        <f>'3'!Q28</f>
        <v>0</v>
      </c>
      <c r="R270" s="139">
        <f>'3'!R28</f>
        <v>0</v>
      </c>
      <c r="S270" s="139">
        <f>'3'!S28</f>
        <v>0</v>
      </c>
      <c r="T270" s="139">
        <f>'3'!T28</f>
        <v>0</v>
      </c>
      <c r="U270" s="161"/>
      <c r="V270" s="161"/>
    </row>
    <row r="271" spans="1:22" s="161" customFormat="1">
      <c r="A271" s="21"/>
      <c r="B271" s="21"/>
      <c r="C271" s="21"/>
      <c r="D271" s="21"/>
      <c r="E271" s="21"/>
      <c r="F271" s="21"/>
      <c r="G271" s="21"/>
      <c r="H271" s="118"/>
      <c r="I271" s="118"/>
      <c r="J271" s="118"/>
      <c r="K271" s="118"/>
      <c r="L271" s="118"/>
      <c r="M271" s="118"/>
      <c r="N271" s="118"/>
      <c r="O271" s="118"/>
      <c r="P271" s="118"/>
      <c r="Q271" s="118"/>
      <c r="R271" s="118"/>
      <c r="S271" s="118"/>
      <c r="T271" s="118"/>
      <c r="U271" s="125"/>
      <c r="V271" s="21"/>
    </row>
    <row r="272" spans="1:22" s="161" customFormat="1">
      <c r="B272" s="64"/>
      <c r="C272" s="64"/>
      <c r="D272" s="64"/>
      <c r="E272" s="64"/>
      <c r="F272" s="64"/>
      <c r="G272" s="64"/>
      <c r="H272" s="119"/>
      <c r="I272" s="119"/>
      <c r="J272" s="119"/>
      <c r="K272" s="119"/>
      <c r="L272" s="119"/>
      <c r="M272" s="119"/>
      <c r="N272" s="119"/>
      <c r="O272" s="119"/>
      <c r="P272" s="119"/>
      <c r="Q272" s="119"/>
      <c r="R272" s="119"/>
      <c r="S272" s="119"/>
      <c r="T272" s="119"/>
      <c r="U272" s="126"/>
    </row>
    <row r="273" spans="1:23" s="44" customFormat="1">
      <c r="A273" s="64"/>
      <c r="B273" s="65" t="s">
        <v>613</v>
      </c>
      <c r="C273" s="161"/>
      <c r="D273" s="64"/>
      <c r="E273" s="64"/>
      <c r="F273" s="64"/>
      <c r="G273" s="64"/>
      <c r="H273" s="64"/>
      <c r="I273" s="64"/>
      <c r="J273" s="64"/>
      <c r="K273" s="64"/>
      <c r="L273" s="64"/>
      <c r="M273" s="64"/>
      <c r="N273" s="64"/>
      <c r="O273" s="64"/>
      <c r="P273" s="64"/>
      <c r="Q273" s="64"/>
      <c r="R273" s="64"/>
      <c r="S273" s="64"/>
      <c r="T273" s="64"/>
      <c r="U273" s="126"/>
      <c r="V273" s="64"/>
      <c r="W273" s="64"/>
    </row>
    <row r="274" spans="1:23" s="44" customFormat="1">
      <c r="A274" s="64"/>
      <c r="B274" s="64"/>
      <c r="C274" s="65"/>
      <c r="D274" s="64"/>
      <c r="E274" s="64"/>
      <c r="F274" s="64"/>
      <c r="G274" s="64"/>
      <c r="H274" s="64"/>
      <c r="I274" s="64"/>
      <c r="J274" s="64"/>
      <c r="K274" s="64"/>
      <c r="L274" s="64"/>
      <c r="M274" s="64"/>
      <c r="N274" s="64"/>
      <c r="O274" s="64"/>
      <c r="P274" s="64"/>
      <c r="Q274" s="64"/>
      <c r="R274" s="64"/>
      <c r="S274" s="64"/>
      <c r="T274" s="64"/>
      <c r="U274" s="126"/>
      <c r="V274" s="64"/>
      <c r="W274" s="64"/>
    </row>
    <row r="275" spans="1:23" s="44" customFormat="1">
      <c r="A275" s="161"/>
      <c r="B275" s="161"/>
      <c r="C275" s="161" t="s">
        <v>79</v>
      </c>
      <c r="D275" s="18"/>
      <c r="E275" s="18" t="s">
        <v>649</v>
      </c>
      <c r="F275" s="161"/>
      <c r="G275" s="161"/>
      <c r="H275" s="114"/>
      <c r="I275" s="115"/>
      <c r="J275" s="115"/>
      <c r="K275" s="115"/>
      <c r="L275" s="115"/>
      <c r="M275" s="115"/>
      <c r="N275" s="115"/>
      <c r="O275" s="115"/>
      <c r="P275" s="115"/>
      <c r="Q275" s="115"/>
      <c r="R275" s="115"/>
      <c r="S275" s="115"/>
      <c r="T275" s="115"/>
      <c r="U275" s="122"/>
      <c r="V275" s="161"/>
      <c r="W275" s="161"/>
    </row>
    <row r="276" spans="1:23" s="44" customFormat="1">
      <c r="A276" s="161"/>
      <c r="B276" s="161"/>
      <c r="C276" s="161" t="s">
        <v>80</v>
      </c>
      <c r="D276" s="18"/>
      <c r="E276" s="18" t="s">
        <v>649</v>
      </c>
      <c r="F276" s="161"/>
      <c r="G276" s="161"/>
      <c r="H276" s="114"/>
      <c r="I276" s="115"/>
      <c r="J276" s="115"/>
      <c r="K276" s="115"/>
      <c r="L276" s="115"/>
      <c r="M276" s="115"/>
      <c r="N276" s="115"/>
      <c r="O276" s="115"/>
      <c r="P276" s="115"/>
      <c r="Q276" s="115"/>
      <c r="R276" s="115"/>
      <c r="S276" s="115"/>
      <c r="T276" s="115"/>
      <c r="U276" s="122"/>
      <c r="V276" s="161"/>
      <c r="W276" s="161"/>
    </row>
    <row r="277" spans="1:23" s="44" customFormat="1">
      <c r="A277" s="161"/>
      <c r="B277" s="161"/>
      <c r="C277" s="161"/>
      <c r="D277" s="161"/>
      <c r="E277" s="161"/>
      <c r="F277" s="161"/>
      <c r="G277" s="161"/>
      <c r="H277" s="97"/>
      <c r="I277" s="97"/>
      <c r="J277" s="97"/>
      <c r="K277" s="97"/>
      <c r="L277" s="97"/>
      <c r="M277" s="97"/>
      <c r="N277" s="97"/>
      <c r="O277" s="97"/>
      <c r="P277" s="97"/>
      <c r="Q277" s="97"/>
      <c r="R277" s="97"/>
      <c r="S277" s="97"/>
      <c r="T277" s="97"/>
      <c r="U277" s="122"/>
      <c r="V277" s="161"/>
      <c r="W277" s="161"/>
    </row>
    <row r="278" spans="1:23" s="161" customFormat="1">
      <c r="C278" s="16" t="s">
        <v>561</v>
      </c>
      <c r="D278" s="18"/>
      <c r="E278" s="18" t="s">
        <v>649</v>
      </c>
      <c r="H278" s="98">
        <f>H280+H380+H395+H397+H399</f>
        <v>0</v>
      </c>
      <c r="I278" s="98">
        <f t="shared" ref="I278:T278" si="134">I280+I380+I395+I397+I399</f>
        <v>0</v>
      </c>
      <c r="J278" s="98">
        <f t="shared" si="134"/>
        <v>0</v>
      </c>
      <c r="K278" s="98">
        <f t="shared" si="134"/>
        <v>0</v>
      </c>
      <c r="L278" s="98">
        <f t="shared" si="134"/>
        <v>0</v>
      </c>
      <c r="M278" s="98">
        <f t="shared" si="134"/>
        <v>0</v>
      </c>
      <c r="N278" s="98">
        <f t="shared" si="134"/>
        <v>0</v>
      </c>
      <c r="O278" s="98">
        <f t="shared" si="134"/>
        <v>0</v>
      </c>
      <c r="P278" s="98">
        <f t="shared" si="134"/>
        <v>0</v>
      </c>
      <c r="Q278" s="98">
        <f t="shared" si="134"/>
        <v>0</v>
      </c>
      <c r="R278" s="98">
        <f t="shared" si="134"/>
        <v>0</v>
      </c>
      <c r="S278" s="98">
        <f t="shared" si="134"/>
        <v>0</v>
      </c>
      <c r="T278" s="98">
        <f t="shared" si="134"/>
        <v>0</v>
      </c>
      <c r="U278" s="122"/>
    </row>
    <row r="279" spans="1:23" s="161" customFormat="1">
      <c r="D279" s="18"/>
      <c r="E279" s="18"/>
      <c r="H279" s="97"/>
      <c r="I279" s="97"/>
      <c r="J279" s="97"/>
      <c r="K279" s="97"/>
      <c r="L279" s="97"/>
      <c r="M279" s="97"/>
      <c r="N279" s="97"/>
      <c r="O279" s="97"/>
      <c r="P279" s="97"/>
      <c r="Q279" s="97"/>
      <c r="R279" s="97"/>
      <c r="S279" s="97"/>
      <c r="T279" s="97"/>
      <c r="U279" s="122"/>
    </row>
    <row r="280" spans="1:23" s="44" customFormat="1">
      <c r="A280" s="161"/>
      <c r="B280" s="161"/>
      <c r="C280" s="16" t="s">
        <v>370</v>
      </c>
      <c r="D280" s="18"/>
      <c r="E280" s="18" t="s">
        <v>649</v>
      </c>
      <c r="F280" s="161"/>
      <c r="G280" s="161"/>
      <c r="H280" s="98">
        <f>SUM(H285,H292,H299,H306,H313,H320,H327,H334,H341,H348,H355,H362,H369,H376)</f>
        <v>0</v>
      </c>
      <c r="I280" s="98">
        <f t="shared" ref="I280:T280" si="135">SUM(I285,I292,I299,I306,I313,I320,I327,I334,I341,I348,I355,I362,I369,I376)</f>
        <v>0</v>
      </c>
      <c r="J280" s="98">
        <f t="shared" si="135"/>
        <v>0</v>
      </c>
      <c r="K280" s="98">
        <f t="shared" si="135"/>
        <v>0</v>
      </c>
      <c r="L280" s="98">
        <f t="shared" si="135"/>
        <v>0</v>
      </c>
      <c r="M280" s="98">
        <f t="shared" si="135"/>
        <v>0</v>
      </c>
      <c r="N280" s="98">
        <f t="shared" si="135"/>
        <v>0</v>
      </c>
      <c r="O280" s="98">
        <f t="shared" si="135"/>
        <v>0</v>
      </c>
      <c r="P280" s="98">
        <f t="shared" si="135"/>
        <v>0</v>
      </c>
      <c r="Q280" s="98">
        <f t="shared" si="135"/>
        <v>0</v>
      </c>
      <c r="R280" s="98">
        <f t="shared" si="135"/>
        <v>0</v>
      </c>
      <c r="S280" s="98">
        <f t="shared" si="135"/>
        <v>0</v>
      </c>
      <c r="T280" s="98">
        <f t="shared" si="135"/>
        <v>0</v>
      </c>
      <c r="U280" s="122"/>
      <c r="V280" s="161"/>
      <c r="W280" s="161"/>
    </row>
    <row r="281" spans="1:23" s="44" customFormat="1">
      <c r="A281" s="161"/>
      <c r="B281" s="161"/>
      <c r="C281" s="161"/>
      <c r="D281" s="18"/>
      <c r="E281" s="18"/>
      <c r="F281" s="161"/>
      <c r="G281" s="161"/>
      <c r="H281" s="97"/>
      <c r="I281" s="97"/>
      <c r="J281" s="97"/>
      <c r="K281" s="97"/>
      <c r="L281" s="97"/>
      <c r="M281" s="97"/>
      <c r="N281" s="97"/>
      <c r="O281" s="97"/>
      <c r="P281" s="97"/>
      <c r="Q281" s="97"/>
      <c r="R281" s="97"/>
      <c r="S281" s="97"/>
      <c r="T281" s="97"/>
      <c r="U281" s="122"/>
      <c r="V281" s="161"/>
      <c r="W281" s="161"/>
    </row>
    <row r="282" spans="1:23" s="76" customFormat="1">
      <c r="A282" s="161"/>
      <c r="B282" s="161"/>
      <c r="C282" s="161" t="s">
        <v>112</v>
      </c>
      <c r="D282" s="18"/>
      <c r="E282" s="18" t="s">
        <v>649</v>
      </c>
      <c r="F282" s="161"/>
      <c r="G282" s="161"/>
      <c r="H282" s="114"/>
      <c r="I282" s="115"/>
      <c r="J282" s="115"/>
      <c r="K282" s="115"/>
      <c r="L282" s="115"/>
      <c r="M282" s="115"/>
      <c r="N282" s="115"/>
      <c r="O282" s="115"/>
      <c r="P282" s="115"/>
      <c r="Q282" s="115"/>
      <c r="R282" s="115"/>
      <c r="S282" s="115"/>
      <c r="T282" s="115"/>
      <c r="U282" s="122"/>
      <c r="V282" s="161"/>
      <c r="W282" s="161"/>
    </row>
    <row r="283" spans="1:23" s="76" customFormat="1">
      <c r="A283" s="161"/>
      <c r="B283" s="161"/>
      <c r="C283" s="161" t="s">
        <v>113</v>
      </c>
      <c r="D283" s="161" t="s">
        <v>114</v>
      </c>
      <c r="E283" s="18" t="s">
        <v>649</v>
      </c>
      <c r="F283" s="161"/>
      <c r="G283" s="161"/>
      <c r="H283" s="114"/>
      <c r="I283" s="115"/>
      <c r="J283" s="115"/>
      <c r="K283" s="115"/>
      <c r="L283" s="115"/>
      <c r="M283" s="115"/>
      <c r="N283" s="115"/>
      <c r="O283" s="115"/>
      <c r="P283" s="115"/>
      <c r="Q283" s="115"/>
      <c r="R283" s="115"/>
      <c r="S283" s="115"/>
      <c r="T283" s="115"/>
      <c r="U283" s="122"/>
      <c r="V283" s="161"/>
      <c r="W283" s="161"/>
    </row>
    <row r="284" spans="1:23" s="76" customFormat="1">
      <c r="A284" s="161"/>
      <c r="B284" s="161"/>
      <c r="C284" s="161"/>
      <c r="D284" s="18"/>
      <c r="E284" s="18"/>
      <c r="F284" s="161"/>
      <c r="G284" s="161"/>
      <c r="H284" s="97"/>
      <c r="I284" s="97"/>
      <c r="J284" s="97"/>
      <c r="K284" s="97"/>
      <c r="L284" s="97"/>
      <c r="M284" s="97"/>
      <c r="N284" s="97"/>
      <c r="O284" s="97"/>
      <c r="P284" s="97"/>
      <c r="Q284" s="97"/>
      <c r="R284" s="97"/>
      <c r="S284" s="97"/>
      <c r="T284" s="97"/>
      <c r="U284" s="122"/>
      <c r="V284" s="161"/>
      <c r="W284" s="161"/>
    </row>
    <row r="285" spans="1:23" s="44" customFormat="1">
      <c r="A285" s="161"/>
      <c r="B285" s="161"/>
      <c r="C285" s="16" t="s">
        <v>371</v>
      </c>
      <c r="D285" s="18"/>
      <c r="E285" s="18" t="s">
        <v>649</v>
      </c>
      <c r="F285" s="161"/>
      <c r="G285" s="161"/>
      <c r="H285" s="98">
        <f t="shared" ref="H285" si="136">SUM(H286,H290)</f>
        <v>0</v>
      </c>
      <c r="I285" s="98">
        <f t="shared" ref="I285:T285" si="137">SUM(I286,I290)</f>
        <v>0</v>
      </c>
      <c r="J285" s="98">
        <f t="shared" si="137"/>
        <v>0</v>
      </c>
      <c r="K285" s="98">
        <f t="shared" si="137"/>
        <v>0</v>
      </c>
      <c r="L285" s="98">
        <f t="shared" si="137"/>
        <v>0</v>
      </c>
      <c r="M285" s="98">
        <f t="shared" si="137"/>
        <v>0</v>
      </c>
      <c r="N285" s="98">
        <f t="shared" si="137"/>
        <v>0</v>
      </c>
      <c r="O285" s="98">
        <f t="shared" si="137"/>
        <v>0</v>
      </c>
      <c r="P285" s="98">
        <f t="shared" si="137"/>
        <v>0</v>
      </c>
      <c r="Q285" s="98">
        <f t="shared" si="137"/>
        <v>0</v>
      </c>
      <c r="R285" s="98">
        <f t="shared" si="137"/>
        <v>0</v>
      </c>
      <c r="S285" s="98">
        <f t="shared" si="137"/>
        <v>0</v>
      </c>
      <c r="T285" s="98">
        <f t="shared" si="137"/>
        <v>0</v>
      </c>
      <c r="U285" s="122"/>
      <c r="V285" s="161"/>
      <c r="W285" s="161"/>
    </row>
    <row r="286" spans="1:23">
      <c r="A286" s="161"/>
      <c r="B286" s="161"/>
      <c r="C286" s="16" t="s">
        <v>376</v>
      </c>
      <c r="D286" s="161"/>
      <c r="E286" s="18" t="s">
        <v>649</v>
      </c>
      <c r="F286" s="161"/>
      <c r="G286" s="161"/>
      <c r="H286" s="98">
        <f>SUM(H287,H288, H289)</f>
        <v>0</v>
      </c>
      <c r="I286" s="98">
        <f t="shared" ref="I286:T286" si="138">SUM(I287,I288, I289)</f>
        <v>0</v>
      </c>
      <c r="J286" s="98">
        <f t="shared" si="138"/>
        <v>0</v>
      </c>
      <c r="K286" s="98">
        <f t="shared" si="138"/>
        <v>0</v>
      </c>
      <c r="L286" s="98">
        <f t="shared" si="138"/>
        <v>0</v>
      </c>
      <c r="M286" s="98">
        <f t="shared" si="138"/>
        <v>0</v>
      </c>
      <c r="N286" s="98">
        <f t="shared" si="138"/>
        <v>0</v>
      </c>
      <c r="O286" s="98">
        <f t="shared" si="138"/>
        <v>0</v>
      </c>
      <c r="P286" s="98">
        <f t="shared" si="138"/>
        <v>0</v>
      </c>
      <c r="Q286" s="98">
        <f t="shared" si="138"/>
        <v>0</v>
      </c>
      <c r="R286" s="98">
        <f t="shared" si="138"/>
        <v>0</v>
      </c>
      <c r="S286" s="98">
        <f t="shared" si="138"/>
        <v>0</v>
      </c>
      <c r="T286" s="98">
        <f t="shared" si="138"/>
        <v>0</v>
      </c>
      <c r="U286" s="161"/>
      <c r="V286" s="161"/>
      <c r="W286" s="161"/>
    </row>
    <row r="287" spans="1:23" s="24" customFormat="1">
      <c r="C287" s="134" t="s">
        <v>330</v>
      </c>
      <c r="E287" s="18" t="s">
        <v>649</v>
      </c>
      <c r="H287" s="114"/>
      <c r="I287" s="115"/>
      <c r="J287" s="115"/>
      <c r="K287" s="115"/>
      <c r="L287" s="115"/>
      <c r="M287" s="115"/>
      <c r="N287" s="115"/>
      <c r="O287" s="115"/>
      <c r="P287" s="115"/>
      <c r="Q287" s="115"/>
      <c r="R287" s="115"/>
      <c r="S287" s="115"/>
      <c r="T287" s="115"/>
    </row>
    <row r="288" spans="1:23">
      <c r="C288" s="34" t="s">
        <v>337</v>
      </c>
      <c r="D288" s="161"/>
      <c r="E288" s="18" t="s">
        <v>649</v>
      </c>
      <c r="F288" s="161"/>
      <c r="G288" s="161"/>
      <c r="H288" s="114"/>
      <c r="I288" s="115"/>
      <c r="J288" s="115"/>
      <c r="K288" s="115"/>
      <c r="L288" s="115"/>
      <c r="M288" s="115"/>
      <c r="N288" s="115"/>
      <c r="O288" s="115"/>
      <c r="P288" s="115"/>
      <c r="Q288" s="115"/>
      <c r="R288" s="115"/>
      <c r="S288" s="115"/>
      <c r="T288" s="115"/>
    </row>
    <row r="289" spans="2:21" s="161" customFormat="1">
      <c r="C289" s="34" t="s">
        <v>341</v>
      </c>
      <c r="E289" s="18" t="s">
        <v>649</v>
      </c>
      <c r="H289" s="114"/>
      <c r="I289" s="115"/>
      <c r="J289" s="115"/>
      <c r="K289" s="115"/>
      <c r="L289" s="115"/>
      <c r="M289" s="115"/>
      <c r="N289" s="115"/>
      <c r="O289" s="115"/>
      <c r="P289" s="115"/>
      <c r="Q289" s="115"/>
      <c r="R289" s="115"/>
      <c r="S289" s="115"/>
      <c r="T289" s="115"/>
    </row>
    <row r="290" spans="2:21">
      <c r="C290" s="16" t="s">
        <v>244</v>
      </c>
      <c r="D290" s="161"/>
      <c r="E290" s="18" t="s">
        <v>649</v>
      </c>
      <c r="F290" s="161"/>
      <c r="G290" s="161"/>
      <c r="H290" s="114"/>
      <c r="I290" s="115"/>
      <c r="J290" s="115"/>
      <c r="K290" s="115"/>
      <c r="L290" s="115"/>
      <c r="M290" s="115"/>
      <c r="N290" s="115"/>
      <c r="O290" s="115"/>
      <c r="P290" s="115"/>
      <c r="Q290" s="115"/>
      <c r="R290" s="115"/>
      <c r="S290" s="115"/>
      <c r="T290" s="115"/>
    </row>
    <row r="291" spans="2:21" s="161" customFormat="1"/>
    <row r="292" spans="2:21">
      <c r="B292" s="161"/>
      <c r="C292" s="123" t="s">
        <v>372</v>
      </c>
      <c r="D292" s="18"/>
      <c r="E292" s="18" t="s">
        <v>649</v>
      </c>
      <c r="F292" s="161"/>
      <c r="G292" s="161"/>
      <c r="H292" s="98">
        <f t="shared" ref="H292:T292" si="139">SUM(H293,H297)</f>
        <v>0</v>
      </c>
      <c r="I292" s="98">
        <f t="shared" si="139"/>
        <v>0</v>
      </c>
      <c r="J292" s="98">
        <f t="shared" si="139"/>
        <v>0</v>
      </c>
      <c r="K292" s="98">
        <f t="shared" si="139"/>
        <v>0</v>
      </c>
      <c r="L292" s="98">
        <f t="shared" si="139"/>
        <v>0</v>
      </c>
      <c r="M292" s="98">
        <f t="shared" si="139"/>
        <v>0</v>
      </c>
      <c r="N292" s="98">
        <f t="shared" si="139"/>
        <v>0</v>
      </c>
      <c r="O292" s="98">
        <f t="shared" si="139"/>
        <v>0</v>
      </c>
      <c r="P292" s="98">
        <f t="shared" si="139"/>
        <v>0</v>
      </c>
      <c r="Q292" s="98">
        <f t="shared" si="139"/>
        <v>0</v>
      </c>
      <c r="R292" s="98">
        <f t="shared" si="139"/>
        <v>0</v>
      </c>
      <c r="S292" s="98">
        <f t="shared" si="139"/>
        <v>0</v>
      </c>
      <c r="T292" s="98">
        <f t="shared" si="139"/>
        <v>0</v>
      </c>
      <c r="U292" s="122"/>
    </row>
    <row r="293" spans="2:21" s="44" customFormat="1">
      <c r="B293" s="161"/>
      <c r="C293" s="16" t="s">
        <v>436</v>
      </c>
      <c r="D293" s="161"/>
      <c r="E293" s="18" t="s">
        <v>649</v>
      </c>
      <c r="F293" s="161"/>
      <c r="G293" s="161"/>
      <c r="H293" s="98">
        <f>SUM(H294,H295,H296)</f>
        <v>0</v>
      </c>
      <c r="I293" s="98">
        <f t="shared" ref="I293:S293" si="140">SUM(I294,I295,I296)</f>
        <v>0</v>
      </c>
      <c r="J293" s="98">
        <f t="shared" si="140"/>
        <v>0</v>
      </c>
      <c r="K293" s="98">
        <f t="shared" si="140"/>
        <v>0</v>
      </c>
      <c r="L293" s="98">
        <f t="shared" si="140"/>
        <v>0</v>
      </c>
      <c r="M293" s="98">
        <f t="shared" si="140"/>
        <v>0</v>
      </c>
      <c r="N293" s="98">
        <f t="shared" si="140"/>
        <v>0</v>
      </c>
      <c r="O293" s="98">
        <f t="shared" si="140"/>
        <v>0</v>
      </c>
      <c r="P293" s="98">
        <f t="shared" si="140"/>
        <v>0</v>
      </c>
      <c r="Q293" s="98">
        <f t="shared" si="140"/>
        <v>0</v>
      </c>
      <c r="R293" s="98">
        <f t="shared" si="140"/>
        <v>0</v>
      </c>
      <c r="S293" s="98">
        <f t="shared" si="140"/>
        <v>0</v>
      </c>
      <c r="T293" s="98">
        <f>SUM(T294,T295,T296)</f>
        <v>0</v>
      </c>
      <c r="U293" s="161"/>
    </row>
    <row r="294" spans="2:21">
      <c r="B294" s="161"/>
      <c r="C294" s="134" t="s">
        <v>330</v>
      </c>
      <c r="D294" s="161"/>
      <c r="E294" s="18" t="s">
        <v>649</v>
      </c>
      <c r="F294" s="161"/>
      <c r="G294" s="161"/>
      <c r="H294" s="114"/>
      <c r="I294" s="115"/>
      <c r="J294" s="115"/>
      <c r="K294" s="115"/>
      <c r="L294" s="115"/>
      <c r="M294" s="115"/>
      <c r="N294" s="115"/>
      <c r="O294" s="115"/>
      <c r="P294" s="115"/>
      <c r="Q294" s="115"/>
      <c r="R294" s="115"/>
      <c r="S294" s="115"/>
      <c r="T294" s="115"/>
      <c r="U294" s="161"/>
    </row>
    <row r="295" spans="2:21">
      <c r="B295" s="161"/>
      <c r="C295" s="34" t="s">
        <v>337</v>
      </c>
      <c r="D295" s="161"/>
      <c r="E295" s="18" t="s">
        <v>649</v>
      </c>
      <c r="F295" s="161"/>
      <c r="G295" s="161"/>
      <c r="H295" s="114"/>
      <c r="I295" s="115"/>
      <c r="J295" s="115"/>
      <c r="K295" s="115"/>
      <c r="L295" s="115"/>
      <c r="M295" s="115"/>
      <c r="N295" s="115"/>
      <c r="O295" s="115"/>
      <c r="P295" s="115"/>
      <c r="Q295" s="115"/>
      <c r="R295" s="115"/>
      <c r="S295" s="115"/>
      <c r="T295" s="115"/>
      <c r="U295" s="161"/>
    </row>
    <row r="296" spans="2:21" s="161" customFormat="1">
      <c r="C296" s="34" t="s">
        <v>341</v>
      </c>
      <c r="E296" s="18" t="s">
        <v>649</v>
      </c>
      <c r="H296" s="114"/>
      <c r="I296" s="115"/>
      <c r="J296" s="115"/>
      <c r="K296" s="115"/>
      <c r="L296" s="115"/>
      <c r="M296" s="115"/>
      <c r="N296" s="115"/>
      <c r="O296" s="115"/>
      <c r="P296" s="115"/>
      <c r="Q296" s="115"/>
      <c r="R296" s="115"/>
      <c r="S296" s="115"/>
      <c r="T296" s="115"/>
    </row>
    <row r="297" spans="2:21">
      <c r="B297" s="161"/>
      <c r="C297" s="16" t="s">
        <v>244</v>
      </c>
      <c r="D297" s="161"/>
      <c r="E297" s="18" t="s">
        <v>649</v>
      </c>
      <c r="F297" s="161"/>
      <c r="G297" s="161"/>
      <c r="H297" s="114"/>
      <c r="I297" s="115"/>
      <c r="J297" s="115"/>
      <c r="K297" s="115"/>
      <c r="L297" s="115"/>
      <c r="M297" s="115"/>
      <c r="N297" s="115"/>
      <c r="O297" s="115"/>
      <c r="P297" s="115"/>
      <c r="Q297" s="115"/>
      <c r="R297" s="115"/>
      <c r="S297" s="115"/>
      <c r="T297" s="115"/>
      <c r="U297" s="161"/>
    </row>
    <row r="298" spans="2:21" s="161" customFormat="1"/>
    <row r="299" spans="2:21">
      <c r="B299" s="161"/>
      <c r="C299" s="123" t="s">
        <v>373</v>
      </c>
      <c r="D299" s="18"/>
      <c r="E299" s="18" t="s">
        <v>649</v>
      </c>
      <c r="F299" s="161"/>
      <c r="G299" s="161"/>
      <c r="H299" s="98">
        <f t="shared" ref="H299:T299" si="141">SUM(H300,H304)</f>
        <v>0</v>
      </c>
      <c r="I299" s="98">
        <f t="shared" si="141"/>
        <v>0</v>
      </c>
      <c r="J299" s="98">
        <f t="shared" si="141"/>
        <v>0</v>
      </c>
      <c r="K299" s="98">
        <f t="shared" si="141"/>
        <v>0</v>
      </c>
      <c r="L299" s="98">
        <f t="shared" si="141"/>
        <v>0</v>
      </c>
      <c r="M299" s="98">
        <f t="shared" si="141"/>
        <v>0</v>
      </c>
      <c r="N299" s="98">
        <f t="shared" si="141"/>
        <v>0</v>
      </c>
      <c r="O299" s="98">
        <f t="shared" si="141"/>
        <v>0</v>
      </c>
      <c r="P299" s="98">
        <f t="shared" si="141"/>
        <v>0</v>
      </c>
      <c r="Q299" s="98">
        <f t="shared" si="141"/>
        <v>0</v>
      </c>
      <c r="R299" s="98">
        <f t="shared" si="141"/>
        <v>0</v>
      </c>
      <c r="S299" s="98">
        <f t="shared" si="141"/>
        <v>0</v>
      </c>
      <c r="T299" s="98">
        <f t="shared" si="141"/>
        <v>0</v>
      </c>
      <c r="U299" s="122"/>
    </row>
    <row r="300" spans="2:21">
      <c r="B300" s="161"/>
      <c r="C300" s="16" t="s">
        <v>376</v>
      </c>
      <c r="D300" s="161"/>
      <c r="E300" s="18" t="s">
        <v>649</v>
      </c>
      <c r="F300" s="161"/>
      <c r="G300" s="161"/>
      <c r="H300" s="98">
        <f>SUM(H301,H302,H303)</f>
        <v>0</v>
      </c>
      <c r="I300" s="98">
        <f t="shared" ref="I300:S300" si="142">SUM(I301,I302,I303)</f>
        <v>0</v>
      </c>
      <c r="J300" s="98">
        <f t="shared" si="142"/>
        <v>0</v>
      </c>
      <c r="K300" s="98">
        <f t="shared" si="142"/>
        <v>0</v>
      </c>
      <c r="L300" s="98">
        <f t="shared" si="142"/>
        <v>0</v>
      </c>
      <c r="M300" s="98">
        <f t="shared" si="142"/>
        <v>0</v>
      </c>
      <c r="N300" s="98">
        <f t="shared" si="142"/>
        <v>0</v>
      </c>
      <c r="O300" s="98">
        <f t="shared" si="142"/>
        <v>0</v>
      </c>
      <c r="P300" s="98">
        <f t="shared" si="142"/>
        <v>0</v>
      </c>
      <c r="Q300" s="98">
        <f t="shared" si="142"/>
        <v>0</v>
      </c>
      <c r="R300" s="98">
        <f t="shared" si="142"/>
        <v>0</v>
      </c>
      <c r="S300" s="98">
        <f t="shared" si="142"/>
        <v>0</v>
      </c>
      <c r="T300" s="98">
        <f>SUM(T301,T302,T303)</f>
        <v>0</v>
      </c>
      <c r="U300" s="161"/>
    </row>
    <row r="301" spans="2:21" s="44" customFormat="1">
      <c r="B301" s="161"/>
      <c r="C301" s="134" t="s">
        <v>330</v>
      </c>
      <c r="D301" s="161"/>
      <c r="E301" s="18" t="s">
        <v>649</v>
      </c>
      <c r="F301" s="161"/>
      <c r="G301" s="161"/>
      <c r="H301" s="114"/>
      <c r="I301" s="115"/>
      <c r="J301" s="115"/>
      <c r="K301" s="115"/>
      <c r="L301" s="115"/>
      <c r="M301" s="115"/>
      <c r="N301" s="115"/>
      <c r="O301" s="115"/>
      <c r="P301" s="115"/>
      <c r="Q301" s="115"/>
      <c r="R301" s="115"/>
      <c r="S301" s="115"/>
      <c r="T301" s="115"/>
      <c r="U301" s="161"/>
    </row>
    <row r="302" spans="2:21">
      <c r="B302" s="161"/>
      <c r="C302" s="34" t="s">
        <v>337</v>
      </c>
      <c r="D302" s="161"/>
      <c r="E302" s="18" t="s">
        <v>649</v>
      </c>
      <c r="F302" s="161"/>
      <c r="G302" s="161"/>
      <c r="H302" s="114"/>
      <c r="I302" s="115"/>
      <c r="J302" s="115"/>
      <c r="K302" s="115"/>
      <c r="L302" s="115"/>
      <c r="M302" s="115"/>
      <c r="N302" s="115"/>
      <c r="O302" s="115"/>
      <c r="P302" s="115"/>
      <c r="Q302" s="115"/>
      <c r="R302" s="115"/>
      <c r="S302" s="115"/>
      <c r="T302" s="115"/>
      <c r="U302" s="161"/>
    </row>
    <row r="303" spans="2:21" s="161" customFormat="1">
      <c r="C303" s="34" t="s">
        <v>341</v>
      </c>
      <c r="E303" s="18" t="s">
        <v>649</v>
      </c>
      <c r="H303" s="114"/>
      <c r="I303" s="115"/>
      <c r="J303" s="115"/>
      <c r="K303" s="115"/>
      <c r="L303" s="115"/>
      <c r="M303" s="115"/>
      <c r="N303" s="115"/>
      <c r="O303" s="115"/>
      <c r="P303" s="115"/>
      <c r="Q303" s="115"/>
      <c r="R303" s="115"/>
      <c r="S303" s="115"/>
      <c r="T303" s="115"/>
    </row>
    <row r="304" spans="2:21">
      <c r="B304" s="161"/>
      <c r="C304" s="16" t="s">
        <v>244</v>
      </c>
      <c r="D304" s="161"/>
      <c r="E304" s="18" t="s">
        <v>649</v>
      </c>
      <c r="F304" s="161"/>
      <c r="G304" s="161"/>
      <c r="H304" s="114"/>
      <c r="I304" s="115"/>
      <c r="J304" s="115"/>
      <c r="K304" s="115"/>
      <c r="L304" s="115"/>
      <c r="M304" s="115"/>
      <c r="N304" s="115"/>
      <c r="O304" s="115"/>
      <c r="P304" s="115"/>
      <c r="Q304" s="115"/>
      <c r="R304" s="115"/>
      <c r="S304" s="115"/>
      <c r="T304" s="115"/>
      <c r="U304" s="161"/>
    </row>
    <row r="305" spans="2:21" s="161" customFormat="1">
      <c r="C305" s="17"/>
      <c r="D305" s="17"/>
      <c r="E305" s="17"/>
      <c r="F305" s="17"/>
      <c r="G305" s="17"/>
      <c r="H305" s="116"/>
      <c r="I305" s="116"/>
      <c r="J305" s="116"/>
      <c r="K305" s="116"/>
      <c r="L305" s="116"/>
      <c r="M305" s="116"/>
      <c r="N305" s="116"/>
      <c r="O305" s="116"/>
      <c r="P305" s="116"/>
      <c r="Q305" s="116"/>
      <c r="R305" s="116"/>
      <c r="S305" s="116"/>
      <c r="T305" s="116"/>
      <c r="U305" s="122"/>
    </row>
    <row r="306" spans="2:21" s="161" customFormat="1">
      <c r="C306" s="123" t="s">
        <v>374</v>
      </c>
      <c r="D306" s="18"/>
      <c r="E306" s="18" t="s">
        <v>649</v>
      </c>
      <c r="H306" s="98">
        <f>SUM(H307,H311)</f>
        <v>0</v>
      </c>
      <c r="I306" s="98">
        <f t="shared" ref="I306:T306" si="143">SUM(I307,I311)</f>
        <v>0</v>
      </c>
      <c r="J306" s="98">
        <f t="shared" si="143"/>
        <v>0</v>
      </c>
      <c r="K306" s="98">
        <f t="shared" si="143"/>
        <v>0</v>
      </c>
      <c r="L306" s="98">
        <f t="shared" si="143"/>
        <v>0</v>
      </c>
      <c r="M306" s="98">
        <f t="shared" si="143"/>
        <v>0</v>
      </c>
      <c r="N306" s="98">
        <f t="shared" si="143"/>
        <v>0</v>
      </c>
      <c r="O306" s="98">
        <f t="shared" si="143"/>
        <v>0</v>
      </c>
      <c r="P306" s="98">
        <f t="shared" si="143"/>
        <v>0</v>
      </c>
      <c r="Q306" s="98">
        <f t="shared" si="143"/>
        <v>0</v>
      </c>
      <c r="R306" s="98">
        <f t="shared" si="143"/>
        <v>0</v>
      </c>
      <c r="S306" s="98">
        <f t="shared" si="143"/>
        <v>0</v>
      </c>
      <c r="T306" s="98">
        <f t="shared" si="143"/>
        <v>0</v>
      </c>
      <c r="U306" s="122"/>
    </row>
    <row r="307" spans="2:21" s="131" customFormat="1">
      <c r="B307" s="161"/>
      <c r="C307" s="16" t="s">
        <v>376</v>
      </c>
      <c r="D307" s="161"/>
      <c r="E307" s="18" t="s">
        <v>649</v>
      </c>
      <c r="F307" s="161"/>
      <c r="G307" s="161"/>
      <c r="H307" s="98">
        <f>SUM(H308,H309,H310)</f>
        <v>0</v>
      </c>
      <c r="I307" s="98">
        <f t="shared" ref="I307:S307" si="144">SUM(I308,I309,I310)</f>
        <v>0</v>
      </c>
      <c r="J307" s="98">
        <f t="shared" si="144"/>
        <v>0</v>
      </c>
      <c r="K307" s="98">
        <f t="shared" si="144"/>
        <v>0</v>
      </c>
      <c r="L307" s="98">
        <f t="shared" si="144"/>
        <v>0</v>
      </c>
      <c r="M307" s="98">
        <f t="shared" si="144"/>
        <v>0</v>
      </c>
      <c r="N307" s="98">
        <f t="shared" si="144"/>
        <v>0</v>
      </c>
      <c r="O307" s="98">
        <f t="shared" si="144"/>
        <v>0</v>
      </c>
      <c r="P307" s="98">
        <f t="shared" si="144"/>
        <v>0</v>
      </c>
      <c r="Q307" s="98">
        <f t="shared" si="144"/>
        <v>0</v>
      </c>
      <c r="R307" s="98">
        <f t="shared" si="144"/>
        <v>0</v>
      </c>
      <c r="S307" s="98">
        <f t="shared" si="144"/>
        <v>0</v>
      </c>
      <c r="T307" s="98">
        <f>SUM(T308,T309,T310)</f>
        <v>0</v>
      </c>
      <c r="U307" s="161"/>
    </row>
    <row r="308" spans="2:21" s="76" customFormat="1">
      <c r="B308" s="161"/>
      <c r="C308" s="134" t="s">
        <v>330</v>
      </c>
      <c r="D308" s="161"/>
      <c r="E308" s="18" t="s">
        <v>649</v>
      </c>
      <c r="F308" s="161"/>
      <c r="G308" s="161"/>
      <c r="H308" s="114"/>
      <c r="I308" s="115"/>
      <c r="J308" s="115"/>
      <c r="K308" s="115"/>
      <c r="L308" s="115"/>
      <c r="M308" s="115"/>
      <c r="N308" s="115"/>
      <c r="O308" s="115"/>
      <c r="P308" s="115"/>
      <c r="Q308" s="115"/>
      <c r="R308" s="115"/>
      <c r="S308" s="115"/>
      <c r="T308" s="115"/>
      <c r="U308" s="161"/>
    </row>
    <row r="309" spans="2:21">
      <c r="B309" s="161"/>
      <c r="C309" s="34" t="s">
        <v>337</v>
      </c>
      <c r="D309" s="161"/>
      <c r="E309" s="18" t="s">
        <v>649</v>
      </c>
      <c r="F309" s="161"/>
      <c r="G309" s="161"/>
      <c r="H309" s="114"/>
      <c r="I309" s="115"/>
      <c r="J309" s="115"/>
      <c r="K309" s="115"/>
      <c r="L309" s="115"/>
      <c r="M309" s="115"/>
      <c r="N309" s="115"/>
      <c r="O309" s="115"/>
      <c r="P309" s="115"/>
      <c r="Q309" s="115"/>
      <c r="R309" s="115"/>
      <c r="S309" s="115"/>
      <c r="T309" s="115"/>
      <c r="U309" s="161"/>
    </row>
    <row r="310" spans="2:21" s="161" customFormat="1">
      <c r="C310" s="34" t="s">
        <v>341</v>
      </c>
      <c r="E310" s="18" t="s">
        <v>649</v>
      </c>
      <c r="H310" s="114"/>
      <c r="I310" s="115"/>
      <c r="J310" s="115"/>
      <c r="K310" s="115"/>
      <c r="L310" s="115"/>
      <c r="M310" s="115"/>
      <c r="N310" s="115"/>
      <c r="O310" s="115"/>
      <c r="P310" s="115"/>
      <c r="Q310" s="115"/>
      <c r="R310" s="115"/>
      <c r="S310" s="115"/>
      <c r="T310" s="115"/>
    </row>
    <row r="311" spans="2:21">
      <c r="B311" s="161"/>
      <c r="C311" s="16" t="s">
        <v>244</v>
      </c>
      <c r="D311" s="161"/>
      <c r="E311" s="18" t="s">
        <v>649</v>
      </c>
      <c r="F311" s="161"/>
      <c r="G311" s="161"/>
      <c r="H311" s="114"/>
      <c r="I311" s="115"/>
      <c r="J311" s="115"/>
      <c r="K311" s="115"/>
      <c r="L311" s="115"/>
      <c r="M311" s="115"/>
      <c r="N311" s="115"/>
      <c r="O311" s="115"/>
      <c r="P311" s="115"/>
      <c r="Q311" s="115"/>
      <c r="R311" s="115"/>
      <c r="S311" s="115"/>
      <c r="T311" s="115"/>
      <c r="U311" s="161"/>
    </row>
    <row r="312" spans="2:21" s="161" customFormat="1">
      <c r="C312" s="17"/>
      <c r="D312" s="17"/>
      <c r="E312" s="17"/>
      <c r="F312" s="17"/>
      <c r="G312" s="17"/>
      <c r="H312" s="116"/>
      <c r="I312" s="116"/>
      <c r="J312" s="116"/>
      <c r="K312" s="116"/>
      <c r="L312" s="116"/>
      <c r="M312" s="116"/>
      <c r="N312" s="116"/>
      <c r="O312" s="116"/>
      <c r="P312" s="116"/>
      <c r="Q312" s="116"/>
      <c r="R312" s="116"/>
      <c r="S312" s="116"/>
      <c r="T312" s="116"/>
      <c r="U312" s="122"/>
    </row>
    <row r="313" spans="2:21" s="161" customFormat="1">
      <c r="C313" s="16" t="s">
        <v>619</v>
      </c>
      <c r="D313" s="18"/>
      <c r="E313" s="18" t="s">
        <v>649</v>
      </c>
      <c r="H313" s="98">
        <f>SUM(H314,H318)</f>
        <v>0</v>
      </c>
      <c r="I313" s="98">
        <f t="shared" ref="I313:T313" si="145">SUM(I314,I318)</f>
        <v>0</v>
      </c>
      <c r="J313" s="98">
        <f t="shared" si="145"/>
        <v>0</v>
      </c>
      <c r="K313" s="98">
        <f t="shared" si="145"/>
        <v>0</v>
      </c>
      <c r="L313" s="98">
        <f t="shared" si="145"/>
        <v>0</v>
      </c>
      <c r="M313" s="98">
        <f t="shared" si="145"/>
        <v>0</v>
      </c>
      <c r="N313" s="98">
        <f t="shared" si="145"/>
        <v>0</v>
      </c>
      <c r="O313" s="98">
        <f t="shared" si="145"/>
        <v>0</v>
      </c>
      <c r="P313" s="98">
        <f t="shared" si="145"/>
        <v>0</v>
      </c>
      <c r="Q313" s="98">
        <f t="shared" si="145"/>
        <v>0</v>
      </c>
      <c r="R313" s="98">
        <f t="shared" si="145"/>
        <v>0</v>
      </c>
      <c r="S313" s="98">
        <f t="shared" si="145"/>
        <v>0</v>
      </c>
      <c r="T313" s="98">
        <f t="shared" si="145"/>
        <v>0</v>
      </c>
      <c r="U313" s="122"/>
    </row>
    <row r="314" spans="2:21" s="161" customFormat="1">
      <c r="C314" s="16" t="s">
        <v>376</v>
      </c>
      <c r="E314" s="18" t="s">
        <v>649</v>
      </c>
      <c r="H314" s="98">
        <f>SUM(H315,H316,H317)</f>
        <v>0</v>
      </c>
      <c r="I314" s="98">
        <f t="shared" ref="I314:S314" si="146">SUM(I315,I316,I317)</f>
        <v>0</v>
      </c>
      <c r="J314" s="98">
        <f t="shared" si="146"/>
        <v>0</v>
      </c>
      <c r="K314" s="98">
        <f t="shared" si="146"/>
        <v>0</v>
      </c>
      <c r="L314" s="98">
        <f t="shared" si="146"/>
        <v>0</v>
      </c>
      <c r="M314" s="98">
        <f t="shared" si="146"/>
        <v>0</v>
      </c>
      <c r="N314" s="98">
        <f t="shared" si="146"/>
        <v>0</v>
      </c>
      <c r="O314" s="98">
        <f t="shared" si="146"/>
        <v>0</v>
      </c>
      <c r="P314" s="98">
        <f t="shared" si="146"/>
        <v>0</v>
      </c>
      <c r="Q314" s="98">
        <f t="shared" si="146"/>
        <v>0</v>
      </c>
      <c r="R314" s="98">
        <f t="shared" si="146"/>
        <v>0</v>
      </c>
      <c r="S314" s="98">
        <f t="shared" si="146"/>
        <v>0</v>
      </c>
      <c r="T314" s="98">
        <f>SUM(T315,T316,T317)</f>
        <v>0</v>
      </c>
    </row>
    <row r="315" spans="2:21" s="161" customFormat="1">
      <c r="C315" s="134" t="s">
        <v>330</v>
      </c>
      <c r="E315" s="18" t="s">
        <v>649</v>
      </c>
      <c r="H315" s="114"/>
      <c r="I315" s="115"/>
      <c r="J315" s="115"/>
      <c r="K315" s="115"/>
      <c r="L315" s="115"/>
      <c r="M315" s="115"/>
      <c r="N315" s="115"/>
      <c r="O315" s="115"/>
      <c r="P315" s="115"/>
      <c r="Q315" s="115"/>
      <c r="R315" s="115"/>
      <c r="S315" s="115"/>
      <c r="T315" s="115"/>
    </row>
    <row r="316" spans="2:21" s="161" customFormat="1">
      <c r="C316" s="34" t="s">
        <v>337</v>
      </c>
      <c r="E316" s="18" t="s">
        <v>649</v>
      </c>
      <c r="H316" s="114"/>
      <c r="I316" s="115"/>
      <c r="J316" s="115"/>
      <c r="K316" s="115"/>
      <c r="L316" s="115"/>
      <c r="M316" s="115"/>
      <c r="N316" s="115"/>
      <c r="O316" s="115"/>
      <c r="P316" s="115"/>
      <c r="Q316" s="115"/>
      <c r="R316" s="115"/>
      <c r="S316" s="115"/>
      <c r="T316" s="115"/>
    </row>
    <row r="317" spans="2:21" s="161" customFormat="1">
      <c r="C317" s="34" t="s">
        <v>341</v>
      </c>
      <c r="E317" s="18" t="s">
        <v>649</v>
      </c>
      <c r="H317" s="114"/>
      <c r="I317" s="115"/>
      <c r="J317" s="115"/>
      <c r="K317" s="115"/>
      <c r="L317" s="115"/>
      <c r="M317" s="115"/>
      <c r="N317" s="115"/>
      <c r="O317" s="115"/>
      <c r="P317" s="115"/>
      <c r="Q317" s="115"/>
      <c r="R317" s="115"/>
      <c r="S317" s="115"/>
      <c r="T317" s="115"/>
    </row>
    <row r="318" spans="2:21" s="161" customFormat="1">
      <c r="C318" s="16" t="s">
        <v>244</v>
      </c>
      <c r="E318" s="18" t="s">
        <v>649</v>
      </c>
      <c r="H318" s="114"/>
      <c r="I318" s="115"/>
      <c r="J318" s="115"/>
      <c r="K318" s="115"/>
      <c r="L318" s="115"/>
      <c r="M318" s="115"/>
      <c r="N318" s="115"/>
      <c r="O318" s="115"/>
      <c r="P318" s="115"/>
      <c r="Q318" s="115"/>
      <c r="R318" s="115"/>
      <c r="S318" s="115"/>
      <c r="T318" s="115"/>
    </row>
    <row r="319" spans="2:21" s="161" customFormat="1">
      <c r="C319" s="17"/>
      <c r="D319" s="17"/>
      <c r="E319" s="17"/>
      <c r="F319" s="17"/>
      <c r="G319" s="17"/>
      <c r="H319" s="116"/>
      <c r="I319" s="116"/>
      <c r="J319" s="116"/>
      <c r="K319" s="116"/>
      <c r="L319" s="116"/>
      <c r="M319" s="116"/>
      <c r="N319" s="116"/>
      <c r="O319" s="116"/>
      <c r="P319" s="116"/>
      <c r="Q319" s="116"/>
      <c r="R319" s="116"/>
      <c r="S319" s="116"/>
      <c r="T319" s="116"/>
      <c r="U319" s="122"/>
    </row>
    <row r="320" spans="2:21" s="161" customFormat="1">
      <c r="C320" s="16" t="s">
        <v>620</v>
      </c>
      <c r="D320" s="18"/>
      <c r="E320" s="18" t="s">
        <v>649</v>
      </c>
      <c r="H320" s="98">
        <f>SUM(H321,H325)</f>
        <v>0</v>
      </c>
      <c r="I320" s="98">
        <f t="shared" ref="I320:T320" si="147">SUM(I321,I325)</f>
        <v>0</v>
      </c>
      <c r="J320" s="98">
        <f t="shared" si="147"/>
        <v>0</v>
      </c>
      <c r="K320" s="98">
        <f t="shared" si="147"/>
        <v>0</v>
      </c>
      <c r="L320" s="98">
        <f t="shared" si="147"/>
        <v>0</v>
      </c>
      <c r="M320" s="98">
        <f t="shared" si="147"/>
        <v>0</v>
      </c>
      <c r="N320" s="98">
        <f t="shared" si="147"/>
        <v>0</v>
      </c>
      <c r="O320" s="98">
        <f t="shared" si="147"/>
        <v>0</v>
      </c>
      <c r="P320" s="98">
        <f t="shared" si="147"/>
        <v>0</v>
      </c>
      <c r="Q320" s="98">
        <f t="shared" si="147"/>
        <v>0</v>
      </c>
      <c r="R320" s="98">
        <f t="shared" si="147"/>
        <v>0</v>
      </c>
      <c r="S320" s="98">
        <f t="shared" si="147"/>
        <v>0</v>
      </c>
      <c r="T320" s="98">
        <f t="shared" si="147"/>
        <v>0</v>
      </c>
      <c r="U320" s="122"/>
    </row>
    <row r="321" spans="3:21" s="161" customFormat="1">
      <c r="C321" s="16" t="s">
        <v>376</v>
      </c>
      <c r="E321" s="18" t="s">
        <v>649</v>
      </c>
      <c r="H321" s="98">
        <f>SUM(H322,H323,H324)</f>
        <v>0</v>
      </c>
      <c r="I321" s="98">
        <f t="shared" ref="I321:S321" si="148">SUM(I322,I323,I324)</f>
        <v>0</v>
      </c>
      <c r="J321" s="98">
        <f t="shared" si="148"/>
        <v>0</v>
      </c>
      <c r="K321" s="98">
        <f t="shared" si="148"/>
        <v>0</v>
      </c>
      <c r="L321" s="98">
        <f t="shared" si="148"/>
        <v>0</v>
      </c>
      <c r="M321" s="98">
        <f t="shared" si="148"/>
        <v>0</v>
      </c>
      <c r="N321" s="98">
        <f t="shared" si="148"/>
        <v>0</v>
      </c>
      <c r="O321" s="98">
        <f t="shared" si="148"/>
        <v>0</v>
      </c>
      <c r="P321" s="98">
        <f t="shared" si="148"/>
        <v>0</v>
      </c>
      <c r="Q321" s="98">
        <f t="shared" si="148"/>
        <v>0</v>
      </c>
      <c r="R321" s="98">
        <f t="shared" si="148"/>
        <v>0</v>
      </c>
      <c r="S321" s="98">
        <f t="shared" si="148"/>
        <v>0</v>
      </c>
      <c r="T321" s="98">
        <f>SUM(T322,T323,T324)</f>
        <v>0</v>
      </c>
    </row>
    <row r="322" spans="3:21" s="161" customFormat="1">
      <c r="C322" s="134" t="s">
        <v>330</v>
      </c>
      <c r="E322" s="18" t="s">
        <v>649</v>
      </c>
      <c r="H322" s="114"/>
      <c r="I322" s="115"/>
      <c r="J322" s="115"/>
      <c r="K322" s="115"/>
      <c r="L322" s="115"/>
      <c r="M322" s="115"/>
      <c r="N322" s="115"/>
      <c r="O322" s="115"/>
      <c r="P322" s="115"/>
      <c r="Q322" s="115"/>
      <c r="R322" s="115"/>
      <c r="S322" s="115"/>
      <c r="T322" s="115"/>
    </row>
    <row r="323" spans="3:21" s="161" customFormat="1">
      <c r="C323" s="34" t="s">
        <v>337</v>
      </c>
      <c r="E323" s="18" t="s">
        <v>649</v>
      </c>
      <c r="H323" s="114"/>
      <c r="I323" s="115"/>
      <c r="J323" s="115"/>
      <c r="K323" s="115"/>
      <c r="L323" s="115"/>
      <c r="M323" s="115"/>
      <c r="N323" s="115"/>
      <c r="O323" s="115"/>
      <c r="P323" s="115"/>
      <c r="Q323" s="115"/>
      <c r="R323" s="115"/>
      <c r="S323" s="115"/>
      <c r="T323" s="115"/>
    </row>
    <row r="324" spans="3:21" s="161" customFormat="1">
      <c r="C324" s="34" t="s">
        <v>341</v>
      </c>
      <c r="E324" s="18" t="s">
        <v>649</v>
      </c>
      <c r="H324" s="114"/>
      <c r="I324" s="115"/>
      <c r="J324" s="115"/>
      <c r="K324" s="115"/>
      <c r="L324" s="115"/>
      <c r="M324" s="115"/>
      <c r="N324" s="115"/>
      <c r="O324" s="115"/>
      <c r="P324" s="115"/>
      <c r="Q324" s="115"/>
      <c r="R324" s="115"/>
      <c r="S324" s="115"/>
      <c r="T324" s="115"/>
    </row>
    <row r="325" spans="3:21" s="161" customFormat="1">
      <c r="C325" s="16" t="s">
        <v>244</v>
      </c>
      <c r="E325" s="18" t="s">
        <v>649</v>
      </c>
      <c r="H325" s="114"/>
      <c r="I325" s="115"/>
      <c r="J325" s="115"/>
      <c r="K325" s="115"/>
      <c r="L325" s="115"/>
      <c r="M325" s="115"/>
      <c r="N325" s="115"/>
      <c r="O325" s="115"/>
      <c r="P325" s="115"/>
      <c r="Q325" s="115"/>
      <c r="R325" s="115"/>
      <c r="S325" s="115"/>
      <c r="T325" s="115"/>
    </row>
    <row r="326" spans="3:21" s="161" customFormat="1">
      <c r="C326" s="17"/>
      <c r="D326" s="17"/>
      <c r="E326" s="17"/>
      <c r="F326" s="17"/>
      <c r="G326" s="17"/>
      <c r="H326" s="116"/>
      <c r="I326" s="116"/>
      <c r="J326" s="116"/>
      <c r="K326" s="116"/>
      <c r="L326" s="116"/>
      <c r="M326" s="116"/>
      <c r="N326" s="116"/>
      <c r="O326" s="116"/>
      <c r="P326" s="116"/>
      <c r="Q326" s="116"/>
      <c r="R326" s="116"/>
      <c r="S326" s="116"/>
      <c r="T326" s="116"/>
      <c r="U326" s="122"/>
    </row>
    <row r="327" spans="3:21" s="161" customFormat="1">
      <c r="C327" s="16" t="s">
        <v>621</v>
      </c>
      <c r="D327" s="18"/>
      <c r="E327" s="18" t="s">
        <v>649</v>
      </c>
      <c r="H327" s="98">
        <f>SUM(H328,H332)</f>
        <v>0</v>
      </c>
      <c r="I327" s="98">
        <f t="shared" ref="I327:T327" si="149">SUM(I328,I332)</f>
        <v>0</v>
      </c>
      <c r="J327" s="98">
        <f t="shared" si="149"/>
        <v>0</v>
      </c>
      <c r="K327" s="98">
        <f t="shared" si="149"/>
        <v>0</v>
      </c>
      <c r="L327" s="98">
        <f t="shared" si="149"/>
        <v>0</v>
      </c>
      <c r="M327" s="98">
        <f t="shared" si="149"/>
        <v>0</v>
      </c>
      <c r="N327" s="98">
        <f t="shared" si="149"/>
        <v>0</v>
      </c>
      <c r="O327" s="98">
        <f t="shared" si="149"/>
        <v>0</v>
      </c>
      <c r="P327" s="98">
        <f t="shared" si="149"/>
        <v>0</v>
      </c>
      <c r="Q327" s="98">
        <f t="shared" si="149"/>
        <v>0</v>
      </c>
      <c r="R327" s="98">
        <f t="shared" si="149"/>
        <v>0</v>
      </c>
      <c r="S327" s="98">
        <f t="shared" si="149"/>
        <v>0</v>
      </c>
      <c r="T327" s="98">
        <f t="shared" si="149"/>
        <v>0</v>
      </c>
      <c r="U327" s="122"/>
    </row>
    <row r="328" spans="3:21" s="161" customFormat="1">
      <c r="C328" s="16" t="s">
        <v>376</v>
      </c>
      <c r="E328" s="18" t="s">
        <v>649</v>
      </c>
      <c r="H328" s="98">
        <f>SUM(H329,H330,H331)</f>
        <v>0</v>
      </c>
      <c r="I328" s="98">
        <f t="shared" ref="I328:S328" si="150">SUM(I329,I330,I331)</f>
        <v>0</v>
      </c>
      <c r="J328" s="98">
        <f t="shared" si="150"/>
        <v>0</v>
      </c>
      <c r="K328" s="98">
        <f t="shared" si="150"/>
        <v>0</v>
      </c>
      <c r="L328" s="98">
        <f t="shared" si="150"/>
        <v>0</v>
      </c>
      <c r="M328" s="98">
        <f t="shared" si="150"/>
        <v>0</v>
      </c>
      <c r="N328" s="98">
        <f t="shared" si="150"/>
        <v>0</v>
      </c>
      <c r="O328" s="98">
        <f t="shared" si="150"/>
        <v>0</v>
      </c>
      <c r="P328" s="98">
        <f t="shared" si="150"/>
        <v>0</v>
      </c>
      <c r="Q328" s="98">
        <f t="shared" si="150"/>
        <v>0</v>
      </c>
      <c r="R328" s="98">
        <f t="shared" si="150"/>
        <v>0</v>
      </c>
      <c r="S328" s="98">
        <f t="shared" si="150"/>
        <v>0</v>
      </c>
      <c r="T328" s="98">
        <f>SUM(T329,T330,T331)</f>
        <v>0</v>
      </c>
    </row>
    <row r="329" spans="3:21" s="161" customFormat="1">
      <c r="C329" s="134" t="s">
        <v>330</v>
      </c>
      <c r="E329" s="18" t="s">
        <v>649</v>
      </c>
      <c r="H329" s="114"/>
      <c r="I329" s="115"/>
      <c r="J329" s="115"/>
      <c r="K329" s="115"/>
      <c r="L329" s="115"/>
      <c r="M329" s="115"/>
      <c r="N329" s="115"/>
      <c r="O329" s="115"/>
      <c r="P329" s="115"/>
      <c r="Q329" s="115"/>
      <c r="R329" s="115"/>
      <c r="S329" s="115"/>
      <c r="T329" s="115"/>
    </row>
    <row r="330" spans="3:21" s="161" customFormat="1">
      <c r="C330" s="34" t="s">
        <v>337</v>
      </c>
      <c r="E330" s="18" t="s">
        <v>649</v>
      </c>
      <c r="H330" s="114"/>
      <c r="I330" s="115"/>
      <c r="J330" s="115"/>
      <c r="K330" s="115"/>
      <c r="L330" s="115"/>
      <c r="M330" s="115"/>
      <c r="N330" s="115"/>
      <c r="O330" s="115"/>
      <c r="P330" s="115"/>
      <c r="Q330" s="115"/>
      <c r="R330" s="115"/>
      <c r="S330" s="115"/>
      <c r="T330" s="115"/>
    </row>
    <row r="331" spans="3:21" s="161" customFormat="1">
      <c r="C331" s="34" t="s">
        <v>341</v>
      </c>
      <c r="E331" s="18" t="s">
        <v>649</v>
      </c>
      <c r="H331" s="114"/>
      <c r="I331" s="115"/>
      <c r="J331" s="115"/>
      <c r="K331" s="115"/>
      <c r="L331" s="115"/>
      <c r="M331" s="115"/>
      <c r="N331" s="115"/>
      <c r="O331" s="115"/>
      <c r="P331" s="115"/>
      <c r="Q331" s="115"/>
      <c r="R331" s="115"/>
      <c r="S331" s="115"/>
      <c r="T331" s="115"/>
    </row>
    <row r="332" spans="3:21" s="161" customFormat="1">
      <c r="C332" s="16" t="s">
        <v>244</v>
      </c>
      <c r="E332" s="18" t="s">
        <v>649</v>
      </c>
      <c r="H332" s="114"/>
      <c r="I332" s="115"/>
      <c r="J332" s="115"/>
      <c r="K332" s="115"/>
      <c r="L332" s="115"/>
      <c r="M332" s="115"/>
      <c r="N332" s="115"/>
      <c r="O332" s="115"/>
      <c r="P332" s="115"/>
      <c r="Q332" s="115"/>
      <c r="R332" s="115"/>
      <c r="S332" s="115"/>
      <c r="T332" s="115"/>
    </row>
    <row r="333" spans="3:21" s="161" customFormat="1">
      <c r="C333" s="17"/>
      <c r="D333" s="17"/>
      <c r="E333" s="17"/>
      <c r="F333" s="17"/>
      <c r="G333" s="17"/>
      <c r="H333" s="116"/>
      <c r="I333" s="116"/>
      <c r="J333" s="116"/>
      <c r="K333" s="116"/>
      <c r="L333" s="116"/>
      <c r="M333" s="116"/>
      <c r="N333" s="116"/>
      <c r="O333" s="116"/>
      <c r="P333" s="116"/>
      <c r="Q333" s="116"/>
      <c r="R333" s="116"/>
      <c r="S333" s="116"/>
      <c r="T333" s="116"/>
      <c r="U333" s="122"/>
    </row>
    <row r="334" spans="3:21" s="161" customFormat="1">
      <c r="C334" s="16" t="s">
        <v>622</v>
      </c>
      <c r="D334" s="18"/>
      <c r="E334" s="18" t="s">
        <v>649</v>
      </c>
      <c r="H334" s="98">
        <f>SUM(H335,H339)</f>
        <v>0</v>
      </c>
      <c r="I334" s="98">
        <f t="shared" ref="I334:T334" si="151">SUM(I335,I339)</f>
        <v>0</v>
      </c>
      <c r="J334" s="98">
        <f t="shared" si="151"/>
        <v>0</v>
      </c>
      <c r="K334" s="98">
        <f t="shared" si="151"/>
        <v>0</v>
      </c>
      <c r="L334" s="98">
        <f t="shared" si="151"/>
        <v>0</v>
      </c>
      <c r="M334" s="98">
        <f t="shared" si="151"/>
        <v>0</v>
      </c>
      <c r="N334" s="98">
        <f t="shared" si="151"/>
        <v>0</v>
      </c>
      <c r="O334" s="98">
        <f t="shared" si="151"/>
        <v>0</v>
      </c>
      <c r="P334" s="98">
        <f t="shared" si="151"/>
        <v>0</v>
      </c>
      <c r="Q334" s="98">
        <f t="shared" si="151"/>
        <v>0</v>
      </c>
      <c r="R334" s="98">
        <f t="shared" si="151"/>
        <v>0</v>
      </c>
      <c r="S334" s="98">
        <f t="shared" si="151"/>
        <v>0</v>
      </c>
      <c r="T334" s="98">
        <f t="shared" si="151"/>
        <v>0</v>
      </c>
      <c r="U334" s="122"/>
    </row>
    <row r="335" spans="3:21" s="161" customFormat="1">
      <c r="C335" s="16" t="s">
        <v>376</v>
      </c>
      <c r="E335" s="18" t="s">
        <v>649</v>
      </c>
      <c r="H335" s="98">
        <f>SUM(H336,H337,H338)</f>
        <v>0</v>
      </c>
      <c r="I335" s="98">
        <f t="shared" ref="I335:S335" si="152">SUM(I336,I337,I338)</f>
        <v>0</v>
      </c>
      <c r="J335" s="98">
        <f t="shared" si="152"/>
        <v>0</v>
      </c>
      <c r="K335" s="98">
        <f t="shared" si="152"/>
        <v>0</v>
      </c>
      <c r="L335" s="98">
        <f t="shared" si="152"/>
        <v>0</v>
      </c>
      <c r="M335" s="98">
        <f t="shared" si="152"/>
        <v>0</v>
      </c>
      <c r="N335" s="98">
        <f t="shared" si="152"/>
        <v>0</v>
      </c>
      <c r="O335" s="98">
        <f t="shared" si="152"/>
        <v>0</v>
      </c>
      <c r="P335" s="98">
        <f t="shared" si="152"/>
        <v>0</v>
      </c>
      <c r="Q335" s="98">
        <f t="shared" si="152"/>
        <v>0</v>
      </c>
      <c r="R335" s="98">
        <f t="shared" si="152"/>
        <v>0</v>
      </c>
      <c r="S335" s="98">
        <f t="shared" si="152"/>
        <v>0</v>
      </c>
      <c r="T335" s="98">
        <f>SUM(T336,T337,T338)</f>
        <v>0</v>
      </c>
    </row>
    <row r="336" spans="3:21" s="161" customFormat="1">
      <c r="C336" s="134" t="s">
        <v>330</v>
      </c>
      <c r="E336" s="18" t="s">
        <v>649</v>
      </c>
      <c r="H336" s="114"/>
      <c r="I336" s="115"/>
      <c r="J336" s="115"/>
      <c r="K336" s="115"/>
      <c r="L336" s="115"/>
      <c r="M336" s="115"/>
      <c r="N336" s="115"/>
      <c r="O336" s="115"/>
      <c r="P336" s="115"/>
      <c r="Q336" s="115"/>
      <c r="R336" s="115"/>
      <c r="S336" s="115"/>
      <c r="T336" s="115"/>
    </row>
    <row r="337" spans="3:21" s="161" customFormat="1">
      <c r="C337" s="34" t="s">
        <v>337</v>
      </c>
      <c r="E337" s="18" t="s">
        <v>649</v>
      </c>
      <c r="H337" s="114"/>
      <c r="I337" s="115"/>
      <c r="J337" s="115"/>
      <c r="K337" s="115"/>
      <c r="L337" s="115"/>
      <c r="M337" s="115"/>
      <c r="N337" s="115"/>
      <c r="O337" s="115"/>
      <c r="P337" s="115"/>
      <c r="Q337" s="115"/>
      <c r="R337" s="115"/>
      <c r="S337" s="115"/>
      <c r="T337" s="115"/>
    </row>
    <row r="338" spans="3:21" s="161" customFormat="1">
      <c r="C338" s="34" t="s">
        <v>341</v>
      </c>
      <c r="E338" s="18" t="s">
        <v>649</v>
      </c>
      <c r="H338" s="114"/>
      <c r="I338" s="115"/>
      <c r="J338" s="115"/>
      <c r="K338" s="115"/>
      <c r="L338" s="115"/>
      <c r="M338" s="115"/>
      <c r="N338" s="115"/>
      <c r="O338" s="115"/>
      <c r="P338" s="115"/>
      <c r="Q338" s="115"/>
      <c r="R338" s="115"/>
      <c r="S338" s="115"/>
      <c r="T338" s="115"/>
    </row>
    <row r="339" spans="3:21" s="161" customFormat="1">
      <c r="C339" s="16" t="s">
        <v>244</v>
      </c>
      <c r="E339" s="18" t="s">
        <v>649</v>
      </c>
      <c r="H339" s="114"/>
      <c r="I339" s="115"/>
      <c r="J339" s="115"/>
      <c r="K339" s="115"/>
      <c r="L339" s="115"/>
      <c r="M339" s="115"/>
      <c r="N339" s="115"/>
      <c r="O339" s="115"/>
      <c r="P339" s="115"/>
      <c r="Q339" s="115"/>
      <c r="R339" s="115"/>
      <c r="S339" s="115"/>
      <c r="T339" s="115"/>
    </row>
    <row r="340" spans="3:21" s="161" customFormat="1">
      <c r="C340" s="17"/>
      <c r="D340" s="17"/>
      <c r="E340" s="17"/>
      <c r="F340" s="17"/>
      <c r="G340" s="17"/>
      <c r="H340" s="116"/>
      <c r="I340" s="116"/>
      <c r="J340" s="116"/>
      <c r="K340" s="116"/>
      <c r="L340" s="116"/>
      <c r="M340" s="116"/>
      <c r="N340" s="116"/>
      <c r="O340" s="116"/>
      <c r="P340" s="116"/>
      <c r="Q340" s="116"/>
      <c r="R340" s="116"/>
      <c r="S340" s="116"/>
      <c r="T340" s="116"/>
      <c r="U340" s="122"/>
    </row>
    <row r="341" spans="3:21" s="161" customFormat="1">
      <c r="C341" s="16" t="s">
        <v>623</v>
      </c>
      <c r="D341" s="18"/>
      <c r="E341" s="18" t="s">
        <v>649</v>
      </c>
      <c r="H341" s="98">
        <f>SUM(H342,H346)</f>
        <v>0</v>
      </c>
      <c r="I341" s="98">
        <f t="shared" ref="I341:T341" si="153">SUM(I342,I346)</f>
        <v>0</v>
      </c>
      <c r="J341" s="98">
        <f t="shared" si="153"/>
        <v>0</v>
      </c>
      <c r="K341" s="98">
        <f t="shared" si="153"/>
        <v>0</v>
      </c>
      <c r="L341" s="98">
        <f t="shared" si="153"/>
        <v>0</v>
      </c>
      <c r="M341" s="98">
        <f t="shared" si="153"/>
        <v>0</v>
      </c>
      <c r="N341" s="98">
        <f t="shared" si="153"/>
        <v>0</v>
      </c>
      <c r="O341" s="98">
        <f t="shared" si="153"/>
        <v>0</v>
      </c>
      <c r="P341" s="98">
        <f t="shared" si="153"/>
        <v>0</v>
      </c>
      <c r="Q341" s="98">
        <f t="shared" si="153"/>
        <v>0</v>
      </c>
      <c r="R341" s="98">
        <f t="shared" si="153"/>
        <v>0</v>
      </c>
      <c r="S341" s="98">
        <f t="shared" si="153"/>
        <v>0</v>
      </c>
      <c r="T341" s="98">
        <f t="shared" si="153"/>
        <v>0</v>
      </c>
      <c r="U341" s="122"/>
    </row>
    <row r="342" spans="3:21" s="161" customFormat="1">
      <c r="C342" s="16" t="s">
        <v>376</v>
      </c>
      <c r="E342" s="18" t="s">
        <v>649</v>
      </c>
      <c r="H342" s="98">
        <f>SUM(H343,H344,H345)</f>
        <v>0</v>
      </c>
      <c r="I342" s="98">
        <f t="shared" ref="I342:S342" si="154">SUM(I343,I344,I345)</f>
        <v>0</v>
      </c>
      <c r="J342" s="98">
        <f t="shared" si="154"/>
        <v>0</v>
      </c>
      <c r="K342" s="98">
        <f t="shared" si="154"/>
        <v>0</v>
      </c>
      <c r="L342" s="98">
        <f t="shared" si="154"/>
        <v>0</v>
      </c>
      <c r="M342" s="98">
        <f t="shared" si="154"/>
        <v>0</v>
      </c>
      <c r="N342" s="98">
        <f t="shared" si="154"/>
        <v>0</v>
      </c>
      <c r="O342" s="98">
        <f t="shared" si="154"/>
        <v>0</v>
      </c>
      <c r="P342" s="98">
        <f t="shared" si="154"/>
        <v>0</v>
      </c>
      <c r="Q342" s="98">
        <f t="shared" si="154"/>
        <v>0</v>
      </c>
      <c r="R342" s="98">
        <f t="shared" si="154"/>
        <v>0</v>
      </c>
      <c r="S342" s="98">
        <f t="shared" si="154"/>
        <v>0</v>
      </c>
      <c r="T342" s="98">
        <f>SUM(T343,T344,T345)</f>
        <v>0</v>
      </c>
    </row>
    <row r="343" spans="3:21" s="161" customFormat="1">
      <c r="C343" s="134" t="s">
        <v>330</v>
      </c>
      <c r="E343" s="18" t="s">
        <v>649</v>
      </c>
      <c r="H343" s="114"/>
      <c r="I343" s="115"/>
      <c r="J343" s="115"/>
      <c r="K343" s="115"/>
      <c r="L343" s="115"/>
      <c r="M343" s="115"/>
      <c r="N343" s="115"/>
      <c r="O343" s="115"/>
      <c r="P343" s="115"/>
      <c r="Q343" s="115"/>
      <c r="R343" s="115"/>
      <c r="S343" s="115"/>
      <c r="T343" s="115"/>
    </row>
    <row r="344" spans="3:21" s="161" customFormat="1">
      <c r="C344" s="34" t="s">
        <v>337</v>
      </c>
      <c r="E344" s="18" t="s">
        <v>649</v>
      </c>
      <c r="H344" s="114"/>
      <c r="I344" s="115"/>
      <c r="J344" s="115"/>
      <c r="K344" s="115"/>
      <c r="L344" s="115"/>
      <c r="M344" s="115"/>
      <c r="N344" s="115"/>
      <c r="O344" s="115"/>
      <c r="P344" s="115"/>
      <c r="Q344" s="115"/>
      <c r="R344" s="115"/>
      <c r="S344" s="115"/>
      <c r="T344" s="115"/>
    </row>
    <row r="345" spans="3:21" s="161" customFormat="1">
      <c r="C345" s="34" t="s">
        <v>341</v>
      </c>
      <c r="E345" s="18" t="s">
        <v>649</v>
      </c>
      <c r="H345" s="114"/>
      <c r="I345" s="115"/>
      <c r="J345" s="115"/>
      <c r="K345" s="115"/>
      <c r="L345" s="115"/>
      <c r="M345" s="115"/>
      <c r="N345" s="115"/>
      <c r="O345" s="115"/>
      <c r="P345" s="115"/>
      <c r="Q345" s="115"/>
      <c r="R345" s="115"/>
      <c r="S345" s="115"/>
      <c r="T345" s="115"/>
    </row>
    <row r="346" spans="3:21" s="161" customFormat="1">
      <c r="C346" s="16" t="s">
        <v>244</v>
      </c>
      <c r="E346" s="18" t="s">
        <v>649</v>
      </c>
      <c r="H346" s="114"/>
      <c r="I346" s="115"/>
      <c r="J346" s="115"/>
      <c r="K346" s="115"/>
      <c r="L346" s="115"/>
      <c r="M346" s="115"/>
      <c r="N346" s="115"/>
      <c r="O346" s="115"/>
      <c r="P346" s="115"/>
      <c r="Q346" s="115"/>
      <c r="R346" s="115"/>
      <c r="S346" s="115"/>
      <c r="T346" s="115"/>
    </row>
    <row r="347" spans="3:21" s="161" customFormat="1">
      <c r="C347" s="17"/>
      <c r="D347" s="17"/>
      <c r="E347" s="17"/>
      <c r="F347" s="17"/>
      <c r="G347" s="17"/>
      <c r="H347" s="116"/>
      <c r="I347" s="116"/>
      <c r="J347" s="116"/>
      <c r="K347" s="116"/>
      <c r="L347" s="116"/>
      <c r="M347" s="116"/>
      <c r="N347" s="116"/>
      <c r="O347" s="116"/>
      <c r="P347" s="116"/>
      <c r="Q347" s="116"/>
      <c r="R347" s="116"/>
      <c r="S347" s="116"/>
      <c r="T347" s="116"/>
      <c r="U347" s="122"/>
    </row>
    <row r="348" spans="3:21" s="161" customFormat="1">
      <c r="C348" s="16" t="s">
        <v>624</v>
      </c>
      <c r="D348" s="18"/>
      <c r="E348" s="18" t="s">
        <v>649</v>
      </c>
      <c r="H348" s="98">
        <f>SUM(H349,H353)</f>
        <v>0</v>
      </c>
      <c r="I348" s="98">
        <f t="shared" ref="I348:T348" si="155">SUM(I349,I353)</f>
        <v>0</v>
      </c>
      <c r="J348" s="98">
        <f t="shared" si="155"/>
        <v>0</v>
      </c>
      <c r="K348" s="98">
        <f t="shared" si="155"/>
        <v>0</v>
      </c>
      <c r="L348" s="98">
        <f t="shared" si="155"/>
        <v>0</v>
      </c>
      <c r="M348" s="98">
        <f t="shared" si="155"/>
        <v>0</v>
      </c>
      <c r="N348" s="98">
        <f t="shared" si="155"/>
        <v>0</v>
      </c>
      <c r="O348" s="98">
        <f t="shared" si="155"/>
        <v>0</v>
      </c>
      <c r="P348" s="98">
        <f t="shared" si="155"/>
        <v>0</v>
      </c>
      <c r="Q348" s="98">
        <f t="shared" si="155"/>
        <v>0</v>
      </c>
      <c r="R348" s="98">
        <f t="shared" si="155"/>
        <v>0</v>
      </c>
      <c r="S348" s="98">
        <f t="shared" si="155"/>
        <v>0</v>
      </c>
      <c r="T348" s="98">
        <f t="shared" si="155"/>
        <v>0</v>
      </c>
      <c r="U348" s="122"/>
    </row>
    <row r="349" spans="3:21" s="161" customFormat="1">
      <c r="C349" s="16" t="s">
        <v>376</v>
      </c>
      <c r="E349" s="18" t="s">
        <v>649</v>
      </c>
      <c r="H349" s="98">
        <f>SUM(H350,H351,H352)</f>
        <v>0</v>
      </c>
      <c r="I349" s="98">
        <f t="shared" ref="I349:S349" si="156">SUM(I350,I351,I352)</f>
        <v>0</v>
      </c>
      <c r="J349" s="98">
        <f t="shared" si="156"/>
        <v>0</v>
      </c>
      <c r="K349" s="98">
        <f t="shared" si="156"/>
        <v>0</v>
      </c>
      <c r="L349" s="98">
        <f t="shared" si="156"/>
        <v>0</v>
      </c>
      <c r="M349" s="98">
        <f t="shared" si="156"/>
        <v>0</v>
      </c>
      <c r="N349" s="98">
        <f t="shared" si="156"/>
        <v>0</v>
      </c>
      <c r="O349" s="98">
        <f t="shared" si="156"/>
        <v>0</v>
      </c>
      <c r="P349" s="98">
        <f t="shared" si="156"/>
        <v>0</v>
      </c>
      <c r="Q349" s="98">
        <f t="shared" si="156"/>
        <v>0</v>
      </c>
      <c r="R349" s="98">
        <f t="shared" si="156"/>
        <v>0</v>
      </c>
      <c r="S349" s="98">
        <f t="shared" si="156"/>
        <v>0</v>
      </c>
      <c r="T349" s="98">
        <f>SUM(T350,T351,T352)</f>
        <v>0</v>
      </c>
    </row>
    <row r="350" spans="3:21" s="161" customFormat="1">
      <c r="C350" s="134" t="s">
        <v>330</v>
      </c>
      <c r="E350" s="18" t="s">
        <v>649</v>
      </c>
      <c r="H350" s="114"/>
      <c r="I350" s="115"/>
      <c r="J350" s="115"/>
      <c r="K350" s="115"/>
      <c r="L350" s="115"/>
      <c r="M350" s="115"/>
      <c r="N350" s="115"/>
      <c r="O350" s="115"/>
      <c r="P350" s="115"/>
      <c r="Q350" s="115"/>
      <c r="R350" s="115"/>
      <c r="S350" s="115"/>
      <c r="T350" s="115"/>
    </row>
    <row r="351" spans="3:21" s="161" customFormat="1">
      <c r="C351" s="34" t="s">
        <v>337</v>
      </c>
      <c r="E351" s="18" t="s">
        <v>649</v>
      </c>
      <c r="H351" s="114"/>
      <c r="I351" s="115"/>
      <c r="J351" s="115"/>
      <c r="K351" s="115"/>
      <c r="L351" s="115"/>
      <c r="M351" s="115"/>
      <c r="N351" s="115"/>
      <c r="O351" s="115"/>
      <c r="P351" s="115"/>
      <c r="Q351" s="115"/>
      <c r="R351" s="115"/>
      <c r="S351" s="115"/>
      <c r="T351" s="115"/>
    </row>
    <row r="352" spans="3:21" s="161" customFormat="1">
      <c r="C352" s="34" t="s">
        <v>341</v>
      </c>
      <c r="E352" s="18" t="s">
        <v>649</v>
      </c>
      <c r="H352" s="114"/>
      <c r="I352" s="115"/>
      <c r="J352" s="115"/>
      <c r="K352" s="115"/>
      <c r="L352" s="115"/>
      <c r="M352" s="115"/>
      <c r="N352" s="115"/>
      <c r="O352" s="115"/>
      <c r="P352" s="115"/>
      <c r="Q352" s="115"/>
      <c r="R352" s="115"/>
      <c r="S352" s="115"/>
      <c r="T352" s="115"/>
    </row>
    <row r="353" spans="3:21" s="161" customFormat="1">
      <c r="C353" s="16" t="s">
        <v>244</v>
      </c>
      <c r="E353" s="18" t="s">
        <v>649</v>
      </c>
      <c r="H353" s="114"/>
      <c r="I353" s="115"/>
      <c r="J353" s="115"/>
      <c r="K353" s="115"/>
      <c r="L353" s="115"/>
      <c r="M353" s="115"/>
      <c r="N353" s="115"/>
      <c r="O353" s="115"/>
      <c r="P353" s="115"/>
      <c r="Q353" s="115"/>
      <c r="R353" s="115"/>
      <c r="S353" s="115"/>
      <c r="T353" s="115"/>
    </row>
    <row r="354" spans="3:21" s="161" customFormat="1">
      <c r="C354" s="17"/>
      <c r="D354" s="17"/>
      <c r="E354" s="17"/>
      <c r="F354" s="17"/>
      <c r="G354" s="17"/>
      <c r="H354" s="116"/>
      <c r="I354" s="116"/>
      <c r="J354" s="116"/>
      <c r="K354" s="116"/>
      <c r="L354" s="116"/>
      <c r="M354" s="116"/>
      <c r="N354" s="116"/>
      <c r="O354" s="116"/>
      <c r="P354" s="116"/>
      <c r="Q354" s="116"/>
      <c r="R354" s="116"/>
      <c r="S354" s="116"/>
      <c r="T354" s="116"/>
      <c r="U354" s="122"/>
    </row>
    <row r="355" spans="3:21" s="161" customFormat="1">
      <c r="C355" s="16" t="s">
        <v>625</v>
      </c>
      <c r="D355" s="18"/>
      <c r="E355" s="18" t="s">
        <v>649</v>
      </c>
      <c r="H355" s="98">
        <f>SUM(H356,H360)</f>
        <v>0</v>
      </c>
      <c r="I355" s="98">
        <f t="shared" ref="I355:T355" si="157">SUM(I356,I360)</f>
        <v>0</v>
      </c>
      <c r="J355" s="98">
        <f t="shared" si="157"/>
        <v>0</v>
      </c>
      <c r="K355" s="98">
        <f t="shared" si="157"/>
        <v>0</v>
      </c>
      <c r="L355" s="98">
        <f t="shared" si="157"/>
        <v>0</v>
      </c>
      <c r="M355" s="98">
        <f t="shared" si="157"/>
        <v>0</v>
      </c>
      <c r="N355" s="98">
        <f t="shared" si="157"/>
        <v>0</v>
      </c>
      <c r="O355" s="98">
        <f t="shared" si="157"/>
        <v>0</v>
      </c>
      <c r="P355" s="98">
        <f t="shared" si="157"/>
        <v>0</v>
      </c>
      <c r="Q355" s="98">
        <f t="shared" si="157"/>
        <v>0</v>
      </c>
      <c r="R355" s="98">
        <f t="shared" si="157"/>
        <v>0</v>
      </c>
      <c r="S355" s="98">
        <f t="shared" si="157"/>
        <v>0</v>
      </c>
      <c r="T355" s="98">
        <f t="shared" si="157"/>
        <v>0</v>
      </c>
      <c r="U355" s="122"/>
    </row>
    <row r="356" spans="3:21" s="161" customFormat="1">
      <c r="C356" s="16" t="s">
        <v>376</v>
      </c>
      <c r="E356" s="18" t="s">
        <v>649</v>
      </c>
      <c r="H356" s="98">
        <f>SUM(H357,H358,H359)</f>
        <v>0</v>
      </c>
      <c r="I356" s="98">
        <f t="shared" ref="I356:S356" si="158">SUM(I357,I358,I359)</f>
        <v>0</v>
      </c>
      <c r="J356" s="98">
        <f t="shared" si="158"/>
        <v>0</v>
      </c>
      <c r="K356" s="98">
        <f t="shared" si="158"/>
        <v>0</v>
      </c>
      <c r="L356" s="98">
        <f t="shared" si="158"/>
        <v>0</v>
      </c>
      <c r="M356" s="98">
        <f t="shared" si="158"/>
        <v>0</v>
      </c>
      <c r="N356" s="98">
        <f t="shared" si="158"/>
        <v>0</v>
      </c>
      <c r="O356" s="98">
        <f t="shared" si="158"/>
        <v>0</v>
      </c>
      <c r="P356" s="98">
        <f t="shared" si="158"/>
        <v>0</v>
      </c>
      <c r="Q356" s="98">
        <f t="shared" si="158"/>
        <v>0</v>
      </c>
      <c r="R356" s="98">
        <f t="shared" si="158"/>
        <v>0</v>
      </c>
      <c r="S356" s="98">
        <f t="shared" si="158"/>
        <v>0</v>
      </c>
      <c r="T356" s="98">
        <f>SUM(T357,T358,T359)</f>
        <v>0</v>
      </c>
    </row>
    <row r="357" spans="3:21" s="161" customFormat="1">
      <c r="C357" s="134" t="s">
        <v>330</v>
      </c>
      <c r="E357" s="18" t="s">
        <v>649</v>
      </c>
      <c r="H357" s="114"/>
      <c r="I357" s="115"/>
      <c r="J357" s="115"/>
      <c r="K357" s="115"/>
      <c r="L357" s="115"/>
      <c r="M357" s="115"/>
      <c r="N357" s="115"/>
      <c r="O357" s="115"/>
      <c r="P357" s="115"/>
      <c r="Q357" s="115"/>
      <c r="R357" s="115"/>
      <c r="S357" s="115"/>
      <c r="T357" s="115"/>
    </row>
    <row r="358" spans="3:21" s="161" customFormat="1">
      <c r="C358" s="34" t="s">
        <v>337</v>
      </c>
      <c r="E358" s="18" t="s">
        <v>649</v>
      </c>
      <c r="H358" s="114"/>
      <c r="I358" s="115"/>
      <c r="J358" s="115"/>
      <c r="K358" s="115"/>
      <c r="L358" s="115"/>
      <c r="M358" s="115"/>
      <c r="N358" s="115"/>
      <c r="O358" s="115"/>
      <c r="P358" s="115"/>
      <c r="Q358" s="115"/>
      <c r="R358" s="115"/>
      <c r="S358" s="115"/>
      <c r="T358" s="115"/>
    </row>
    <row r="359" spans="3:21" s="161" customFormat="1">
      <c r="C359" s="34" t="s">
        <v>341</v>
      </c>
      <c r="E359" s="18" t="s">
        <v>649</v>
      </c>
      <c r="H359" s="114"/>
      <c r="I359" s="115"/>
      <c r="J359" s="115"/>
      <c r="K359" s="115"/>
      <c r="L359" s="115"/>
      <c r="M359" s="115"/>
      <c r="N359" s="115"/>
      <c r="O359" s="115"/>
      <c r="P359" s="115"/>
      <c r="Q359" s="115"/>
      <c r="R359" s="115"/>
      <c r="S359" s="115"/>
      <c r="T359" s="115"/>
    </row>
    <row r="360" spans="3:21" s="161" customFormat="1">
      <c r="C360" s="16" t="s">
        <v>244</v>
      </c>
      <c r="E360" s="18" t="s">
        <v>649</v>
      </c>
      <c r="H360" s="114"/>
      <c r="I360" s="115"/>
      <c r="J360" s="115"/>
      <c r="K360" s="115"/>
      <c r="L360" s="115"/>
      <c r="M360" s="115"/>
      <c r="N360" s="115"/>
      <c r="O360" s="115"/>
      <c r="P360" s="115"/>
      <c r="Q360" s="115"/>
      <c r="R360" s="115"/>
      <c r="S360" s="115"/>
      <c r="T360" s="115"/>
    </row>
    <row r="361" spans="3:21" s="161" customFormat="1">
      <c r="C361" s="17"/>
      <c r="D361" s="17"/>
      <c r="E361" s="17"/>
      <c r="F361" s="17"/>
      <c r="G361" s="17"/>
      <c r="H361" s="116"/>
      <c r="I361" s="116"/>
      <c r="J361" s="116"/>
      <c r="K361" s="116"/>
      <c r="L361" s="116"/>
      <c r="M361" s="116"/>
      <c r="N361" s="116"/>
      <c r="O361" s="116"/>
      <c r="P361" s="116"/>
      <c r="Q361" s="116"/>
      <c r="R361" s="116"/>
      <c r="S361" s="116"/>
      <c r="T361" s="116"/>
      <c r="U361" s="122"/>
    </row>
    <row r="362" spans="3:21" s="161" customFormat="1">
      <c r="C362" s="16" t="s">
        <v>626</v>
      </c>
      <c r="D362" s="18"/>
      <c r="E362" s="18" t="s">
        <v>649</v>
      </c>
      <c r="H362" s="98">
        <f>SUM(H363,H367)</f>
        <v>0</v>
      </c>
      <c r="I362" s="98">
        <f t="shared" ref="I362:T362" si="159">SUM(I363,I367)</f>
        <v>0</v>
      </c>
      <c r="J362" s="98">
        <f t="shared" si="159"/>
        <v>0</v>
      </c>
      <c r="K362" s="98">
        <f t="shared" si="159"/>
        <v>0</v>
      </c>
      <c r="L362" s="98">
        <f t="shared" si="159"/>
        <v>0</v>
      </c>
      <c r="M362" s="98">
        <f t="shared" si="159"/>
        <v>0</v>
      </c>
      <c r="N362" s="98">
        <f t="shared" si="159"/>
        <v>0</v>
      </c>
      <c r="O362" s="98">
        <f t="shared" si="159"/>
        <v>0</v>
      </c>
      <c r="P362" s="98">
        <f t="shared" si="159"/>
        <v>0</v>
      </c>
      <c r="Q362" s="98">
        <f t="shared" si="159"/>
        <v>0</v>
      </c>
      <c r="R362" s="98">
        <f t="shared" si="159"/>
        <v>0</v>
      </c>
      <c r="S362" s="98">
        <f t="shared" si="159"/>
        <v>0</v>
      </c>
      <c r="T362" s="98">
        <f t="shared" si="159"/>
        <v>0</v>
      </c>
      <c r="U362" s="122"/>
    </row>
    <row r="363" spans="3:21" s="161" customFormat="1">
      <c r="C363" s="16" t="s">
        <v>376</v>
      </c>
      <c r="E363" s="18" t="s">
        <v>649</v>
      </c>
      <c r="H363" s="98">
        <f>SUM(H364,H365,H366)</f>
        <v>0</v>
      </c>
      <c r="I363" s="98">
        <f t="shared" ref="I363:S363" si="160">SUM(I364,I365,I366)</f>
        <v>0</v>
      </c>
      <c r="J363" s="98">
        <f t="shared" si="160"/>
        <v>0</v>
      </c>
      <c r="K363" s="98">
        <f t="shared" si="160"/>
        <v>0</v>
      </c>
      <c r="L363" s="98">
        <f t="shared" si="160"/>
        <v>0</v>
      </c>
      <c r="M363" s="98">
        <f t="shared" si="160"/>
        <v>0</v>
      </c>
      <c r="N363" s="98">
        <f t="shared" si="160"/>
        <v>0</v>
      </c>
      <c r="O363" s="98">
        <f t="shared" si="160"/>
        <v>0</v>
      </c>
      <c r="P363" s="98">
        <f t="shared" si="160"/>
        <v>0</v>
      </c>
      <c r="Q363" s="98">
        <f t="shared" si="160"/>
        <v>0</v>
      </c>
      <c r="R363" s="98">
        <f t="shared" si="160"/>
        <v>0</v>
      </c>
      <c r="S363" s="98">
        <f t="shared" si="160"/>
        <v>0</v>
      </c>
      <c r="T363" s="98">
        <f>SUM(T364,T365,T366)</f>
        <v>0</v>
      </c>
    </row>
    <row r="364" spans="3:21" s="161" customFormat="1">
      <c r="C364" s="134" t="s">
        <v>330</v>
      </c>
      <c r="E364" s="18" t="s">
        <v>649</v>
      </c>
      <c r="H364" s="114"/>
      <c r="I364" s="115"/>
      <c r="J364" s="115"/>
      <c r="K364" s="115"/>
      <c r="L364" s="115"/>
      <c r="M364" s="115"/>
      <c r="N364" s="115"/>
      <c r="O364" s="115"/>
      <c r="P364" s="115"/>
      <c r="Q364" s="115"/>
      <c r="R364" s="115"/>
      <c r="S364" s="115"/>
      <c r="T364" s="115"/>
    </row>
    <row r="365" spans="3:21" s="161" customFormat="1">
      <c r="C365" s="34" t="s">
        <v>337</v>
      </c>
      <c r="E365" s="18" t="s">
        <v>649</v>
      </c>
      <c r="H365" s="114"/>
      <c r="I365" s="115"/>
      <c r="J365" s="115"/>
      <c r="K365" s="115"/>
      <c r="L365" s="115"/>
      <c r="M365" s="115"/>
      <c r="N365" s="115"/>
      <c r="O365" s="115"/>
      <c r="P365" s="115"/>
      <c r="Q365" s="115"/>
      <c r="R365" s="115"/>
      <c r="S365" s="115"/>
      <c r="T365" s="115"/>
    </row>
    <row r="366" spans="3:21" s="161" customFormat="1">
      <c r="C366" s="34" t="s">
        <v>341</v>
      </c>
      <c r="E366" s="18" t="s">
        <v>649</v>
      </c>
      <c r="H366" s="114"/>
      <c r="I366" s="115"/>
      <c r="J366" s="115"/>
      <c r="K366" s="115"/>
      <c r="L366" s="115"/>
      <c r="M366" s="115"/>
      <c r="N366" s="115"/>
      <c r="O366" s="115"/>
      <c r="P366" s="115"/>
      <c r="Q366" s="115"/>
      <c r="R366" s="115"/>
      <c r="S366" s="115"/>
      <c r="T366" s="115"/>
    </row>
    <row r="367" spans="3:21" s="161" customFormat="1">
      <c r="C367" s="16" t="s">
        <v>244</v>
      </c>
      <c r="E367" s="18" t="s">
        <v>649</v>
      </c>
      <c r="H367" s="114"/>
      <c r="I367" s="115"/>
      <c r="J367" s="115"/>
      <c r="K367" s="115"/>
      <c r="L367" s="115"/>
      <c r="M367" s="115"/>
      <c r="N367" s="115"/>
      <c r="O367" s="115"/>
      <c r="P367" s="115"/>
      <c r="Q367" s="115"/>
      <c r="R367" s="115"/>
      <c r="S367" s="115"/>
      <c r="T367" s="115"/>
    </row>
    <row r="368" spans="3:21" s="161" customFormat="1">
      <c r="C368" s="17"/>
      <c r="D368" s="17"/>
      <c r="E368" s="17"/>
      <c r="F368" s="17"/>
      <c r="G368" s="17"/>
      <c r="H368" s="116"/>
      <c r="I368" s="116"/>
      <c r="J368" s="116"/>
      <c r="K368" s="116"/>
      <c r="L368" s="116"/>
      <c r="M368" s="116"/>
      <c r="N368" s="116"/>
      <c r="O368" s="116"/>
      <c r="P368" s="116"/>
      <c r="Q368" s="116"/>
      <c r="R368" s="116"/>
      <c r="S368" s="116"/>
      <c r="T368" s="116"/>
      <c r="U368" s="122"/>
    </row>
    <row r="369" spans="2:22" s="161" customFormat="1">
      <c r="C369" s="16" t="s">
        <v>676</v>
      </c>
      <c r="D369" s="270"/>
      <c r="E369" s="270" t="s">
        <v>649</v>
      </c>
      <c r="H369" s="98">
        <f>SUM(H370,H374)</f>
        <v>0</v>
      </c>
      <c r="I369" s="98">
        <f t="shared" ref="I369:T369" si="161">SUM(I370,I374)</f>
        <v>0</v>
      </c>
      <c r="J369" s="98">
        <f t="shared" si="161"/>
        <v>0</v>
      </c>
      <c r="K369" s="98">
        <f t="shared" si="161"/>
        <v>0</v>
      </c>
      <c r="L369" s="98">
        <f t="shared" si="161"/>
        <v>0</v>
      </c>
      <c r="M369" s="98">
        <f t="shared" si="161"/>
        <v>0</v>
      </c>
      <c r="N369" s="98">
        <f t="shared" si="161"/>
        <v>0</v>
      </c>
      <c r="O369" s="98">
        <f t="shared" si="161"/>
        <v>0</v>
      </c>
      <c r="P369" s="98">
        <f t="shared" si="161"/>
        <v>0</v>
      </c>
      <c r="Q369" s="98">
        <f t="shared" si="161"/>
        <v>0</v>
      </c>
      <c r="R369" s="98">
        <f t="shared" si="161"/>
        <v>0</v>
      </c>
      <c r="S369" s="98">
        <f t="shared" si="161"/>
        <v>0</v>
      </c>
      <c r="T369" s="98">
        <f t="shared" si="161"/>
        <v>0</v>
      </c>
      <c r="U369" s="122"/>
    </row>
    <row r="370" spans="2:22" s="161" customFormat="1">
      <c r="C370" s="16" t="s">
        <v>376</v>
      </c>
      <c r="E370" s="270" t="s">
        <v>649</v>
      </c>
      <c r="H370" s="98">
        <f>SUM(H371,H372,H373)</f>
        <v>0</v>
      </c>
      <c r="I370" s="98">
        <f t="shared" ref="I370:S370" si="162">SUM(I371,I372,I373)</f>
        <v>0</v>
      </c>
      <c r="J370" s="98">
        <f t="shared" si="162"/>
        <v>0</v>
      </c>
      <c r="K370" s="98">
        <f t="shared" si="162"/>
        <v>0</v>
      </c>
      <c r="L370" s="98">
        <f t="shared" si="162"/>
        <v>0</v>
      </c>
      <c r="M370" s="98">
        <f t="shared" si="162"/>
        <v>0</v>
      </c>
      <c r="N370" s="98">
        <f t="shared" si="162"/>
        <v>0</v>
      </c>
      <c r="O370" s="98">
        <f t="shared" si="162"/>
        <v>0</v>
      </c>
      <c r="P370" s="98">
        <f t="shared" si="162"/>
        <v>0</v>
      </c>
      <c r="Q370" s="98">
        <f t="shared" si="162"/>
        <v>0</v>
      </c>
      <c r="R370" s="98">
        <f t="shared" si="162"/>
        <v>0</v>
      </c>
      <c r="S370" s="98">
        <f t="shared" si="162"/>
        <v>0</v>
      </c>
      <c r="T370" s="98">
        <f>SUM(T371,T372,T373)</f>
        <v>0</v>
      </c>
    </row>
    <row r="371" spans="2:22" s="161" customFormat="1">
      <c r="C371" s="134" t="s">
        <v>330</v>
      </c>
      <c r="E371" s="270" t="s">
        <v>649</v>
      </c>
      <c r="H371" s="114"/>
      <c r="I371" s="115"/>
      <c r="J371" s="115"/>
      <c r="K371" s="115"/>
      <c r="L371" s="115"/>
      <c r="M371" s="115"/>
      <c r="N371" s="115"/>
      <c r="O371" s="115"/>
      <c r="P371" s="115"/>
      <c r="Q371" s="115"/>
      <c r="R371" s="115"/>
      <c r="S371" s="115"/>
      <c r="T371" s="115"/>
    </row>
    <row r="372" spans="2:22" s="161" customFormat="1">
      <c r="C372" s="34" t="s">
        <v>337</v>
      </c>
      <c r="E372" s="270" t="s">
        <v>649</v>
      </c>
      <c r="H372" s="114"/>
      <c r="I372" s="115"/>
      <c r="J372" s="115"/>
      <c r="K372" s="115"/>
      <c r="L372" s="115"/>
      <c r="M372" s="115"/>
      <c r="N372" s="115"/>
      <c r="O372" s="115"/>
      <c r="P372" s="115"/>
      <c r="Q372" s="115"/>
      <c r="R372" s="115"/>
      <c r="S372" s="115"/>
      <c r="T372" s="115"/>
    </row>
    <row r="373" spans="2:22" s="161" customFormat="1">
      <c r="C373" s="34" t="s">
        <v>341</v>
      </c>
      <c r="E373" s="270" t="s">
        <v>649</v>
      </c>
      <c r="H373" s="114"/>
      <c r="I373" s="115"/>
      <c r="J373" s="115"/>
      <c r="K373" s="115"/>
      <c r="L373" s="115"/>
      <c r="M373" s="115"/>
      <c r="N373" s="115"/>
      <c r="O373" s="115"/>
      <c r="P373" s="115"/>
      <c r="Q373" s="115"/>
      <c r="R373" s="115"/>
      <c r="S373" s="115"/>
      <c r="T373" s="115"/>
    </row>
    <row r="374" spans="2:22" s="161" customFormat="1">
      <c r="C374" s="16" t="s">
        <v>244</v>
      </c>
      <c r="E374" s="270" t="s">
        <v>649</v>
      </c>
      <c r="H374" s="114"/>
      <c r="I374" s="115"/>
      <c r="J374" s="115"/>
      <c r="K374" s="115"/>
      <c r="L374" s="115"/>
      <c r="M374" s="115"/>
      <c r="N374" s="115"/>
      <c r="O374" s="115"/>
      <c r="P374" s="115"/>
      <c r="Q374" s="115"/>
      <c r="R374" s="115"/>
      <c r="S374" s="115"/>
      <c r="T374" s="115"/>
    </row>
    <row r="375" spans="2:22" s="161" customFormat="1">
      <c r="C375" s="17"/>
      <c r="D375" s="17"/>
      <c r="E375" s="17"/>
      <c r="F375" s="17"/>
      <c r="G375" s="17"/>
      <c r="H375" s="116"/>
      <c r="I375" s="116"/>
      <c r="J375" s="116"/>
      <c r="K375" s="116"/>
      <c r="L375" s="116"/>
      <c r="M375" s="116"/>
      <c r="N375" s="116"/>
      <c r="O375" s="116"/>
      <c r="P375" s="116"/>
      <c r="Q375" s="116"/>
      <c r="R375" s="116"/>
      <c r="S375" s="116"/>
      <c r="T375" s="116"/>
      <c r="U375" s="122"/>
    </row>
    <row r="376" spans="2:22" s="161" customFormat="1">
      <c r="C376" s="16" t="s">
        <v>375</v>
      </c>
      <c r="D376" s="17"/>
      <c r="E376" s="18" t="s">
        <v>649</v>
      </c>
      <c r="F376" s="17"/>
      <c r="G376" s="17"/>
      <c r="H376" s="103">
        <f>SUM(H377:H378)</f>
        <v>0</v>
      </c>
      <c r="I376" s="103">
        <f t="shared" ref="I376:T376" si="163">SUM(I377:I378)</f>
        <v>0</v>
      </c>
      <c r="J376" s="103">
        <f t="shared" si="163"/>
        <v>0</v>
      </c>
      <c r="K376" s="103">
        <f t="shared" si="163"/>
        <v>0</v>
      </c>
      <c r="L376" s="103">
        <f t="shared" si="163"/>
        <v>0</v>
      </c>
      <c r="M376" s="103">
        <f t="shared" si="163"/>
        <v>0</v>
      </c>
      <c r="N376" s="103">
        <f t="shared" si="163"/>
        <v>0</v>
      </c>
      <c r="O376" s="103">
        <f t="shared" si="163"/>
        <v>0</v>
      </c>
      <c r="P376" s="103">
        <f t="shared" si="163"/>
        <v>0</v>
      </c>
      <c r="Q376" s="103">
        <f t="shared" si="163"/>
        <v>0</v>
      </c>
      <c r="R376" s="103">
        <f t="shared" si="163"/>
        <v>0</v>
      </c>
      <c r="S376" s="103">
        <f t="shared" si="163"/>
        <v>0</v>
      </c>
      <c r="T376" s="103">
        <f t="shared" si="163"/>
        <v>0</v>
      </c>
      <c r="U376" s="122"/>
    </row>
    <row r="377" spans="2:22">
      <c r="B377" s="161"/>
      <c r="C377" s="17" t="s">
        <v>376</v>
      </c>
      <c r="D377" s="17"/>
      <c r="E377" s="18" t="s">
        <v>649</v>
      </c>
      <c r="F377" s="17"/>
      <c r="G377" s="17"/>
      <c r="H377" s="114"/>
      <c r="I377" s="115"/>
      <c r="J377" s="115"/>
      <c r="K377" s="115"/>
      <c r="L377" s="115"/>
      <c r="M377" s="115"/>
      <c r="N377" s="115"/>
      <c r="O377" s="115"/>
      <c r="P377" s="115"/>
      <c r="Q377" s="115"/>
      <c r="R377" s="115"/>
      <c r="S377" s="115"/>
      <c r="T377" s="115"/>
      <c r="U377" s="122"/>
      <c r="V377" s="161"/>
    </row>
    <row r="378" spans="2:22">
      <c r="B378" s="161"/>
      <c r="C378" s="17" t="s">
        <v>96</v>
      </c>
      <c r="D378" s="17"/>
      <c r="E378" s="18" t="s">
        <v>649</v>
      </c>
      <c r="F378" s="17"/>
      <c r="G378" s="17"/>
      <c r="H378" s="114"/>
      <c r="I378" s="115"/>
      <c r="J378" s="115"/>
      <c r="K378" s="115"/>
      <c r="L378" s="115"/>
      <c r="M378" s="115"/>
      <c r="N378" s="115"/>
      <c r="O378" s="115"/>
      <c r="P378" s="115"/>
      <c r="Q378" s="115"/>
      <c r="R378" s="115"/>
      <c r="S378" s="115"/>
      <c r="T378" s="115"/>
      <c r="U378" s="122"/>
      <c r="V378" s="161"/>
    </row>
    <row r="379" spans="2:22" s="161" customFormat="1">
      <c r="C379" s="17"/>
      <c r="D379" s="17"/>
      <c r="E379" s="17"/>
      <c r="F379" s="17"/>
      <c r="G379" s="17"/>
      <c r="H379" s="116"/>
      <c r="I379" s="116"/>
      <c r="J379" s="116"/>
      <c r="K379" s="116"/>
      <c r="L379" s="116"/>
      <c r="M379" s="116"/>
      <c r="N379" s="116"/>
      <c r="O379" s="116"/>
      <c r="P379" s="116"/>
      <c r="Q379" s="116"/>
      <c r="R379" s="116"/>
      <c r="S379" s="116"/>
      <c r="T379" s="116"/>
      <c r="U379" s="122"/>
    </row>
    <row r="380" spans="2:22" s="44" customFormat="1">
      <c r="B380" s="161"/>
      <c r="C380" s="16" t="s">
        <v>489</v>
      </c>
      <c r="D380" s="18"/>
      <c r="E380" s="18" t="s">
        <v>649</v>
      </c>
      <c r="F380" s="161"/>
      <c r="G380" s="161"/>
      <c r="H380" s="98">
        <f>SUM(H382,H392)</f>
        <v>0</v>
      </c>
      <c r="I380" s="98">
        <f t="shared" ref="I380:T380" si="164">SUM(I382,I392)</f>
        <v>0</v>
      </c>
      <c r="J380" s="98">
        <f t="shared" si="164"/>
        <v>0</v>
      </c>
      <c r="K380" s="98">
        <f t="shared" si="164"/>
        <v>0</v>
      </c>
      <c r="L380" s="98">
        <f t="shared" si="164"/>
        <v>0</v>
      </c>
      <c r="M380" s="98">
        <f t="shared" si="164"/>
        <v>0</v>
      </c>
      <c r="N380" s="98">
        <f t="shared" si="164"/>
        <v>0</v>
      </c>
      <c r="O380" s="98">
        <f t="shared" si="164"/>
        <v>0</v>
      </c>
      <c r="P380" s="98">
        <f t="shared" si="164"/>
        <v>0</v>
      </c>
      <c r="Q380" s="98">
        <f t="shared" si="164"/>
        <v>0</v>
      </c>
      <c r="R380" s="98">
        <f t="shared" si="164"/>
        <v>0</v>
      </c>
      <c r="S380" s="98">
        <f t="shared" si="164"/>
        <v>0</v>
      </c>
      <c r="T380" s="98">
        <f t="shared" si="164"/>
        <v>0</v>
      </c>
      <c r="U380" s="122"/>
      <c r="V380" s="161"/>
    </row>
    <row r="381" spans="2:22" s="76" customFormat="1">
      <c r="B381" s="161"/>
      <c r="C381" s="161"/>
      <c r="D381" s="161"/>
      <c r="E381" s="161"/>
      <c r="F381" s="161"/>
      <c r="G381" s="161"/>
      <c r="H381" s="97"/>
      <c r="I381" s="97"/>
      <c r="J381" s="97"/>
      <c r="K381" s="97"/>
      <c r="L381" s="97"/>
      <c r="M381" s="97"/>
      <c r="N381" s="97"/>
      <c r="O381" s="97"/>
      <c r="P381" s="97"/>
      <c r="Q381" s="97"/>
      <c r="R381" s="97"/>
      <c r="S381" s="97"/>
      <c r="T381" s="97"/>
      <c r="U381" s="122"/>
      <c r="V381" s="161"/>
    </row>
    <row r="382" spans="2:22" s="76" customFormat="1">
      <c r="B382" s="161"/>
      <c r="C382" s="16" t="s">
        <v>376</v>
      </c>
      <c r="D382" s="18"/>
      <c r="E382" s="18" t="s">
        <v>649</v>
      </c>
      <c r="F382" s="18"/>
      <c r="G382" s="18"/>
      <c r="H382" s="98">
        <f>SUM(H383:H391)</f>
        <v>0</v>
      </c>
      <c r="I382" s="98">
        <f t="shared" ref="I382:T382" si="165">SUM(I383:I391)</f>
        <v>0</v>
      </c>
      <c r="J382" s="98">
        <f t="shared" si="165"/>
        <v>0</v>
      </c>
      <c r="K382" s="98">
        <f t="shared" si="165"/>
        <v>0</v>
      </c>
      <c r="L382" s="98">
        <f t="shared" si="165"/>
        <v>0</v>
      </c>
      <c r="M382" s="98">
        <f t="shared" si="165"/>
        <v>0</v>
      </c>
      <c r="N382" s="98">
        <f t="shared" si="165"/>
        <v>0</v>
      </c>
      <c r="O382" s="98">
        <f t="shared" si="165"/>
        <v>0</v>
      </c>
      <c r="P382" s="98">
        <f t="shared" si="165"/>
        <v>0</v>
      </c>
      <c r="Q382" s="98">
        <f t="shared" si="165"/>
        <v>0</v>
      </c>
      <c r="R382" s="98">
        <f t="shared" si="165"/>
        <v>0</v>
      </c>
      <c r="S382" s="98">
        <f t="shared" si="165"/>
        <v>0</v>
      </c>
      <c r="T382" s="98">
        <f t="shared" si="165"/>
        <v>0</v>
      </c>
      <c r="U382" s="122"/>
      <c r="V382" s="161"/>
    </row>
    <row r="383" spans="2:22" s="44" customFormat="1">
      <c r="B383" s="161"/>
      <c r="C383" s="24" t="s">
        <v>88</v>
      </c>
      <c r="D383" s="18"/>
      <c r="E383" s="18" t="s">
        <v>649</v>
      </c>
      <c r="F383" s="161"/>
      <c r="G383" s="161"/>
      <c r="H383" s="98">
        <f>INDEX('12c'!H$378:H$494, MATCH($C383, '12c'!$C$378:$C$494, 0))</f>
        <v>0</v>
      </c>
      <c r="I383" s="98">
        <f>INDEX('12c'!I$378:I$494, MATCH($C383, '12c'!$C$378:$C$494, 0))</f>
        <v>0</v>
      </c>
      <c r="J383" s="98">
        <f>INDEX('12c'!J$378:J$494, MATCH($C383, '12c'!$C$378:$C$494, 0))</f>
        <v>0</v>
      </c>
      <c r="K383" s="98">
        <f>INDEX('12c'!K$378:K$494, MATCH($C383, '12c'!$C$378:$C$494, 0))</f>
        <v>0</v>
      </c>
      <c r="L383" s="98">
        <f>INDEX('12c'!L$378:L$494, MATCH($C383, '12c'!$C$378:$C$494, 0))</f>
        <v>0</v>
      </c>
      <c r="M383" s="98">
        <f>INDEX('12c'!M$378:M$494, MATCH($C383, '12c'!$C$378:$C$494, 0))</f>
        <v>0</v>
      </c>
      <c r="N383" s="98">
        <f>INDEX('12c'!N$378:N$494, MATCH($C383, '12c'!$C$378:$C$494, 0))</f>
        <v>0</v>
      </c>
      <c r="O383" s="98">
        <f>INDEX('12c'!O$378:O$494, MATCH($C383, '12c'!$C$378:$C$494, 0))</f>
        <v>0</v>
      </c>
      <c r="P383" s="98">
        <f>INDEX('12c'!P$378:P$494, MATCH($C383, '12c'!$C$378:$C$494, 0))</f>
        <v>0</v>
      </c>
      <c r="Q383" s="98">
        <f>INDEX('12c'!Q$378:Q$494, MATCH($C383, '12c'!$C$378:$C$494, 0))</f>
        <v>0</v>
      </c>
      <c r="R383" s="98">
        <f>INDEX('12c'!R$378:R$494, MATCH($C383, '12c'!$C$378:$C$494, 0))</f>
        <v>0</v>
      </c>
      <c r="S383" s="98">
        <f>INDEX('12c'!S$378:S$494, MATCH($C383, '12c'!$C$378:$C$494, 0))</f>
        <v>0</v>
      </c>
      <c r="T383" s="98">
        <f>INDEX('12c'!T$378:T$494, MATCH($C383, '12c'!$C$378:$C$494, 0))</f>
        <v>0</v>
      </c>
      <c r="U383" s="122"/>
      <c r="V383" s="161"/>
    </row>
    <row r="384" spans="2:22" s="44" customFormat="1">
      <c r="B384" s="161"/>
      <c r="C384" s="24" t="s">
        <v>89</v>
      </c>
      <c r="D384" s="18"/>
      <c r="E384" s="18" t="s">
        <v>649</v>
      </c>
      <c r="F384" s="161"/>
      <c r="G384" s="161"/>
      <c r="H384" s="98">
        <f>INDEX('12c'!H$378:H$494, MATCH($C384, '12c'!$C$378:$C$494, 0))</f>
        <v>0</v>
      </c>
      <c r="I384" s="98">
        <f>INDEX('12c'!I$378:I$494, MATCH($C384, '12c'!$C$378:$C$494, 0))</f>
        <v>0</v>
      </c>
      <c r="J384" s="98">
        <f>INDEX('12c'!J$378:J$494, MATCH($C384, '12c'!$C$378:$C$494, 0))</f>
        <v>0</v>
      </c>
      <c r="K384" s="98">
        <f>INDEX('12c'!K$378:K$494, MATCH($C384, '12c'!$C$378:$C$494, 0))</f>
        <v>0</v>
      </c>
      <c r="L384" s="98">
        <f>INDEX('12c'!L$378:L$494, MATCH($C384, '12c'!$C$378:$C$494, 0))</f>
        <v>0</v>
      </c>
      <c r="M384" s="98">
        <f>INDEX('12c'!M$378:M$494, MATCH($C384, '12c'!$C$378:$C$494, 0))</f>
        <v>0</v>
      </c>
      <c r="N384" s="98">
        <f>INDEX('12c'!N$378:N$494, MATCH($C384, '12c'!$C$378:$C$494, 0))</f>
        <v>0</v>
      </c>
      <c r="O384" s="98">
        <f>INDEX('12c'!O$378:O$494, MATCH($C384, '12c'!$C$378:$C$494, 0))</f>
        <v>0</v>
      </c>
      <c r="P384" s="98">
        <f>INDEX('12c'!P$378:P$494, MATCH($C384, '12c'!$C$378:$C$494, 0))</f>
        <v>0</v>
      </c>
      <c r="Q384" s="98">
        <f>INDEX('12c'!Q$378:Q$494, MATCH($C384, '12c'!$C$378:$C$494, 0))</f>
        <v>0</v>
      </c>
      <c r="R384" s="98">
        <f>INDEX('12c'!R$378:R$494, MATCH($C384, '12c'!$C$378:$C$494, 0))</f>
        <v>0</v>
      </c>
      <c r="S384" s="98">
        <f>INDEX('12c'!S$378:S$494, MATCH($C384, '12c'!$C$378:$C$494, 0))</f>
        <v>0</v>
      </c>
      <c r="T384" s="98">
        <f>INDEX('12c'!T$378:T$494, MATCH($C384, '12c'!$C$378:$C$494, 0))</f>
        <v>0</v>
      </c>
      <c r="U384" s="122"/>
      <c r="V384" s="161"/>
    </row>
    <row r="385" spans="2:22">
      <c r="B385" s="161"/>
      <c r="C385" s="24" t="s">
        <v>90</v>
      </c>
      <c r="D385" s="18"/>
      <c r="E385" s="18" t="s">
        <v>649</v>
      </c>
      <c r="F385" s="161"/>
      <c r="G385" s="161"/>
      <c r="H385" s="98">
        <f>INDEX('12c'!H$378:H$494, MATCH($C385, '12c'!$C$378:$C$494, 0))</f>
        <v>0</v>
      </c>
      <c r="I385" s="98">
        <f>INDEX('12c'!I$378:I$494, MATCH($C385, '12c'!$C$378:$C$494, 0))</f>
        <v>0</v>
      </c>
      <c r="J385" s="98">
        <f>INDEX('12c'!J$378:J$494, MATCH($C385, '12c'!$C$378:$C$494, 0))</f>
        <v>0</v>
      </c>
      <c r="K385" s="98">
        <f>INDEX('12c'!K$378:K$494, MATCH($C385, '12c'!$C$378:$C$494, 0))</f>
        <v>0</v>
      </c>
      <c r="L385" s="98">
        <f>INDEX('12c'!L$378:L$494, MATCH($C385, '12c'!$C$378:$C$494, 0))</f>
        <v>0</v>
      </c>
      <c r="M385" s="98">
        <f>INDEX('12c'!M$378:M$494, MATCH($C385, '12c'!$C$378:$C$494, 0))</f>
        <v>0</v>
      </c>
      <c r="N385" s="98">
        <f>INDEX('12c'!N$378:N$494, MATCH($C385, '12c'!$C$378:$C$494, 0))</f>
        <v>0</v>
      </c>
      <c r="O385" s="98">
        <f>INDEX('12c'!O$378:O$494, MATCH($C385, '12c'!$C$378:$C$494, 0))</f>
        <v>0</v>
      </c>
      <c r="P385" s="98">
        <f>INDEX('12c'!P$378:P$494, MATCH($C385, '12c'!$C$378:$C$494, 0))</f>
        <v>0</v>
      </c>
      <c r="Q385" s="98">
        <f>INDEX('12c'!Q$378:Q$494, MATCH($C385, '12c'!$C$378:$C$494, 0))</f>
        <v>0</v>
      </c>
      <c r="R385" s="98">
        <f>INDEX('12c'!R$378:R$494, MATCH($C385, '12c'!$C$378:$C$494, 0))</f>
        <v>0</v>
      </c>
      <c r="S385" s="98">
        <f>INDEX('12c'!S$378:S$494, MATCH($C385, '12c'!$C$378:$C$494, 0))</f>
        <v>0</v>
      </c>
      <c r="T385" s="98">
        <f>INDEX('12c'!T$378:T$494, MATCH($C385, '12c'!$C$378:$C$494, 0))</f>
        <v>0</v>
      </c>
      <c r="U385" s="122"/>
      <c r="V385" s="161"/>
    </row>
    <row r="386" spans="2:22" s="44" customFormat="1">
      <c r="B386" s="161"/>
      <c r="C386" s="24" t="s">
        <v>91</v>
      </c>
      <c r="D386" s="18"/>
      <c r="E386" s="18" t="s">
        <v>649</v>
      </c>
      <c r="F386" s="161"/>
      <c r="G386" s="161"/>
      <c r="H386" s="98">
        <f>INDEX('12c'!H$378:H$494, MATCH($C386, '12c'!$C$378:$C$494, 0))</f>
        <v>0</v>
      </c>
      <c r="I386" s="98">
        <f>INDEX('12c'!I$378:I$494, MATCH($C386, '12c'!$C$378:$C$494, 0))</f>
        <v>0</v>
      </c>
      <c r="J386" s="98">
        <f>INDEX('12c'!J$378:J$494, MATCH($C386, '12c'!$C$378:$C$494, 0))</f>
        <v>0</v>
      </c>
      <c r="K386" s="98">
        <f>INDEX('12c'!K$378:K$494, MATCH($C386, '12c'!$C$378:$C$494, 0))</f>
        <v>0</v>
      </c>
      <c r="L386" s="98">
        <f>INDEX('12c'!L$378:L$494, MATCH($C386, '12c'!$C$378:$C$494, 0))</f>
        <v>0</v>
      </c>
      <c r="M386" s="98">
        <f>INDEX('12c'!M$378:M$494, MATCH($C386, '12c'!$C$378:$C$494, 0))</f>
        <v>0</v>
      </c>
      <c r="N386" s="98">
        <f>INDEX('12c'!N$378:N$494, MATCH($C386, '12c'!$C$378:$C$494, 0))</f>
        <v>0</v>
      </c>
      <c r="O386" s="98">
        <f>INDEX('12c'!O$378:O$494, MATCH($C386, '12c'!$C$378:$C$494, 0))</f>
        <v>0</v>
      </c>
      <c r="P386" s="98">
        <f>INDEX('12c'!P$378:P$494, MATCH($C386, '12c'!$C$378:$C$494, 0))</f>
        <v>0</v>
      </c>
      <c r="Q386" s="98">
        <f>INDEX('12c'!Q$378:Q$494, MATCH($C386, '12c'!$C$378:$C$494, 0))</f>
        <v>0</v>
      </c>
      <c r="R386" s="98">
        <f>INDEX('12c'!R$378:R$494, MATCH($C386, '12c'!$C$378:$C$494, 0))</f>
        <v>0</v>
      </c>
      <c r="S386" s="98">
        <f>INDEX('12c'!S$378:S$494, MATCH($C386, '12c'!$C$378:$C$494, 0))</f>
        <v>0</v>
      </c>
      <c r="T386" s="98">
        <f>INDEX('12c'!T$378:T$494, MATCH($C386, '12c'!$C$378:$C$494, 0))</f>
        <v>0</v>
      </c>
      <c r="U386" s="122"/>
      <c r="V386" s="161"/>
    </row>
    <row r="387" spans="2:22" s="44" customFormat="1">
      <c r="B387" s="161"/>
      <c r="C387" s="24" t="s">
        <v>92</v>
      </c>
      <c r="D387" s="18"/>
      <c r="E387" s="18" t="s">
        <v>649</v>
      </c>
      <c r="F387" s="161"/>
      <c r="G387" s="161"/>
      <c r="H387" s="98">
        <f>INDEX('12c'!H$378:H$494, MATCH($C387, '12c'!$C$378:$C$494, 0))</f>
        <v>0</v>
      </c>
      <c r="I387" s="98">
        <f>INDEX('12c'!I$378:I$494, MATCH($C387, '12c'!$C$378:$C$494, 0))</f>
        <v>0</v>
      </c>
      <c r="J387" s="98">
        <f>INDEX('12c'!J$378:J$494, MATCH($C387, '12c'!$C$378:$C$494, 0))</f>
        <v>0</v>
      </c>
      <c r="K387" s="98">
        <f>INDEX('12c'!K$378:K$494, MATCH($C387, '12c'!$C$378:$C$494, 0))</f>
        <v>0</v>
      </c>
      <c r="L387" s="98">
        <f>INDEX('12c'!L$378:L$494, MATCH($C387, '12c'!$C$378:$C$494, 0))</f>
        <v>0</v>
      </c>
      <c r="M387" s="98">
        <f>INDEX('12c'!M$378:M$494, MATCH($C387, '12c'!$C$378:$C$494, 0))</f>
        <v>0</v>
      </c>
      <c r="N387" s="98">
        <f>INDEX('12c'!N$378:N$494, MATCH($C387, '12c'!$C$378:$C$494, 0))</f>
        <v>0</v>
      </c>
      <c r="O387" s="98">
        <f>INDEX('12c'!O$378:O$494, MATCH($C387, '12c'!$C$378:$C$494, 0))</f>
        <v>0</v>
      </c>
      <c r="P387" s="98">
        <f>INDEX('12c'!P$378:P$494, MATCH($C387, '12c'!$C$378:$C$494, 0))</f>
        <v>0</v>
      </c>
      <c r="Q387" s="98">
        <f>INDEX('12c'!Q$378:Q$494, MATCH($C387, '12c'!$C$378:$C$494, 0))</f>
        <v>0</v>
      </c>
      <c r="R387" s="98">
        <f>INDEX('12c'!R$378:R$494, MATCH($C387, '12c'!$C$378:$C$494, 0))</f>
        <v>0</v>
      </c>
      <c r="S387" s="98">
        <f>INDEX('12c'!S$378:S$494, MATCH($C387, '12c'!$C$378:$C$494, 0))</f>
        <v>0</v>
      </c>
      <c r="T387" s="98">
        <f>INDEX('12c'!T$378:T$494, MATCH($C387, '12c'!$C$378:$C$494, 0))</f>
        <v>0</v>
      </c>
      <c r="U387" s="122"/>
      <c r="V387" s="161"/>
    </row>
    <row r="388" spans="2:22" s="44" customFormat="1">
      <c r="B388" s="161"/>
      <c r="C388" s="24" t="s">
        <v>93</v>
      </c>
      <c r="D388" s="18"/>
      <c r="E388" s="18" t="s">
        <v>649</v>
      </c>
      <c r="F388" s="161"/>
      <c r="G388" s="161"/>
      <c r="H388" s="98">
        <f>INDEX('12c'!H$378:H$494, MATCH($C388, '12c'!$C$378:$C$494, 0))</f>
        <v>0</v>
      </c>
      <c r="I388" s="98">
        <f>INDEX('12c'!I$378:I$494, MATCH($C388, '12c'!$C$378:$C$494, 0))</f>
        <v>0</v>
      </c>
      <c r="J388" s="98">
        <f>INDEX('12c'!J$378:J$494, MATCH($C388, '12c'!$C$378:$C$494, 0))</f>
        <v>0</v>
      </c>
      <c r="K388" s="98">
        <f>INDEX('12c'!K$378:K$494, MATCH($C388, '12c'!$C$378:$C$494, 0))</f>
        <v>0</v>
      </c>
      <c r="L388" s="98">
        <f>INDEX('12c'!L$378:L$494, MATCH($C388, '12c'!$C$378:$C$494, 0))</f>
        <v>0</v>
      </c>
      <c r="M388" s="98">
        <f>INDEX('12c'!M$378:M$494, MATCH($C388, '12c'!$C$378:$C$494, 0))</f>
        <v>0</v>
      </c>
      <c r="N388" s="98">
        <f>INDEX('12c'!N$378:N$494, MATCH($C388, '12c'!$C$378:$C$494, 0))</f>
        <v>0</v>
      </c>
      <c r="O388" s="98">
        <f>INDEX('12c'!O$378:O$494, MATCH($C388, '12c'!$C$378:$C$494, 0))</f>
        <v>0</v>
      </c>
      <c r="P388" s="98">
        <f>INDEX('12c'!P$378:P$494, MATCH($C388, '12c'!$C$378:$C$494, 0))</f>
        <v>0</v>
      </c>
      <c r="Q388" s="98">
        <f>INDEX('12c'!Q$378:Q$494, MATCH($C388, '12c'!$C$378:$C$494, 0))</f>
        <v>0</v>
      </c>
      <c r="R388" s="98">
        <f>INDEX('12c'!R$378:R$494, MATCH($C388, '12c'!$C$378:$C$494, 0))</f>
        <v>0</v>
      </c>
      <c r="S388" s="98">
        <f>INDEX('12c'!S$378:S$494, MATCH($C388, '12c'!$C$378:$C$494, 0))</f>
        <v>0</v>
      </c>
      <c r="T388" s="98">
        <f>INDEX('12c'!T$378:T$494, MATCH($C388, '12c'!$C$378:$C$494, 0))</f>
        <v>0</v>
      </c>
      <c r="U388" s="122"/>
      <c r="V388" s="161"/>
    </row>
    <row r="389" spans="2:22" s="44" customFormat="1">
      <c r="B389" s="161"/>
      <c r="C389" s="24" t="s">
        <v>94</v>
      </c>
      <c r="D389" s="18"/>
      <c r="E389" s="18" t="s">
        <v>649</v>
      </c>
      <c r="F389" s="161"/>
      <c r="G389" s="161"/>
      <c r="H389" s="98">
        <f>INDEX('12c'!H$378:H$494, MATCH($C389, '12c'!$C$378:$C$494, 0))</f>
        <v>0</v>
      </c>
      <c r="I389" s="98">
        <f>INDEX('12c'!I$378:I$494, MATCH($C389, '12c'!$C$378:$C$494, 0))</f>
        <v>0</v>
      </c>
      <c r="J389" s="98">
        <f>INDEX('12c'!J$378:J$494, MATCH($C389, '12c'!$C$378:$C$494, 0))</f>
        <v>0</v>
      </c>
      <c r="K389" s="98">
        <f>INDEX('12c'!K$378:K$494, MATCH($C389, '12c'!$C$378:$C$494, 0))</f>
        <v>0</v>
      </c>
      <c r="L389" s="98">
        <f>INDEX('12c'!L$378:L$494, MATCH($C389, '12c'!$C$378:$C$494, 0))</f>
        <v>0</v>
      </c>
      <c r="M389" s="98">
        <f>INDEX('12c'!M$378:M$494, MATCH($C389, '12c'!$C$378:$C$494, 0))</f>
        <v>0</v>
      </c>
      <c r="N389" s="98">
        <f>INDEX('12c'!N$378:N$494, MATCH($C389, '12c'!$C$378:$C$494, 0))</f>
        <v>0</v>
      </c>
      <c r="O389" s="98">
        <f>INDEX('12c'!O$378:O$494, MATCH($C389, '12c'!$C$378:$C$494, 0))</f>
        <v>0</v>
      </c>
      <c r="P389" s="98">
        <f>INDEX('12c'!P$378:P$494, MATCH($C389, '12c'!$C$378:$C$494, 0))</f>
        <v>0</v>
      </c>
      <c r="Q389" s="98">
        <f>INDEX('12c'!Q$378:Q$494, MATCH($C389, '12c'!$C$378:$C$494, 0))</f>
        <v>0</v>
      </c>
      <c r="R389" s="98">
        <f>INDEX('12c'!R$378:R$494, MATCH($C389, '12c'!$C$378:$C$494, 0))</f>
        <v>0</v>
      </c>
      <c r="S389" s="98">
        <f>INDEX('12c'!S$378:S$494, MATCH($C389, '12c'!$C$378:$C$494, 0))</f>
        <v>0</v>
      </c>
      <c r="T389" s="98">
        <f>INDEX('12c'!T$378:T$494, MATCH($C389, '12c'!$C$378:$C$494, 0))</f>
        <v>0</v>
      </c>
      <c r="U389" s="122"/>
      <c r="V389" s="161"/>
    </row>
    <row r="390" spans="2:22" s="76" customFormat="1">
      <c r="B390" s="161"/>
      <c r="C390" s="24" t="s">
        <v>95</v>
      </c>
      <c r="D390" s="18"/>
      <c r="E390" s="18" t="s">
        <v>649</v>
      </c>
      <c r="F390" s="161"/>
      <c r="G390" s="161"/>
      <c r="H390" s="98">
        <f>INDEX('12c'!H$378:H$494, MATCH($C390, '12c'!$C$378:$C$494, 0))</f>
        <v>0</v>
      </c>
      <c r="I390" s="98">
        <f>INDEX('12c'!I$378:I$494, MATCH($C390, '12c'!$C$378:$C$494, 0))</f>
        <v>0</v>
      </c>
      <c r="J390" s="98">
        <f>INDEX('12c'!J$378:J$494, MATCH($C390, '12c'!$C$378:$C$494, 0))</f>
        <v>0</v>
      </c>
      <c r="K390" s="98">
        <f>INDEX('12c'!K$378:K$494, MATCH($C390, '12c'!$C$378:$C$494, 0))</f>
        <v>0</v>
      </c>
      <c r="L390" s="98">
        <f>INDEX('12c'!L$378:L$494, MATCH($C390, '12c'!$C$378:$C$494, 0))</f>
        <v>0</v>
      </c>
      <c r="M390" s="98">
        <f>INDEX('12c'!M$378:M$494, MATCH($C390, '12c'!$C$378:$C$494, 0))</f>
        <v>0</v>
      </c>
      <c r="N390" s="98">
        <f>INDEX('12c'!N$378:N$494, MATCH($C390, '12c'!$C$378:$C$494, 0))</f>
        <v>0</v>
      </c>
      <c r="O390" s="98">
        <f>INDEX('12c'!O$378:O$494, MATCH($C390, '12c'!$C$378:$C$494, 0))</f>
        <v>0</v>
      </c>
      <c r="P390" s="98">
        <f>INDEX('12c'!P$378:P$494, MATCH($C390, '12c'!$C$378:$C$494, 0))</f>
        <v>0</v>
      </c>
      <c r="Q390" s="98">
        <f>INDEX('12c'!Q$378:Q$494, MATCH($C390, '12c'!$C$378:$C$494, 0))</f>
        <v>0</v>
      </c>
      <c r="R390" s="98">
        <f>INDEX('12c'!R$378:R$494, MATCH($C390, '12c'!$C$378:$C$494, 0))</f>
        <v>0</v>
      </c>
      <c r="S390" s="98">
        <f>INDEX('12c'!S$378:S$494, MATCH($C390, '12c'!$C$378:$C$494, 0))</f>
        <v>0</v>
      </c>
      <c r="T390" s="98">
        <f>INDEX('12c'!T$378:T$494, MATCH($C390, '12c'!$C$378:$C$494, 0))</f>
        <v>0</v>
      </c>
      <c r="U390" s="122"/>
      <c r="V390" s="161"/>
    </row>
    <row r="391" spans="2:22" s="161" customFormat="1">
      <c r="C391" s="24" t="s">
        <v>664</v>
      </c>
      <c r="D391" s="18"/>
      <c r="E391" s="18" t="s">
        <v>649</v>
      </c>
      <c r="H391" s="98">
        <f>INDEX('12c'!H$378:H$494, MATCH($C391, '12c'!$C$378:$C$494, 0))</f>
        <v>0</v>
      </c>
      <c r="I391" s="98">
        <f>INDEX('12c'!I$378:I$494, MATCH($C391, '12c'!$C$378:$C$494, 0))</f>
        <v>0</v>
      </c>
      <c r="J391" s="98">
        <f>INDEX('12c'!J$378:J$494, MATCH($C391, '12c'!$C$378:$C$494, 0))</f>
        <v>0</v>
      </c>
      <c r="K391" s="98">
        <f>INDEX('12c'!K$378:K$494, MATCH($C391, '12c'!$C$378:$C$494, 0))</f>
        <v>0</v>
      </c>
      <c r="L391" s="98">
        <f>INDEX('12c'!L$378:L$494, MATCH($C391, '12c'!$C$378:$C$494, 0))</f>
        <v>0</v>
      </c>
      <c r="M391" s="98">
        <f>INDEX('12c'!M$378:M$494, MATCH($C391, '12c'!$C$378:$C$494, 0))</f>
        <v>0</v>
      </c>
      <c r="N391" s="98">
        <f>INDEX('12c'!N$378:N$494, MATCH($C391, '12c'!$C$378:$C$494, 0))</f>
        <v>0</v>
      </c>
      <c r="O391" s="98">
        <f>INDEX('12c'!O$378:O$494, MATCH($C391, '12c'!$C$378:$C$494, 0))</f>
        <v>0</v>
      </c>
      <c r="P391" s="98">
        <f>INDEX('12c'!P$378:P$494, MATCH($C391, '12c'!$C$378:$C$494, 0))</f>
        <v>0</v>
      </c>
      <c r="Q391" s="98">
        <f>INDEX('12c'!Q$378:Q$494, MATCH($C391, '12c'!$C$378:$C$494, 0))</f>
        <v>0</v>
      </c>
      <c r="R391" s="98">
        <f>INDEX('12c'!R$378:R$494, MATCH($C391, '12c'!$C$378:$C$494, 0))</f>
        <v>0</v>
      </c>
      <c r="S391" s="98">
        <f>INDEX('12c'!S$378:S$494, MATCH($C391, '12c'!$C$378:$C$494, 0))</f>
        <v>0</v>
      </c>
      <c r="T391" s="98">
        <f>INDEX('12c'!T$378:T$494, MATCH($C391, '12c'!$C$378:$C$494, 0))</f>
        <v>0</v>
      </c>
      <c r="U391" s="122"/>
    </row>
    <row r="392" spans="2:22" s="44" customFormat="1">
      <c r="B392" s="161"/>
      <c r="C392" s="16" t="s">
        <v>96</v>
      </c>
      <c r="D392" s="18"/>
      <c r="E392" s="18" t="s">
        <v>649</v>
      </c>
      <c r="F392" s="18"/>
      <c r="G392" s="18"/>
      <c r="H392" s="98">
        <f>'12c'!H498</f>
        <v>0</v>
      </c>
      <c r="I392" s="98">
        <f>'12c'!I498</f>
        <v>0</v>
      </c>
      <c r="J392" s="98">
        <f>'12c'!J498</f>
        <v>0</v>
      </c>
      <c r="K392" s="98">
        <f>'12c'!K498</f>
        <v>0</v>
      </c>
      <c r="L392" s="98">
        <f>'12c'!L498</f>
        <v>0</v>
      </c>
      <c r="M392" s="98">
        <f>'12c'!M498</f>
        <v>0</v>
      </c>
      <c r="N392" s="98">
        <f>'12c'!N498</f>
        <v>0</v>
      </c>
      <c r="O392" s="98">
        <f>'12c'!O498</f>
        <v>0</v>
      </c>
      <c r="P392" s="98">
        <f>'12c'!P498</f>
        <v>0</v>
      </c>
      <c r="Q392" s="98">
        <f>'12c'!Q498</f>
        <v>0</v>
      </c>
      <c r="R392" s="98">
        <f>'12c'!R498</f>
        <v>0</v>
      </c>
      <c r="S392" s="98">
        <f>'12c'!S498</f>
        <v>0</v>
      </c>
      <c r="T392" s="98">
        <f>'12c'!T498</f>
        <v>0</v>
      </c>
      <c r="U392" s="122"/>
      <c r="V392" s="161"/>
    </row>
    <row r="393" spans="2:22" s="161" customFormat="1">
      <c r="U393" s="122"/>
    </row>
    <row r="394" spans="2:22" s="161" customFormat="1">
      <c r="C394" s="206" t="s">
        <v>667</v>
      </c>
      <c r="D394" s="18"/>
      <c r="E394" s="18" t="s">
        <v>649</v>
      </c>
      <c r="H394" s="114"/>
      <c r="I394" s="115"/>
      <c r="J394" s="115"/>
      <c r="K394" s="115"/>
      <c r="L394" s="115"/>
      <c r="M394" s="115"/>
      <c r="N394" s="115"/>
      <c r="O394" s="115"/>
      <c r="P394" s="115"/>
      <c r="Q394" s="115"/>
      <c r="R394" s="115"/>
      <c r="S394" s="115"/>
      <c r="T394" s="115"/>
      <c r="U394" s="122"/>
    </row>
    <row r="395" spans="2:22" s="161" customFormat="1">
      <c r="C395" s="206" t="s">
        <v>668</v>
      </c>
      <c r="D395" s="18"/>
      <c r="E395" s="18" t="s">
        <v>649</v>
      </c>
      <c r="H395" s="114"/>
      <c r="I395" s="115"/>
      <c r="J395" s="115"/>
      <c r="K395" s="115"/>
      <c r="L395" s="115"/>
      <c r="M395" s="115"/>
      <c r="N395" s="115"/>
      <c r="O395" s="115"/>
      <c r="P395" s="115"/>
      <c r="Q395" s="115"/>
      <c r="R395" s="115"/>
      <c r="S395" s="115"/>
      <c r="T395" s="115"/>
      <c r="U395" s="122"/>
    </row>
    <row r="396" spans="2:22" s="161" customFormat="1">
      <c r="C396" s="206"/>
      <c r="D396" s="18"/>
      <c r="E396" s="18"/>
      <c r="U396" s="122"/>
    </row>
    <row r="397" spans="2:22" s="161" customFormat="1">
      <c r="C397" s="151" t="s">
        <v>491</v>
      </c>
      <c r="D397" s="52"/>
      <c r="E397" s="18" t="s">
        <v>649</v>
      </c>
      <c r="H397" s="114"/>
      <c r="I397" s="115"/>
      <c r="J397" s="115"/>
      <c r="K397" s="115"/>
      <c r="L397" s="115"/>
      <c r="M397" s="115"/>
      <c r="N397" s="115"/>
      <c r="O397" s="115"/>
      <c r="P397" s="115"/>
      <c r="Q397" s="115"/>
      <c r="R397" s="115"/>
      <c r="S397" s="115"/>
      <c r="T397" s="115"/>
    </row>
    <row r="398" spans="2:22" s="161" customFormat="1">
      <c r="C398" s="24"/>
      <c r="D398" s="18"/>
      <c r="E398" s="18"/>
      <c r="F398" s="18"/>
      <c r="G398" s="18"/>
      <c r="H398" s="117"/>
      <c r="I398" s="117"/>
      <c r="J398" s="117"/>
      <c r="K398" s="117"/>
      <c r="L398" s="117"/>
      <c r="M398" s="117"/>
      <c r="N398" s="117"/>
      <c r="O398" s="117"/>
      <c r="P398" s="117"/>
      <c r="Q398" s="117"/>
      <c r="R398" s="117"/>
      <c r="S398" s="117"/>
      <c r="T398" s="117"/>
      <c r="U398" s="127"/>
    </row>
    <row r="399" spans="2:22" s="76" customFormat="1">
      <c r="B399" s="161"/>
      <c r="C399" s="16" t="s">
        <v>377</v>
      </c>
      <c r="D399" s="18"/>
      <c r="E399" s="18" t="s">
        <v>649</v>
      </c>
      <c r="F399" s="161"/>
      <c r="G399" s="161"/>
      <c r="H399" s="99"/>
      <c r="I399" s="124"/>
      <c r="J399" s="124"/>
      <c r="K399" s="124"/>
      <c r="L399" s="124"/>
      <c r="M399" s="124"/>
      <c r="N399" s="124"/>
      <c r="O399" s="124"/>
      <c r="P399" s="124"/>
      <c r="Q399" s="124"/>
      <c r="R399" s="124"/>
      <c r="S399" s="124"/>
      <c r="T399" s="124"/>
      <c r="U399" s="122"/>
      <c r="V399" s="161"/>
    </row>
    <row r="400" spans="2:22" s="161" customFormat="1"/>
    <row r="401" spans="2:22" s="161" customFormat="1" hidden="1"/>
    <row r="402" spans="2:22" s="161" customFormat="1" hidden="1"/>
    <row r="403" spans="2:22" s="161" customFormat="1" hidden="1"/>
    <row r="404" spans="2:22" s="161" customFormat="1" hidden="1"/>
    <row r="405" spans="2:22" s="161" customFormat="1" hidden="1">
      <c r="U405" s="122"/>
    </row>
    <row r="406" spans="2:22" hidden="1">
      <c r="B406" s="161"/>
      <c r="C406" s="161"/>
      <c r="D406" s="161"/>
      <c r="E406" s="161"/>
      <c r="F406" s="161"/>
      <c r="G406" s="161"/>
      <c r="H406" s="161"/>
      <c r="I406" s="161"/>
      <c r="J406" s="161"/>
      <c r="K406" s="161"/>
      <c r="L406" s="161"/>
      <c r="M406" s="161"/>
      <c r="N406" s="161"/>
      <c r="O406" s="161"/>
      <c r="P406" s="161"/>
      <c r="Q406" s="161"/>
      <c r="R406" s="161"/>
      <c r="S406" s="161"/>
      <c r="T406" s="161"/>
      <c r="U406" s="161"/>
      <c r="V406" s="161"/>
    </row>
    <row r="407" spans="2:22" hidden="1">
      <c r="B407" s="161"/>
      <c r="C407" s="161"/>
      <c r="D407" s="161"/>
      <c r="E407" s="161"/>
      <c r="F407" s="161"/>
      <c r="G407" s="161"/>
      <c r="H407" s="161"/>
      <c r="I407" s="161"/>
      <c r="J407" s="161"/>
      <c r="K407" s="161"/>
      <c r="L407" s="161"/>
      <c r="M407" s="161"/>
      <c r="N407" s="161"/>
      <c r="O407" s="161"/>
      <c r="P407" s="161"/>
      <c r="Q407" s="161"/>
      <c r="R407" s="161"/>
      <c r="S407" s="161"/>
      <c r="T407" s="161"/>
      <c r="U407" s="161"/>
      <c r="V407" s="161"/>
    </row>
    <row r="408" spans="2:22" hidden="1">
      <c r="B408" s="161"/>
      <c r="C408" s="161"/>
      <c r="D408" s="161"/>
      <c r="E408" s="161"/>
      <c r="F408" s="161"/>
      <c r="G408" s="161"/>
      <c r="H408" s="161"/>
      <c r="I408" s="161"/>
      <c r="J408" s="161"/>
      <c r="K408" s="161"/>
      <c r="L408" s="161"/>
      <c r="M408" s="161"/>
      <c r="N408" s="161"/>
      <c r="O408" s="161"/>
      <c r="P408" s="161"/>
      <c r="Q408" s="161"/>
      <c r="R408" s="161"/>
      <c r="S408" s="161"/>
      <c r="T408" s="161"/>
      <c r="U408" s="161"/>
      <c r="V408" s="161"/>
    </row>
    <row r="409" spans="2:22" hidden="1">
      <c r="B409" s="161"/>
      <c r="C409" s="161"/>
      <c r="D409" s="161"/>
      <c r="E409" s="161"/>
      <c r="F409" s="161"/>
      <c r="G409" s="161"/>
      <c r="H409" s="161"/>
      <c r="I409" s="161"/>
      <c r="J409" s="161"/>
      <c r="K409" s="161"/>
      <c r="L409" s="161"/>
      <c r="M409" s="161"/>
      <c r="N409" s="161"/>
      <c r="O409" s="161"/>
      <c r="P409" s="161"/>
      <c r="Q409" s="161"/>
      <c r="R409" s="161"/>
      <c r="S409" s="161"/>
      <c r="T409" s="161"/>
      <c r="U409" s="161"/>
      <c r="V409" s="161"/>
    </row>
    <row r="410" spans="2:22" hidden="1">
      <c r="B410" s="161"/>
      <c r="C410" s="161"/>
      <c r="D410" s="161"/>
      <c r="E410" s="161"/>
      <c r="F410" s="161"/>
      <c r="G410" s="161"/>
      <c r="H410" s="161"/>
      <c r="I410" s="161"/>
      <c r="J410" s="161"/>
      <c r="K410" s="161"/>
      <c r="L410" s="161"/>
      <c r="M410" s="161"/>
      <c r="N410" s="161"/>
      <c r="O410" s="161"/>
      <c r="P410" s="161"/>
      <c r="Q410" s="161"/>
      <c r="R410" s="161"/>
      <c r="S410" s="161"/>
      <c r="T410" s="161"/>
      <c r="U410" s="161"/>
      <c r="V410" s="161"/>
    </row>
    <row r="411" spans="2:22" hidden="1">
      <c r="B411" s="161"/>
      <c r="C411" s="161"/>
      <c r="D411" s="161"/>
      <c r="E411" s="161"/>
      <c r="F411" s="161"/>
      <c r="G411" s="161"/>
      <c r="H411" s="161"/>
      <c r="I411" s="161"/>
      <c r="J411" s="161"/>
      <c r="K411" s="161"/>
      <c r="L411" s="161"/>
      <c r="M411" s="161"/>
      <c r="N411" s="161"/>
      <c r="O411" s="161"/>
      <c r="P411" s="161"/>
      <c r="Q411" s="161"/>
      <c r="R411" s="161"/>
      <c r="S411" s="161"/>
      <c r="T411" s="161"/>
      <c r="U411" s="161"/>
      <c r="V411" s="161"/>
    </row>
    <row r="412" spans="2:22" hidden="1">
      <c r="B412" s="161"/>
      <c r="C412" s="161"/>
      <c r="D412" s="161"/>
      <c r="E412" s="161"/>
      <c r="F412" s="161"/>
      <c r="G412" s="161"/>
      <c r="H412" s="161"/>
      <c r="I412" s="161"/>
      <c r="J412" s="161"/>
      <c r="K412" s="161"/>
      <c r="L412" s="161"/>
      <c r="M412" s="161"/>
      <c r="N412" s="161"/>
      <c r="O412" s="161"/>
      <c r="P412" s="161"/>
      <c r="Q412" s="161"/>
      <c r="R412" s="161"/>
      <c r="S412" s="161"/>
      <c r="T412" s="161"/>
      <c r="U412" s="161"/>
      <c r="V412" s="161"/>
    </row>
    <row r="413" spans="2:22" hidden="1">
      <c r="B413" s="161"/>
      <c r="C413" s="161"/>
      <c r="D413" s="161"/>
      <c r="E413" s="161"/>
      <c r="F413" s="161"/>
      <c r="G413" s="161"/>
      <c r="H413" s="161"/>
      <c r="I413" s="161"/>
      <c r="J413" s="161"/>
      <c r="K413" s="161"/>
      <c r="L413" s="161"/>
      <c r="M413" s="161"/>
      <c r="N413" s="161"/>
      <c r="O413" s="161"/>
      <c r="P413" s="161"/>
      <c r="Q413" s="161"/>
      <c r="R413" s="161"/>
      <c r="S413" s="161"/>
      <c r="T413" s="161"/>
      <c r="U413" s="161"/>
      <c r="V413" s="161"/>
    </row>
    <row r="414" spans="2:22" hidden="1"/>
    <row r="415" spans="2:22" hidden="1"/>
    <row r="416" spans="2:22"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row r="1262"/>
    <row r="1263"/>
    <row r="1264"/>
    <row r="1265"/>
    <row r="1266"/>
    <row r="1267"/>
    <row r="1268"/>
    <row r="1269"/>
    <row r="1270"/>
    <row r="1271"/>
    <row r="1272"/>
  </sheetData>
  <autoFilter ref="A15:AD399" xr:uid="{00000000-0009-0000-0000-00001200000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K27"/>
  <sheetViews>
    <sheetView showGridLines="0" zoomScale="70" zoomScaleNormal="70" workbookViewId="0"/>
  </sheetViews>
  <sheetFormatPr defaultColWidth="0" defaultRowHeight="12.6" zeroHeight="1"/>
  <cols>
    <col min="1" max="1" width="2.453125" customWidth="1"/>
    <col min="2" max="4" width="9" customWidth="1"/>
    <col min="5" max="5" width="42.26953125" customWidth="1"/>
    <col min="6" max="6" width="9" customWidth="1"/>
    <col min="7" max="7" width="26.7265625" customWidth="1"/>
    <col min="8" max="10" width="9" customWidth="1"/>
    <col min="11" max="11" width="2.6328125" customWidth="1"/>
  </cols>
  <sheetData>
    <row r="1" spans="1:11" s="258" customFormat="1" ht="57" customHeight="1"/>
    <row r="2" spans="1:11" s="258" customFormat="1"/>
    <row r="3" spans="1:11" s="258" customFormat="1" ht="19.8">
      <c r="D3" s="263" t="s">
        <v>0</v>
      </c>
    </row>
    <row r="4" spans="1:11" s="258" customFormat="1"/>
    <row r="5" spans="1:11" s="258" customFormat="1" ht="17.399999999999999">
      <c r="D5" s="264" t="s">
        <v>10</v>
      </c>
    </row>
    <row r="6" spans="1:11" s="258" customFormat="1" ht="18.75" customHeight="1"/>
    <row r="7" spans="1:11" s="15" customFormat="1"/>
    <row r="8" spans="1:11" s="15" customFormat="1" ht="13.2" thickBot="1"/>
    <row r="9" spans="1:11" ht="12.75" customHeight="1">
      <c r="A9" s="161"/>
      <c r="B9" s="292" t="s">
        <v>11</v>
      </c>
      <c r="C9" s="293"/>
      <c r="D9" s="293"/>
      <c r="E9" s="293"/>
      <c r="F9" s="293"/>
      <c r="G9" s="293"/>
      <c r="H9" s="293"/>
      <c r="I9" s="293"/>
      <c r="J9" s="294"/>
      <c r="K9" s="161"/>
    </row>
    <row r="10" spans="1:11">
      <c r="A10" s="161"/>
      <c r="B10" s="295"/>
      <c r="C10" s="296"/>
      <c r="D10" s="296"/>
      <c r="E10" s="296"/>
      <c r="F10" s="296"/>
      <c r="G10" s="296"/>
      <c r="H10" s="296"/>
      <c r="I10" s="296"/>
      <c r="J10" s="297"/>
      <c r="K10" s="161"/>
    </row>
    <row r="11" spans="1:11">
      <c r="A11" s="161"/>
      <c r="B11" s="295"/>
      <c r="C11" s="296"/>
      <c r="D11" s="296"/>
      <c r="E11" s="296"/>
      <c r="F11" s="296"/>
      <c r="G11" s="296"/>
      <c r="H11" s="296"/>
      <c r="I11" s="296"/>
      <c r="J11" s="297"/>
      <c r="K11" s="161"/>
    </row>
    <row r="12" spans="1:11">
      <c r="A12" s="161"/>
      <c r="B12" s="295"/>
      <c r="C12" s="296"/>
      <c r="D12" s="296"/>
      <c r="E12" s="296"/>
      <c r="F12" s="296"/>
      <c r="G12" s="296"/>
      <c r="H12" s="296"/>
      <c r="I12" s="296"/>
      <c r="J12" s="297"/>
      <c r="K12" s="161"/>
    </row>
    <row r="13" spans="1:11">
      <c r="A13" s="161"/>
      <c r="B13" s="295"/>
      <c r="C13" s="296"/>
      <c r="D13" s="296"/>
      <c r="E13" s="296"/>
      <c r="F13" s="296"/>
      <c r="G13" s="296"/>
      <c r="H13" s="296"/>
      <c r="I13" s="296"/>
      <c r="J13" s="297"/>
      <c r="K13" s="161"/>
    </row>
    <row r="14" spans="1:11">
      <c r="A14" s="161"/>
      <c r="B14" s="295"/>
      <c r="C14" s="296"/>
      <c r="D14" s="296"/>
      <c r="E14" s="296"/>
      <c r="F14" s="296"/>
      <c r="G14" s="296"/>
      <c r="H14" s="296"/>
      <c r="I14" s="296"/>
      <c r="J14" s="297"/>
      <c r="K14" s="161"/>
    </row>
    <row r="15" spans="1:11">
      <c r="A15" s="161"/>
      <c r="B15" s="295"/>
      <c r="C15" s="296"/>
      <c r="D15" s="296"/>
      <c r="E15" s="296"/>
      <c r="F15" s="296"/>
      <c r="G15" s="296"/>
      <c r="H15" s="296"/>
      <c r="I15" s="296"/>
      <c r="J15" s="297"/>
      <c r="K15" s="161"/>
    </row>
    <row r="16" spans="1:11">
      <c r="A16" s="161"/>
      <c r="B16" s="298" t="s">
        <v>12</v>
      </c>
      <c r="C16" s="299"/>
      <c r="D16" s="299"/>
      <c r="E16" s="299"/>
      <c r="F16" s="299"/>
      <c r="G16" s="299"/>
      <c r="H16" s="299"/>
      <c r="I16" s="299"/>
      <c r="J16" s="300"/>
      <c r="K16" s="161"/>
    </row>
    <row r="17" spans="2:10" ht="24.75" customHeight="1">
      <c r="B17" s="298"/>
      <c r="C17" s="299"/>
      <c r="D17" s="299"/>
      <c r="E17" s="299"/>
      <c r="F17" s="299"/>
      <c r="G17" s="299"/>
      <c r="H17" s="299"/>
      <c r="I17" s="299"/>
      <c r="J17" s="300"/>
    </row>
    <row r="18" spans="2:10">
      <c r="B18" s="298"/>
      <c r="C18" s="299"/>
      <c r="D18" s="299"/>
      <c r="E18" s="299"/>
      <c r="F18" s="299"/>
      <c r="G18" s="299"/>
      <c r="H18" s="299"/>
      <c r="I18" s="299"/>
      <c r="J18" s="300"/>
    </row>
    <row r="19" spans="2:10" ht="91.5" customHeight="1">
      <c r="B19" s="298"/>
      <c r="C19" s="299"/>
      <c r="D19" s="299"/>
      <c r="E19" s="299"/>
      <c r="F19" s="299"/>
      <c r="G19" s="299"/>
      <c r="H19" s="299"/>
      <c r="I19" s="299"/>
      <c r="J19" s="300"/>
    </row>
    <row r="20" spans="2:10" ht="113.25" customHeight="1">
      <c r="B20" s="298"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99"/>
      <c r="D20" s="299"/>
      <c r="E20" s="299"/>
      <c r="F20" s="299"/>
      <c r="G20" s="299"/>
      <c r="H20" s="299"/>
      <c r="I20" s="299"/>
      <c r="J20" s="300"/>
    </row>
    <row r="21" spans="2:10" s="44" customFormat="1" ht="12" customHeight="1">
      <c r="B21" s="208"/>
      <c r="C21" s="209"/>
      <c r="D21" s="209"/>
      <c r="E21" s="209"/>
      <c r="F21" s="209"/>
      <c r="G21" s="209"/>
      <c r="H21" s="209"/>
      <c r="I21" s="209"/>
      <c r="J21" s="210"/>
    </row>
    <row r="22" spans="2:10">
      <c r="B22" s="73" t="s">
        <v>13</v>
      </c>
      <c r="C22" s="64"/>
      <c r="D22" s="64"/>
      <c r="E22" s="64"/>
      <c r="F22" s="64"/>
      <c r="G22" s="75" t="s">
        <v>14</v>
      </c>
      <c r="H22" s="64"/>
      <c r="I22" s="64"/>
      <c r="J22" s="69"/>
    </row>
    <row r="23" spans="2:10">
      <c r="B23" s="73" t="s">
        <v>15</v>
      </c>
      <c r="C23" s="64"/>
      <c r="D23" s="64"/>
      <c r="E23" s="64"/>
      <c r="F23" s="64"/>
      <c r="G23" s="74"/>
      <c r="H23" s="64"/>
      <c r="I23" s="64"/>
      <c r="J23" s="69"/>
    </row>
    <row r="24" spans="2:10">
      <c r="B24" s="73" t="s">
        <v>16</v>
      </c>
      <c r="C24" s="64"/>
      <c r="D24" s="64"/>
      <c r="E24" s="64"/>
      <c r="F24" s="64"/>
      <c r="G24" s="74"/>
      <c r="H24" s="64"/>
      <c r="I24" s="64"/>
      <c r="J24" s="69"/>
    </row>
    <row r="25" spans="2:10" ht="13.2" thickBot="1">
      <c r="B25" s="70"/>
      <c r="C25" s="71"/>
      <c r="D25" s="71"/>
      <c r="E25" s="71"/>
      <c r="F25" s="71"/>
      <c r="G25" s="71"/>
      <c r="H25" s="71"/>
      <c r="I25" s="71"/>
      <c r="J25" s="72"/>
    </row>
    <row r="26" spans="2:10">
      <c r="B26" s="64"/>
      <c r="C26" s="64"/>
      <c r="D26" s="64"/>
      <c r="E26" s="64"/>
      <c r="F26" s="64"/>
      <c r="G26" s="64"/>
      <c r="H26" s="64"/>
      <c r="I26" s="64"/>
      <c r="J26" s="161"/>
    </row>
    <row r="27" spans="2:10">
      <c r="B27" s="64"/>
      <c r="C27" s="64"/>
      <c r="D27" s="64"/>
      <c r="E27" s="64"/>
      <c r="F27" s="64"/>
      <c r="G27" s="64"/>
      <c r="H27" s="64"/>
      <c r="I27" s="64"/>
      <c r="J27" s="161"/>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pageSetUpPr autoPageBreaks="0"/>
  </sheetPr>
  <dimension ref="A1:AD1263"/>
  <sheetViews>
    <sheetView showGridLines="0" topLeftCell="A308" zoomScale="70" zoomScaleNormal="70" workbookViewId="0">
      <selection activeCell="H321" sqref="H321"/>
    </sheetView>
  </sheetViews>
  <sheetFormatPr defaultColWidth="0" defaultRowHeight="12.45" customHeight="1" zeroHeight="1"/>
  <cols>
    <col min="1" max="1" width="2.36328125" style="161" customWidth="1"/>
    <col min="2" max="2" width="3.08984375" style="161" customWidth="1"/>
    <col min="3" max="3" width="49.81640625" style="161" customWidth="1"/>
    <col min="4" max="4" width="9.26953125" style="161" customWidth="1"/>
    <col min="5" max="5" width="12.90625" style="161" customWidth="1"/>
    <col min="6" max="6" width="1.7265625" style="161" customWidth="1"/>
    <col min="7" max="7" width="1.453125" style="161" customWidth="1"/>
    <col min="8" max="20" width="10.6328125" style="161" customWidth="1"/>
    <col min="21" max="21" width="3.81640625" style="161" customWidth="1"/>
    <col min="22" max="22" width="26" style="161" hidden="1" customWidth="1"/>
    <col min="23" max="30" width="10.6328125" style="161" hidden="1" customWidth="1"/>
    <col min="31" max="16384" width="0" style="161" hidden="1"/>
  </cols>
  <sheetData>
    <row r="1" spans="2:21" s="258" customFormat="1" ht="57" customHeight="1"/>
    <row r="2" spans="2:21" s="258" customFormat="1" ht="12.6"/>
    <row r="3" spans="2:21" s="258" customFormat="1" ht="19.8">
      <c r="D3" s="263" t="s">
        <v>0</v>
      </c>
    </row>
    <row r="4" spans="2:21" s="258" customFormat="1" ht="12.6"/>
    <row r="5" spans="2:21" s="258" customFormat="1" ht="17.399999999999999">
      <c r="D5" s="266" t="s">
        <v>596</v>
      </c>
    </row>
    <row r="6" spans="2:21" s="258" customFormat="1" ht="18" customHeight="1"/>
    <row r="7" spans="2:21" s="15" customFormat="1" ht="12.6">
      <c r="U7" s="258"/>
    </row>
    <row r="8" spans="2:21" s="15" customFormat="1" ht="12.6">
      <c r="B8" s="51" t="s">
        <v>663</v>
      </c>
      <c r="U8" s="258"/>
    </row>
    <row r="9" spans="2:21" ht="12.6">
      <c r="B9" s="16"/>
      <c r="U9" s="122"/>
    </row>
    <row r="10" spans="2:21" ht="12.6">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22"/>
    </row>
    <row r="11" spans="2:21" ht="12.6">
      <c r="U11" s="122"/>
    </row>
    <row r="12" spans="2:21" ht="12.6">
      <c r="C12" s="161" t="s">
        <v>57</v>
      </c>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22"/>
    </row>
    <row r="13" spans="2:21" ht="12.6">
      <c r="U13" s="122"/>
    </row>
    <row r="14" spans="2:21" ht="12.6">
      <c r="B14" s="16" t="s">
        <v>463</v>
      </c>
      <c r="U14" s="215"/>
    </row>
    <row r="15" spans="2:21" ht="12.6">
      <c r="B15" s="16"/>
      <c r="U15" s="215"/>
    </row>
    <row r="16" spans="2:21" ht="49.5" customHeight="1">
      <c r="B16" s="326" t="s">
        <v>345</v>
      </c>
      <c r="C16" s="327"/>
      <c r="D16" s="327"/>
      <c r="E16" s="327"/>
      <c r="F16" s="327"/>
      <c r="G16" s="327"/>
      <c r="H16" s="327"/>
      <c r="I16" s="327"/>
      <c r="J16" s="327"/>
      <c r="K16" s="327"/>
      <c r="L16" s="327"/>
      <c r="M16" s="327"/>
      <c r="N16" s="327"/>
      <c r="O16" s="327"/>
      <c r="P16" s="327"/>
      <c r="Q16" s="327"/>
      <c r="R16" s="327"/>
      <c r="S16" s="327"/>
      <c r="T16" s="328"/>
      <c r="U16" s="215"/>
    </row>
    <row r="17" spans="1:22" ht="12.6">
      <c r="A17" s="21"/>
      <c r="B17" s="62"/>
      <c r="C17" s="21"/>
      <c r="D17" s="21"/>
      <c r="E17" s="21"/>
      <c r="F17" s="21"/>
      <c r="G17" s="21"/>
      <c r="H17" s="21"/>
      <c r="I17" s="21"/>
      <c r="J17" s="21"/>
      <c r="K17" s="21"/>
      <c r="L17" s="21"/>
      <c r="M17" s="21"/>
      <c r="N17" s="21"/>
      <c r="O17" s="21"/>
      <c r="P17" s="21"/>
      <c r="Q17" s="21"/>
      <c r="R17" s="21"/>
      <c r="S17" s="21"/>
      <c r="T17" s="21"/>
      <c r="U17" s="125"/>
      <c r="V17" s="21"/>
    </row>
    <row r="18" spans="1:22" ht="12.6">
      <c r="H18" s="97"/>
      <c r="I18" s="97"/>
      <c r="J18" s="97"/>
      <c r="K18" s="97"/>
      <c r="L18" s="97"/>
      <c r="M18" s="97"/>
      <c r="N18" s="97"/>
      <c r="O18" s="97"/>
      <c r="P18" s="97"/>
      <c r="Q18" s="97"/>
      <c r="R18" s="97"/>
      <c r="S18" s="97"/>
      <c r="T18" s="97"/>
      <c r="U18" s="97"/>
    </row>
    <row r="19" spans="1:22" ht="12.6">
      <c r="B19" s="65" t="s">
        <v>612</v>
      </c>
      <c r="D19" s="64"/>
      <c r="E19" s="64"/>
      <c r="F19" s="64"/>
      <c r="G19" s="64"/>
      <c r="H19" s="119"/>
      <c r="I19" s="119"/>
      <c r="J19" s="119"/>
      <c r="K19" s="119"/>
      <c r="L19" s="119"/>
      <c r="M19" s="119"/>
      <c r="N19" s="119"/>
      <c r="O19" s="119"/>
      <c r="P19" s="119"/>
      <c r="Q19" s="119"/>
      <c r="R19" s="119"/>
      <c r="S19" s="119"/>
      <c r="T19" s="119"/>
      <c r="U19" s="122"/>
    </row>
    <row r="20" spans="1:22" ht="12.6">
      <c r="B20" s="65"/>
      <c r="C20" s="161" t="s">
        <v>79</v>
      </c>
      <c r="D20" s="18"/>
      <c r="E20" s="18" t="s">
        <v>649</v>
      </c>
      <c r="H20" s="103">
        <f t="shared" ref="H20:T20" si="0">H149-H278</f>
        <v>1.7689999999999999</v>
      </c>
      <c r="I20" s="103">
        <f t="shared" si="0"/>
        <v>4.9630000000000001</v>
      </c>
      <c r="J20" s="103">
        <f t="shared" si="0"/>
        <v>7.6870000000000003</v>
      </c>
      <c r="K20" s="103">
        <f t="shared" si="0"/>
        <v>9.7279999999999998</v>
      </c>
      <c r="L20" s="103">
        <f t="shared" si="0"/>
        <v>11.736000000000001</v>
      </c>
      <c r="M20" s="103">
        <f t="shared" si="0"/>
        <v>13.795000000000002</v>
      </c>
      <c r="N20" s="103">
        <f t="shared" si="0"/>
        <v>16.238000000000003</v>
      </c>
      <c r="O20" s="103">
        <f t="shared" si="0"/>
        <v>18.197000000000003</v>
      </c>
      <c r="P20" s="103">
        <f t="shared" si="0"/>
        <v>20.066000000000003</v>
      </c>
      <c r="Q20" s="103">
        <f t="shared" si="0"/>
        <v>1.875</v>
      </c>
      <c r="R20" s="103">
        <f t="shared" si="0"/>
        <v>2.0350000000000001</v>
      </c>
      <c r="S20" s="103">
        <f t="shared" si="0"/>
        <v>1.84</v>
      </c>
      <c r="T20" s="103">
        <f t="shared" si="0"/>
        <v>0.76200000000000001</v>
      </c>
      <c r="U20" s="122"/>
    </row>
    <row r="21" spans="1:22" ht="12.6">
      <c r="C21" s="161" t="s">
        <v>80</v>
      </c>
      <c r="D21" s="18"/>
      <c r="E21" s="18" t="s">
        <v>649</v>
      </c>
      <c r="H21" s="103">
        <f t="shared" ref="H21:T21" si="1">H150-H279</f>
        <v>0</v>
      </c>
      <c r="I21" s="103">
        <f t="shared" si="1"/>
        <v>0</v>
      </c>
      <c r="J21" s="103">
        <f t="shared" si="1"/>
        <v>0</v>
      </c>
      <c r="K21" s="103">
        <f t="shared" si="1"/>
        <v>0</v>
      </c>
      <c r="L21" s="103">
        <f t="shared" si="1"/>
        <v>0</v>
      </c>
      <c r="M21" s="103">
        <f t="shared" si="1"/>
        <v>0</v>
      </c>
      <c r="N21" s="103">
        <f t="shared" si="1"/>
        <v>0</v>
      </c>
      <c r="O21" s="103">
        <f t="shared" si="1"/>
        <v>0</v>
      </c>
      <c r="P21" s="103">
        <f t="shared" si="1"/>
        <v>0</v>
      </c>
      <c r="Q21" s="103">
        <f t="shared" si="1"/>
        <v>0</v>
      </c>
      <c r="R21" s="103">
        <f t="shared" si="1"/>
        <v>0</v>
      </c>
      <c r="S21" s="103">
        <f t="shared" si="1"/>
        <v>0</v>
      </c>
      <c r="T21" s="103">
        <f t="shared" si="1"/>
        <v>0</v>
      </c>
    </row>
    <row r="22" spans="1:22" ht="12.6">
      <c r="H22" s="97"/>
      <c r="I22" s="97"/>
      <c r="J22" s="97"/>
      <c r="K22" s="97"/>
      <c r="L22" s="97"/>
      <c r="M22" s="97"/>
      <c r="N22" s="97"/>
      <c r="O22" s="97"/>
      <c r="P22" s="97"/>
      <c r="Q22" s="97"/>
      <c r="R22" s="97"/>
      <c r="S22" s="97"/>
      <c r="T22" s="97"/>
      <c r="U22" s="122"/>
    </row>
    <row r="23" spans="1:22" ht="12.6">
      <c r="C23" s="16" t="s">
        <v>561</v>
      </c>
      <c r="D23" s="18"/>
      <c r="E23" s="18" t="s">
        <v>649</v>
      </c>
      <c r="H23" s="98">
        <f t="shared" ref="H23:T23" si="2">H152-H281</f>
        <v>0</v>
      </c>
      <c r="I23" s="98">
        <f t="shared" si="2"/>
        <v>0</v>
      </c>
      <c r="J23" s="98">
        <f t="shared" si="2"/>
        <v>0</v>
      </c>
      <c r="K23" s="98">
        <f t="shared" si="2"/>
        <v>0</v>
      </c>
      <c r="L23" s="98">
        <f t="shared" si="2"/>
        <v>0</v>
      </c>
      <c r="M23" s="98">
        <f t="shared" si="2"/>
        <v>0</v>
      </c>
      <c r="N23" s="98">
        <f t="shared" si="2"/>
        <v>0</v>
      </c>
      <c r="O23" s="98">
        <f t="shared" si="2"/>
        <v>0</v>
      </c>
      <c r="P23" s="98">
        <f t="shared" si="2"/>
        <v>0</v>
      </c>
      <c r="Q23" s="98">
        <f t="shared" si="2"/>
        <v>0</v>
      </c>
      <c r="R23" s="98">
        <f t="shared" si="2"/>
        <v>0</v>
      </c>
      <c r="S23" s="98">
        <f t="shared" si="2"/>
        <v>0</v>
      </c>
      <c r="T23" s="98">
        <f t="shared" si="2"/>
        <v>0</v>
      </c>
    </row>
    <row r="24" spans="1:22" ht="12.6">
      <c r="D24" s="18"/>
      <c r="E24" s="18"/>
      <c r="H24" s="97"/>
      <c r="I24" s="97"/>
      <c r="J24" s="97"/>
      <c r="K24" s="97"/>
      <c r="L24" s="97"/>
      <c r="M24" s="97"/>
      <c r="N24" s="97"/>
      <c r="O24" s="97"/>
      <c r="P24" s="97"/>
      <c r="Q24" s="97"/>
      <c r="R24" s="97"/>
      <c r="S24" s="97"/>
      <c r="T24" s="97"/>
      <c r="U24" s="122"/>
    </row>
    <row r="25" spans="1:22" ht="12.6">
      <c r="C25" s="16" t="s">
        <v>370</v>
      </c>
      <c r="D25" s="18"/>
      <c r="E25" s="18" t="s">
        <v>649</v>
      </c>
      <c r="H25" s="98">
        <f t="shared" ref="H25:T25" si="3">H154-H283</f>
        <v>0</v>
      </c>
      <c r="I25" s="98">
        <f t="shared" si="3"/>
        <v>0</v>
      </c>
      <c r="J25" s="98">
        <f t="shared" si="3"/>
        <v>0</v>
      </c>
      <c r="K25" s="98">
        <f t="shared" si="3"/>
        <v>0</v>
      </c>
      <c r="L25" s="98">
        <f t="shared" si="3"/>
        <v>0</v>
      </c>
      <c r="M25" s="98">
        <f t="shared" si="3"/>
        <v>0</v>
      </c>
      <c r="N25" s="98">
        <f t="shared" si="3"/>
        <v>0</v>
      </c>
      <c r="O25" s="98">
        <f t="shared" si="3"/>
        <v>0</v>
      </c>
      <c r="P25" s="98">
        <f t="shared" si="3"/>
        <v>0</v>
      </c>
      <c r="Q25" s="98">
        <f t="shared" si="3"/>
        <v>0</v>
      </c>
      <c r="R25" s="98">
        <f t="shared" si="3"/>
        <v>0</v>
      </c>
      <c r="S25" s="98">
        <f t="shared" si="3"/>
        <v>0</v>
      </c>
      <c r="T25" s="98">
        <f t="shared" si="3"/>
        <v>0</v>
      </c>
    </row>
    <row r="26" spans="1:22" ht="12.6">
      <c r="D26" s="18"/>
      <c r="E26" s="18"/>
      <c r="H26" s="97"/>
      <c r="I26" s="97"/>
      <c r="J26" s="97"/>
      <c r="K26" s="97"/>
      <c r="L26" s="97"/>
      <c r="M26" s="97"/>
      <c r="N26" s="97"/>
      <c r="O26" s="97"/>
      <c r="P26" s="97"/>
      <c r="Q26" s="97"/>
      <c r="R26" s="97"/>
      <c r="S26" s="97"/>
      <c r="T26" s="97"/>
      <c r="U26" s="122"/>
    </row>
    <row r="27" spans="1:22" ht="12.6">
      <c r="C27" s="161" t="s">
        <v>112</v>
      </c>
      <c r="D27" s="18"/>
      <c r="E27" s="18" t="s">
        <v>649</v>
      </c>
      <c r="H27" s="98">
        <f t="shared" ref="H27:T27" si="4">H156-H285</f>
        <v>0</v>
      </c>
      <c r="I27" s="98">
        <f t="shared" si="4"/>
        <v>0</v>
      </c>
      <c r="J27" s="98">
        <f t="shared" si="4"/>
        <v>0</v>
      </c>
      <c r="K27" s="98">
        <f t="shared" si="4"/>
        <v>0</v>
      </c>
      <c r="L27" s="98">
        <f t="shared" si="4"/>
        <v>0</v>
      </c>
      <c r="M27" s="98">
        <f t="shared" si="4"/>
        <v>0</v>
      </c>
      <c r="N27" s="98">
        <f t="shared" si="4"/>
        <v>0</v>
      </c>
      <c r="O27" s="98">
        <f t="shared" si="4"/>
        <v>0</v>
      </c>
      <c r="P27" s="98">
        <f t="shared" si="4"/>
        <v>0</v>
      </c>
      <c r="Q27" s="98">
        <f t="shared" si="4"/>
        <v>0</v>
      </c>
      <c r="R27" s="98">
        <f t="shared" si="4"/>
        <v>0</v>
      </c>
      <c r="S27" s="98">
        <f t="shared" si="4"/>
        <v>0</v>
      </c>
      <c r="T27" s="98">
        <f t="shared" si="4"/>
        <v>0</v>
      </c>
    </row>
    <row r="28" spans="1:22" ht="12.6">
      <c r="C28" s="161" t="s">
        <v>113</v>
      </c>
      <c r="D28" s="161" t="s">
        <v>114</v>
      </c>
      <c r="E28" s="18" t="s">
        <v>649</v>
      </c>
      <c r="H28" s="98">
        <f t="shared" ref="H28:T28" si="5">H157-H286</f>
        <v>0</v>
      </c>
      <c r="I28" s="98">
        <f t="shared" si="5"/>
        <v>0</v>
      </c>
      <c r="J28" s="98">
        <f t="shared" si="5"/>
        <v>0</v>
      </c>
      <c r="K28" s="98">
        <f t="shared" si="5"/>
        <v>0</v>
      </c>
      <c r="L28" s="98">
        <f t="shared" si="5"/>
        <v>0</v>
      </c>
      <c r="M28" s="98">
        <f t="shared" si="5"/>
        <v>0</v>
      </c>
      <c r="N28" s="98">
        <f t="shared" si="5"/>
        <v>0</v>
      </c>
      <c r="O28" s="98">
        <f t="shared" si="5"/>
        <v>0</v>
      </c>
      <c r="P28" s="98">
        <f t="shared" si="5"/>
        <v>0</v>
      </c>
      <c r="Q28" s="98">
        <f t="shared" si="5"/>
        <v>0</v>
      </c>
      <c r="R28" s="98">
        <f t="shared" si="5"/>
        <v>0</v>
      </c>
      <c r="S28" s="98">
        <f t="shared" si="5"/>
        <v>0</v>
      </c>
      <c r="T28" s="98">
        <f t="shared" si="5"/>
        <v>0</v>
      </c>
      <c r="U28" s="122"/>
    </row>
    <row r="29" spans="1:22" ht="12.6">
      <c r="D29" s="18"/>
      <c r="E29" s="18"/>
      <c r="H29" s="97"/>
      <c r="I29" s="97"/>
      <c r="J29" s="97"/>
      <c r="K29" s="97"/>
      <c r="L29" s="97"/>
      <c r="M29" s="97"/>
      <c r="N29" s="97"/>
      <c r="O29" s="97"/>
      <c r="P29" s="97"/>
      <c r="Q29" s="97"/>
      <c r="R29" s="97"/>
      <c r="S29" s="97"/>
      <c r="T29" s="97"/>
      <c r="U29" s="122"/>
    </row>
    <row r="30" spans="1:22" ht="12.6">
      <c r="C30" s="16" t="s">
        <v>371</v>
      </c>
      <c r="D30" s="18"/>
      <c r="E30" s="18" t="s">
        <v>649</v>
      </c>
      <c r="H30" s="98">
        <f t="shared" ref="H30:T30" si="6">SUM(H31,H35)</f>
        <v>0</v>
      </c>
      <c r="I30" s="98">
        <f t="shared" si="6"/>
        <v>0</v>
      </c>
      <c r="J30" s="98">
        <f t="shared" si="6"/>
        <v>0</v>
      </c>
      <c r="K30" s="98">
        <f t="shared" si="6"/>
        <v>0</v>
      </c>
      <c r="L30" s="98">
        <f t="shared" si="6"/>
        <v>0</v>
      </c>
      <c r="M30" s="98">
        <f t="shared" si="6"/>
        <v>0</v>
      </c>
      <c r="N30" s="98">
        <f t="shared" si="6"/>
        <v>0</v>
      </c>
      <c r="O30" s="98">
        <f t="shared" si="6"/>
        <v>0</v>
      </c>
      <c r="P30" s="98">
        <f t="shared" si="6"/>
        <v>0</v>
      </c>
      <c r="Q30" s="98">
        <f t="shared" si="6"/>
        <v>0</v>
      </c>
      <c r="R30" s="98">
        <f t="shared" si="6"/>
        <v>0</v>
      </c>
      <c r="S30" s="98">
        <f t="shared" si="6"/>
        <v>0</v>
      </c>
      <c r="T30" s="98">
        <f t="shared" si="6"/>
        <v>0</v>
      </c>
      <c r="U30" s="122"/>
    </row>
    <row r="31" spans="1:22" ht="12.6">
      <c r="C31" s="16" t="s">
        <v>376</v>
      </c>
      <c r="E31" s="18" t="s">
        <v>649</v>
      </c>
      <c r="H31" s="98">
        <f>SUM(H32,H33, H34)</f>
        <v>0</v>
      </c>
      <c r="I31" s="98">
        <f t="shared" ref="I31:T31" si="7">SUM(I32,I33, I34)</f>
        <v>0</v>
      </c>
      <c r="J31" s="98">
        <f t="shared" si="7"/>
        <v>0</v>
      </c>
      <c r="K31" s="98">
        <f t="shared" si="7"/>
        <v>0</v>
      </c>
      <c r="L31" s="98">
        <f t="shared" si="7"/>
        <v>0</v>
      </c>
      <c r="M31" s="98">
        <f t="shared" si="7"/>
        <v>0</v>
      </c>
      <c r="N31" s="98">
        <f t="shared" si="7"/>
        <v>0</v>
      </c>
      <c r="O31" s="98">
        <f t="shared" si="7"/>
        <v>0</v>
      </c>
      <c r="P31" s="98">
        <f t="shared" si="7"/>
        <v>0</v>
      </c>
      <c r="Q31" s="98">
        <f t="shared" si="7"/>
        <v>0</v>
      </c>
      <c r="R31" s="98">
        <f t="shared" si="7"/>
        <v>0</v>
      </c>
      <c r="S31" s="98">
        <f t="shared" si="7"/>
        <v>0</v>
      </c>
      <c r="T31" s="98">
        <f t="shared" si="7"/>
        <v>0</v>
      </c>
    </row>
    <row r="32" spans="1:22" s="24" customFormat="1" ht="12.6">
      <c r="C32" s="134" t="s">
        <v>330</v>
      </c>
      <c r="E32" s="18" t="s">
        <v>649</v>
      </c>
      <c r="H32" s="98">
        <f t="shared" ref="H32:T32" si="8">H161-H290</f>
        <v>0</v>
      </c>
      <c r="I32" s="98">
        <f t="shared" si="8"/>
        <v>0</v>
      </c>
      <c r="J32" s="98">
        <f t="shared" si="8"/>
        <v>0</v>
      </c>
      <c r="K32" s="98">
        <f t="shared" si="8"/>
        <v>0</v>
      </c>
      <c r="L32" s="98">
        <f t="shared" si="8"/>
        <v>0</v>
      </c>
      <c r="M32" s="98">
        <f t="shared" si="8"/>
        <v>0</v>
      </c>
      <c r="N32" s="98">
        <f t="shared" si="8"/>
        <v>0</v>
      </c>
      <c r="O32" s="98">
        <f t="shared" si="8"/>
        <v>0</v>
      </c>
      <c r="P32" s="98">
        <f t="shared" si="8"/>
        <v>0</v>
      </c>
      <c r="Q32" s="98">
        <f t="shared" si="8"/>
        <v>0</v>
      </c>
      <c r="R32" s="98">
        <f t="shared" si="8"/>
        <v>0</v>
      </c>
      <c r="S32" s="98">
        <f t="shared" si="8"/>
        <v>0</v>
      </c>
      <c r="T32" s="98">
        <f t="shared" si="8"/>
        <v>0</v>
      </c>
    </row>
    <row r="33" spans="3:21" ht="12.6">
      <c r="C33" s="34" t="s">
        <v>337</v>
      </c>
      <c r="E33" s="18" t="s">
        <v>649</v>
      </c>
      <c r="H33" s="98">
        <f t="shared" ref="H33:T33" si="9">H162-H291</f>
        <v>0</v>
      </c>
      <c r="I33" s="98">
        <f t="shared" si="9"/>
        <v>0</v>
      </c>
      <c r="J33" s="98">
        <f t="shared" si="9"/>
        <v>0</v>
      </c>
      <c r="K33" s="98">
        <f t="shared" si="9"/>
        <v>0</v>
      </c>
      <c r="L33" s="98">
        <f t="shared" si="9"/>
        <v>0</v>
      </c>
      <c r="M33" s="98">
        <f t="shared" si="9"/>
        <v>0</v>
      </c>
      <c r="N33" s="98">
        <f t="shared" si="9"/>
        <v>0</v>
      </c>
      <c r="O33" s="98">
        <f t="shared" si="9"/>
        <v>0</v>
      </c>
      <c r="P33" s="98">
        <f t="shared" si="9"/>
        <v>0</v>
      </c>
      <c r="Q33" s="98">
        <f t="shared" si="9"/>
        <v>0</v>
      </c>
      <c r="R33" s="98">
        <f t="shared" si="9"/>
        <v>0</v>
      </c>
      <c r="S33" s="98">
        <f t="shared" si="9"/>
        <v>0</v>
      </c>
      <c r="T33" s="98">
        <f t="shared" si="9"/>
        <v>0</v>
      </c>
    </row>
    <row r="34" spans="3:21" ht="12.6">
      <c r="C34" s="34" t="s">
        <v>341</v>
      </c>
      <c r="E34" s="18" t="s">
        <v>649</v>
      </c>
      <c r="H34" s="98">
        <f t="shared" ref="H34:T34" si="10">H163-H292</f>
        <v>0</v>
      </c>
      <c r="I34" s="98">
        <f t="shared" si="10"/>
        <v>0</v>
      </c>
      <c r="J34" s="98">
        <f t="shared" si="10"/>
        <v>0</v>
      </c>
      <c r="K34" s="98">
        <f t="shared" si="10"/>
        <v>0</v>
      </c>
      <c r="L34" s="98">
        <f t="shared" si="10"/>
        <v>0</v>
      </c>
      <c r="M34" s="98">
        <f t="shared" si="10"/>
        <v>0</v>
      </c>
      <c r="N34" s="98">
        <f t="shared" si="10"/>
        <v>0</v>
      </c>
      <c r="O34" s="98">
        <f t="shared" si="10"/>
        <v>0</v>
      </c>
      <c r="P34" s="98">
        <f t="shared" si="10"/>
        <v>0</v>
      </c>
      <c r="Q34" s="98">
        <f t="shared" si="10"/>
        <v>0</v>
      </c>
      <c r="R34" s="98">
        <f t="shared" si="10"/>
        <v>0</v>
      </c>
      <c r="S34" s="98">
        <f t="shared" si="10"/>
        <v>0</v>
      </c>
      <c r="T34" s="98">
        <f t="shared" si="10"/>
        <v>0</v>
      </c>
    </row>
    <row r="35" spans="3:21" ht="12.6">
      <c r="C35" s="16" t="s">
        <v>244</v>
      </c>
      <c r="E35" s="18" t="s">
        <v>649</v>
      </c>
      <c r="H35" s="98">
        <f t="shared" ref="H35:T35" si="11">H164-H293</f>
        <v>0</v>
      </c>
      <c r="I35" s="98">
        <f t="shared" si="11"/>
        <v>0</v>
      </c>
      <c r="J35" s="98">
        <f t="shared" si="11"/>
        <v>0</v>
      </c>
      <c r="K35" s="98">
        <f t="shared" si="11"/>
        <v>0</v>
      </c>
      <c r="L35" s="98">
        <f t="shared" si="11"/>
        <v>0</v>
      </c>
      <c r="M35" s="98">
        <f t="shared" si="11"/>
        <v>0</v>
      </c>
      <c r="N35" s="98">
        <f t="shared" si="11"/>
        <v>0</v>
      </c>
      <c r="O35" s="98">
        <f t="shared" si="11"/>
        <v>0</v>
      </c>
      <c r="P35" s="98">
        <f t="shared" si="11"/>
        <v>0</v>
      </c>
      <c r="Q35" s="98">
        <f t="shared" si="11"/>
        <v>0</v>
      </c>
      <c r="R35" s="98">
        <f t="shared" si="11"/>
        <v>0</v>
      </c>
      <c r="S35" s="98">
        <f t="shared" si="11"/>
        <v>0</v>
      </c>
      <c r="T35" s="98">
        <f t="shared" si="11"/>
        <v>0</v>
      </c>
    </row>
    <row r="36" spans="3:21" ht="12.6"/>
    <row r="37" spans="3:21" ht="12.6">
      <c r="C37" s="123" t="s">
        <v>372</v>
      </c>
      <c r="D37" s="18"/>
      <c r="E37" s="18" t="s">
        <v>649</v>
      </c>
      <c r="H37" s="98">
        <f t="shared" ref="H37:T37" si="12">SUM(H38,H42)</f>
        <v>0</v>
      </c>
      <c r="I37" s="98">
        <f t="shared" si="12"/>
        <v>0</v>
      </c>
      <c r="J37" s="98">
        <f t="shared" si="12"/>
        <v>0</v>
      </c>
      <c r="K37" s="98">
        <f t="shared" si="12"/>
        <v>0</v>
      </c>
      <c r="L37" s="98">
        <f t="shared" si="12"/>
        <v>0</v>
      </c>
      <c r="M37" s="98">
        <f t="shared" si="12"/>
        <v>0</v>
      </c>
      <c r="N37" s="98">
        <f t="shared" si="12"/>
        <v>0</v>
      </c>
      <c r="O37" s="98">
        <f t="shared" si="12"/>
        <v>0</v>
      </c>
      <c r="P37" s="98">
        <f t="shared" si="12"/>
        <v>0</v>
      </c>
      <c r="Q37" s="98">
        <f t="shared" si="12"/>
        <v>0</v>
      </c>
      <c r="R37" s="98">
        <f t="shared" si="12"/>
        <v>0</v>
      </c>
      <c r="S37" s="98">
        <f t="shared" si="12"/>
        <v>0</v>
      </c>
      <c r="T37" s="98">
        <f t="shared" si="12"/>
        <v>0</v>
      </c>
      <c r="U37" s="122"/>
    </row>
    <row r="38" spans="3:21" ht="12.6">
      <c r="C38" s="16" t="s">
        <v>436</v>
      </c>
      <c r="E38" s="18" t="s">
        <v>649</v>
      </c>
      <c r="H38" s="98">
        <f>SUM(H39,H40,H41)</f>
        <v>0</v>
      </c>
      <c r="I38" s="98">
        <f t="shared" ref="I38:S38" si="13">SUM(I39,I40,I41)</f>
        <v>0</v>
      </c>
      <c r="J38" s="98">
        <f t="shared" si="13"/>
        <v>0</v>
      </c>
      <c r="K38" s="98">
        <f t="shared" si="13"/>
        <v>0</v>
      </c>
      <c r="L38" s="98">
        <f t="shared" si="13"/>
        <v>0</v>
      </c>
      <c r="M38" s="98">
        <f t="shared" si="13"/>
        <v>0</v>
      </c>
      <c r="N38" s="98">
        <f t="shared" si="13"/>
        <v>0</v>
      </c>
      <c r="O38" s="98">
        <f t="shared" si="13"/>
        <v>0</v>
      </c>
      <c r="P38" s="98">
        <f t="shared" si="13"/>
        <v>0</v>
      </c>
      <c r="Q38" s="98">
        <f t="shared" si="13"/>
        <v>0</v>
      </c>
      <c r="R38" s="98">
        <f t="shared" si="13"/>
        <v>0</v>
      </c>
      <c r="S38" s="98">
        <f t="shared" si="13"/>
        <v>0</v>
      </c>
      <c r="T38" s="98">
        <f>SUM(T39,T40,T41)</f>
        <v>0</v>
      </c>
    </row>
    <row r="39" spans="3:21" ht="12.6">
      <c r="C39" s="134" t="s">
        <v>330</v>
      </c>
      <c r="E39" s="18" t="s">
        <v>649</v>
      </c>
      <c r="H39" s="98">
        <f t="shared" ref="H39:T39" si="14">H168-H297</f>
        <v>0</v>
      </c>
      <c r="I39" s="98">
        <f t="shared" si="14"/>
        <v>0</v>
      </c>
      <c r="J39" s="98">
        <f t="shared" si="14"/>
        <v>0</v>
      </c>
      <c r="K39" s="98">
        <f t="shared" si="14"/>
        <v>0</v>
      </c>
      <c r="L39" s="98">
        <f t="shared" si="14"/>
        <v>0</v>
      </c>
      <c r="M39" s="98">
        <f t="shared" si="14"/>
        <v>0</v>
      </c>
      <c r="N39" s="98">
        <f t="shared" si="14"/>
        <v>0</v>
      </c>
      <c r="O39" s="98">
        <f t="shared" si="14"/>
        <v>0</v>
      </c>
      <c r="P39" s="98">
        <f t="shared" si="14"/>
        <v>0</v>
      </c>
      <c r="Q39" s="98">
        <f t="shared" si="14"/>
        <v>0</v>
      </c>
      <c r="R39" s="98">
        <f t="shared" si="14"/>
        <v>0</v>
      </c>
      <c r="S39" s="98">
        <f t="shared" si="14"/>
        <v>0</v>
      </c>
      <c r="T39" s="98">
        <f t="shared" si="14"/>
        <v>0</v>
      </c>
    </row>
    <row r="40" spans="3:21" ht="12.6">
      <c r="C40" s="34" t="s">
        <v>337</v>
      </c>
      <c r="E40" s="18" t="s">
        <v>649</v>
      </c>
      <c r="H40" s="98">
        <f t="shared" ref="H40:T40" si="15">H169-H298</f>
        <v>0</v>
      </c>
      <c r="I40" s="98">
        <f t="shared" si="15"/>
        <v>0</v>
      </c>
      <c r="J40" s="98">
        <f t="shared" si="15"/>
        <v>0</v>
      </c>
      <c r="K40" s="98">
        <f t="shared" si="15"/>
        <v>0</v>
      </c>
      <c r="L40" s="98">
        <f t="shared" si="15"/>
        <v>0</v>
      </c>
      <c r="M40" s="98">
        <f t="shared" si="15"/>
        <v>0</v>
      </c>
      <c r="N40" s="98">
        <f t="shared" si="15"/>
        <v>0</v>
      </c>
      <c r="O40" s="98">
        <f t="shared" si="15"/>
        <v>0</v>
      </c>
      <c r="P40" s="98">
        <f t="shared" si="15"/>
        <v>0</v>
      </c>
      <c r="Q40" s="98">
        <f t="shared" si="15"/>
        <v>0</v>
      </c>
      <c r="R40" s="98">
        <f t="shared" si="15"/>
        <v>0</v>
      </c>
      <c r="S40" s="98">
        <f t="shared" si="15"/>
        <v>0</v>
      </c>
      <c r="T40" s="98">
        <f t="shared" si="15"/>
        <v>0</v>
      </c>
    </row>
    <row r="41" spans="3:21" ht="12.6">
      <c r="C41" s="34" t="s">
        <v>341</v>
      </c>
      <c r="E41" s="18" t="s">
        <v>649</v>
      </c>
      <c r="H41" s="98">
        <f t="shared" ref="H41:T41" si="16">H170-H299</f>
        <v>0</v>
      </c>
      <c r="I41" s="98">
        <f t="shared" si="16"/>
        <v>0</v>
      </c>
      <c r="J41" s="98">
        <f t="shared" si="16"/>
        <v>0</v>
      </c>
      <c r="K41" s="98">
        <f t="shared" si="16"/>
        <v>0</v>
      </c>
      <c r="L41" s="98">
        <f t="shared" si="16"/>
        <v>0</v>
      </c>
      <c r="M41" s="98">
        <f t="shared" si="16"/>
        <v>0</v>
      </c>
      <c r="N41" s="98">
        <f t="shared" si="16"/>
        <v>0</v>
      </c>
      <c r="O41" s="98">
        <f t="shared" si="16"/>
        <v>0</v>
      </c>
      <c r="P41" s="98">
        <f t="shared" si="16"/>
        <v>0</v>
      </c>
      <c r="Q41" s="98">
        <f t="shared" si="16"/>
        <v>0</v>
      </c>
      <c r="R41" s="98">
        <f t="shared" si="16"/>
        <v>0</v>
      </c>
      <c r="S41" s="98">
        <f t="shared" si="16"/>
        <v>0</v>
      </c>
      <c r="T41" s="98">
        <f t="shared" si="16"/>
        <v>0</v>
      </c>
    </row>
    <row r="42" spans="3:21" ht="12.6">
      <c r="C42" s="16" t="s">
        <v>244</v>
      </c>
      <c r="E42" s="18" t="s">
        <v>649</v>
      </c>
      <c r="H42" s="98">
        <f t="shared" ref="H42:T42" si="17">H171-H300</f>
        <v>0</v>
      </c>
      <c r="I42" s="98">
        <f t="shared" si="17"/>
        <v>0</v>
      </c>
      <c r="J42" s="98">
        <f t="shared" si="17"/>
        <v>0</v>
      </c>
      <c r="K42" s="98">
        <f t="shared" si="17"/>
        <v>0</v>
      </c>
      <c r="L42" s="98">
        <f t="shared" si="17"/>
        <v>0</v>
      </c>
      <c r="M42" s="98">
        <f t="shared" si="17"/>
        <v>0</v>
      </c>
      <c r="N42" s="98">
        <f t="shared" si="17"/>
        <v>0</v>
      </c>
      <c r="O42" s="98">
        <f t="shared" si="17"/>
        <v>0</v>
      </c>
      <c r="P42" s="98">
        <f t="shared" si="17"/>
        <v>0</v>
      </c>
      <c r="Q42" s="98">
        <f t="shared" si="17"/>
        <v>0</v>
      </c>
      <c r="R42" s="98">
        <f t="shared" si="17"/>
        <v>0</v>
      </c>
      <c r="S42" s="98">
        <f t="shared" si="17"/>
        <v>0</v>
      </c>
      <c r="T42" s="98">
        <f t="shared" si="17"/>
        <v>0</v>
      </c>
    </row>
    <row r="43" spans="3:21" ht="12.6"/>
    <row r="44" spans="3:21" ht="12.6">
      <c r="C44" s="123" t="s">
        <v>373</v>
      </c>
      <c r="D44" s="18"/>
      <c r="E44" s="18" t="s">
        <v>649</v>
      </c>
      <c r="H44" s="98">
        <f t="shared" ref="H44:T44" si="18">SUM(H45,H49)</f>
        <v>0</v>
      </c>
      <c r="I44" s="98">
        <f t="shared" si="18"/>
        <v>0</v>
      </c>
      <c r="J44" s="98">
        <f t="shared" si="18"/>
        <v>0</v>
      </c>
      <c r="K44" s="98">
        <f t="shared" si="18"/>
        <v>0</v>
      </c>
      <c r="L44" s="98">
        <f t="shared" si="18"/>
        <v>0</v>
      </c>
      <c r="M44" s="98">
        <f t="shared" si="18"/>
        <v>0</v>
      </c>
      <c r="N44" s="98">
        <f t="shared" si="18"/>
        <v>0</v>
      </c>
      <c r="O44" s="98">
        <f t="shared" si="18"/>
        <v>0</v>
      </c>
      <c r="P44" s="98">
        <f t="shared" si="18"/>
        <v>0</v>
      </c>
      <c r="Q44" s="98">
        <f t="shared" si="18"/>
        <v>0</v>
      </c>
      <c r="R44" s="98">
        <f t="shared" si="18"/>
        <v>0</v>
      </c>
      <c r="S44" s="98">
        <f t="shared" si="18"/>
        <v>0</v>
      </c>
      <c r="T44" s="98">
        <f t="shared" si="18"/>
        <v>0</v>
      </c>
      <c r="U44" s="122"/>
    </row>
    <row r="45" spans="3:21" ht="12.6">
      <c r="C45" s="16" t="s">
        <v>376</v>
      </c>
      <c r="E45" s="18" t="s">
        <v>649</v>
      </c>
      <c r="H45" s="98">
        <f>SUM(H46,H47,H48)</f>
        <v>0</v>
      </c>
      <c r="I45" s="98">
        <f t="shared" ref="I45:S45" si="19">SUM(I46,I47,I48)</f>
        <v>0</v>
      </c>
      <c r="J45" s="98">
        <f t="shared" si="19"/>
        <v>0</v>
      </c>
      <c r="K45" s="98">
        <f t="shared" si="19"/>
        <v>0</v>
      </c>
      <c r="L45" s="98">
        <f t="shared" si="19"/>
        <v>0</v>
      </c>
      <c r="M45" s="98">
        <f t="shared" si="19"/>
        <v>0</v>
      </c>
      <c r="N45" s="98">
        <f t="shared" si="19"/>
        <v>0</v>
      </c>
      <c r="O45" s="98">
        <f t="shared" si="19"/>
        <v>0</v>
      </c>
      <c r="P45" s="98">
        <f t="shared" si="19"/>
        <v>0</v>
      </c>
      <c r="Q45" s="98">
        <f t="shared" si="19"/>
        <v>0</v>
      </c>
      <c r="R45" s="98">
        <f t="shared" si="19"/>
        <v>0</v>
      </c>
      <c r="S45" s="98">
        <f t="shared" si="19"/>
        <v>0</v>
      </c>
      <c r="T45" s="98">
        <f>SUM(T46,T47,T48)</f>
        <v>0</v>
      </c>
    </row>
    <row r="46" spans="3:21" ht="12.6">
      <c r="C46" s="134" t="s">
        <v>330</v>
      </c>
      <c r="E46" s="18" t="s">
        <v>649</v>
      </c>
      <c r="H46" s="98">
        <f t="shared" ref="H46:T46" si="20">H175-H304</f>
        <v>0</v>
      </c>
      <c r="I46" s="98">
        <f t="shared" si="20"/>
        <v>0</v>
      </c>
      <c r="J46" s="98">
        <f t="shared" si="20"/>
        <v>0</v>
      </c>
      <c r="K46" s="98">
        <f t="shared" si="20"/>
        <v>0</v>
      </c>
      <c r="L46" s="98">
        <f t="shared" si="20"/>
        <v>0</v>
      </c>
      <c r="M46" s="98">
        <f t="shared" si="20"/>
        <v>0</v>
      </c>
      <c r="N46" s="98">
        <f t="shared" si="20"/>
        <v>0</v>
      </c>
      <c r="O46" s="98">
        <f t="shared" si="20"/>
        <v>0</v>
      </c>
      <c r="P46" s="98">
        <f t="shared" si="20"/>
        <v>0</v>
      </c>
      <c r="Q46" s="98">
        <f t="shared" si="20"/>
        <v>0</v>
      </c>
      <c r="R46" s="98">
        <f t="shared" si="20"/>
        <v>0</v>
      </c>
      <c r="S46" s="98">
        <f t="shared" si="20"/>
        <v>0</v>
      </c>
      <c r="T46" s="98">
        <f t="shared" si="20"/>
        <v>0</v>
      </c>
    </row>
    <row r="47" spans="3:21" ht="12.6">
      <c r="C47" s="34" t="s">
        <v>337</v>
      </c>
      <c r="E47" s="18" t="s">
        <v>649</v>
      </c>
      <c r="H47" s="98">
        <f t="shared" ref="H47:T47" si="21">H176-H305</f>
        <v>0</v>
      </c>
      <c r="I47" s="98">
        <f t="shared" si="21"/>
        <v>0</v>
      </c>
      <c r="J47" s="98">
        <f t="shared" si="21"/>
        <v>0</v>
      </c>
      <c r="K47" s="98">
        <f t="shared" si="21"/>
        <v>0</v>
      </c>
      <c r="L47" s="98">
        <f t="shared" si="21"/>
        <v>0</v>
      </c>
      <c r="M47" s="98">
        <f t="shared" si="21"/>
        <v>0</v>
      </c>
      <c r="N47" s="98">
        <f t="shared" si="21"/>
        <v>0</v>
      </c>
      <c r="O47" s="98">
        <f t="shared" si="21"/>
        <v>0</v>
      </c>
      <c r="P47" s="98">
        <f t="shared" si="21"/>
        <v>0</v>
      </c>
      <c r="Q47" s="98">
        <f t="shared" si="21"/>
        <v>0</v>
      </c>
      <c r="R47" s="98">
        <f t="shared" si="21"/>
        <v>0</v>
      </c>
      <c r="S47" s="98">
        <f t="shared" si="21"/>
        <v>0</v>
      </c>
      <c r="T47" s="98">
        <f t="shared" si="21"/>
        <v>0</v>
      </c>
    </row>
    <row r="48" spans="3:21" ht="12.6">
      <c r="C48" s="34" t="s">
        <v>341</v>
      </c>
      <c r="E48" s="18" t="s">
        <v>649</v>
      </c>
      <c r="H48" s="98">
        <f t="shared" ref="H48:T48" si="22">H177-H306</f>
        <v>0</v>
      </c>
      <c r="I48" s="98">
        <f t="shared" si="22"/>
        <v>0</v>
      </c>
      <c r="J48" s="98">
        <f t="shared" si="22"/>
        <v>0</v>
      </c>
      <c r="K48" s="98">
        <f t="shared" si="22"/>
        <v>0</v>
      </c>
      <c r="L48" s="98">
        <f t="shared" si="22"/>
        <v>0</v>
      </c>
      <c r="M48" s="98">
        <f t="shared" si="22"/>
        <v>0</v>
      </c>
      <c r="N48" s="98">
        <f t="shared" si="22"/>
        <v>0</v>
      </c>
      <c r="O48" s="98">
        <f t="shared" si="22"/>
        <v>0</v>
      </c>
      <c r="P48" s="98">
        <f t="shared" si="22"/>
        <v>0</v>
      </c>
      <c r="Q48" s="98">
        <f t="shared" si="22"/>
        <v>0</v>
      </c>
      <c r="R48" s="98">
        <f t="shared" si="22"/>
        <v>0</v>
      </c>
      <c r="S48" s="98">
        <f t="shared" si="22"/>
        <v>0</v>
      </c>
      <c r="T48" s="98">
        <f t="shared" si="22"/>
        <v>0</v>
      </c>
    </row>
    <row r="49" spans="3:21" ht="12.6">
      <c r="C49" s="16" t="s">
        <v>244</v>
      </c>
      <c r="E49" s="18" t="s">
        <v>649</v>
      </c>
      <c r="H49" s="98">
        <f t="shared" ref="H49:T49" si="23">H178-H307</f>
        <v>0</v>
      </c>
      <c r="I49" s="98">
        <f t="shared" si="23"/>
        <v>0</v>
      </c>
      <c r="J49" s="98">
        <f t="shared" si="23"/>
        <v>0</v>
      </c>
      <c r="K49" s="98">
        <f t="shared" si="23"/>
        <v>0</v>
      </c>
      <c r="L49" s="98">
        <f t="shared" si="23"/>
        <v>0</v>
      </c>
      <c r="M49" s="98">
        <f t="shared" si="23"/>
        <v>0</v>
      </c>
      <c r="N49" s="98">
        <f t="shared" si="23"/>
        <v>0</v>
      </c>
      <c r="O49" s="98">
        <f t="shared" si="23"/>
        <v>0</v>
      </c>
      <c r="P49" s="98">
        <f t="shared" si="23"/>
        <v>0</v>
      </c>
      <c r="Q49" s="98">
        <f t="shared" si="23"/>
        <v>0</v>
      </c>
      <c r="R49" s="98">
        <f t="shared" si="23"/>
        <v>0</v>
      </c>
      <c r="S49" s="98">
        <f t="shared" si="23"/>
        <v>0</v>
      </c>
      <c r="T49" s="98">
        <f t="shared" si="23"/>
        <v>0</v>
      </c>
    </row>
    <row r="50" spans="3:21" ht="12.6">
      <c r="C50" s="17"/>
      <c r="D50" s="17"/>
      <c r="E50" s="17"/>
      <c r="F50" s="17"/>
      <c r="G50" s="17"/>
      <c r="H50" s="116"/>
      <c r="I50" s="116"/>
      <c r="J50" s="116"/>
      <c r="K50" s="116"/>
      <c r="L50" s="116"/>
      <c r="M50" s="116"/>
      <c r="N50" s="116"/>
      <c r="O50" s="116"/>
      <c r="P50" s="116"/>
      <c r="Q50" s="116"/>
      <c r="R50" s="116"/>
      <c r="S50" s="116"/>
      <c r="T50" s="116"/>
      <c r="U50" s="122"/>
    </row>
    <row r="51" spans="3:21" ht="12.6">
      <c r="C51" s="123" t="s">
        <v>374</v>
      </c>
      <c r="D51" s="18"/>
      <c r="E51" s="18" t="s">
        <v>649</v>
      </c>
      <c r="H51" s="98">
        <f>SUM(H52,H56)</f>
        <v>0</v>
      </c>
      <c r="I51" s="98">
        <f t="shared" ref="I51:T51" si="24">SUM(I52,I56)</f>
        <v>0</v>
      </c>
      <c r="J51" s="98">
        <f t="shared" si="24"/>
        <v>0</v>
      </c>
      <c r="K51" s="98">
        <f t="shared" si="24"/>
        <v>0</v>
      </c>
      <c r="L51" s="98">
        <f t="shared" si="24"/>
        <v>0</v>
      </c>
      <c r="M51" s="98">
        <f t="shared" si="24"/>
        <v>0</v>
      </c>
      <c r="N51" s="98">
        <f t="shared" si="24"/>
        <v>0</v>
      </c>
      <c r="O51" s="98">
        <f t="shared" si="24"/>
        <v>0</v>
      </c>
      <c r="P51" s="98">
        <f t="shared" si="24"/>
        <v>0</v>
      </c>
      <c r="Q51" s="98">
        <f t="shared" si="24"/>
        <v>0</v>
      </c>
      <c r="R51" s="98">
        <f t="shared" si="24"/>
        <v>0</v>
      </c>
      <c r="S51" s="98">
        <f t="shared" si="24"/>
        <v>0</v>
      </c>
      <c r="T51" s="98">
        <f t="shared" si="24"/>
        <v>0</v>
      </c>
      <c r="U51" s="122"/>
    </row>
    <row r="52" spans="3:21" ht="12.6">
      <c r="C52" s="16" t="s">
        <v>376</v>
      </c>
      <c r="E52" s="18" t="s">
        <v>649</v>
      </c>
      <c r="H52" s="98">
        <f>SUM(H53,H54,H55)</f>
        <v>0</v>
      </c>
      <c r="I52" s="98">
        <f t="shared" ref="I52:S52" si="25">SUM(I53,I54,I55)</f>
        <v>0</v>
      </c>
      <c r="J52" s="98">
        <f t="shared" si="25"/>
        <v>0</v>
      </c>
      <c r="K52" s="98">
        <f t="shared" si="25"/>
        <v>0</v>
      </c>
      <c r="L52" s="98">
        <f t="shared" si="25"/>
        <v>0</v>
      </c>
      <c r="M52" s="98">
        <f t="shared" si="25"/>
        <v>0</v>
      </c>
      <c r="N52" s="98">
        <f t="shared" si="25"/>
        <v>0</v>
      </c>
      <c r="O52" s="98">
        <f t="shared" si="25"/>
        <v>0</v>
      </c>
      <c r="P52" s="98">
        <f t="shared" si="25"/>
        <v>0</v>
      </c>
      <c r="Q52" s="98">
        <f t="shared" si="25"/>
        <v>0</v>
      </c>
      <c r="R52" s="98">
        <f t="shared" si="25"/>
        <v>0</v>
      </c>
      <c r="S52" s="98">
        <f t="shared" si="25"/>
        <v>0</v>
      </c>
      <c r="T52" s="98">
        <f>SUM(T53,T54,T55)</f>
        <v>0</v>
      </c>
    </row>
    <row r="53" spans="3:21" ht="12.6">
      <c r="C53" s="134" t="s">
        <v>330</v>
      </c>
      <c r="E53" s="18" t="s">
        <v>649</v>
      </c>
      <c r="H53" s="98">
        <f t="shared" ref="H53:T53" si="26">H182-H311</f>
        <v>0</v>
      </c>
      <c r="I53" s="98">
        <f t="shared" si="26"/>
        <v>0</v>
      </c>
      <c r="J53" s="98">
        <f t="shared" si="26"/>
        <v>0</v>
      </c>
      <c r="K53" s="98">
        <f t="shared" si="26"/>
        <v>0</v>
      </c>
      <c r="L53" s="98">
        <f t="shared" si="26"/>
        <v>0</v>
      </c>
      <c r="M53" s="98">
        <f t="shared" si="26"/>
        <v>0</v>
      </c>
      <c r="N53" s="98">
        <f t="shared" si="26"/>
        <v>0</v>
      </c>
      <c r="O53" s="98">
        <f t="shared" si="26"/>
        <v>0</v>
      </c>
      <c r="P53" s="98">
        <f t="shared" si="26"/>
        <v>0</v>
      </c>
      <c r="Q53" s="98">
        <f t="shared" si="26"/>
        <v>0</v>
      </c>
      <c r="R53" s="98">
        <f t="shared" si="26"/>
        <v>0</v>
      </c>
      <c r="S53" s="98">
        <f t="shared" si="26"/>
        <v>0</v>
      </c>
      <c r="T53" s="98">
        <f t="shared" si="26"/>
        <v>0</v>
      </c>
    </row>
    <row r="54" spans="3:21" ht="12.6">
      <c r="C54" s="34" t="s">
        <v>337</v>
      </c>
      <c r="E54" s="18" t="s">
        <v>649</v>
      </c>
      <c r="H54" s="98">
        <f t="shared" ref="H54:T54" si="27">H183-H312</f>
        <v>0</v>
      </c>
      <c r="I54" s="98">
        <f t="shared" si="27"/>
        <v>0</v>
      </c>
      <c r="J54" s="98">
        <f t="shared" si="27"/>
        <v>0</v>
      </c>
      <c r="K54" s="98">
        <f t="shared" si="27"/>
        <v>0</v>
      </c>
      <c r="L54" s="98">
        <f t="shared" si="27"/>
        <v>0</v>
      </c>
      <c r="M54" s="98">
        <f t="shared" si="27"/>
        <v>0</v>
      </c>
      <c r="N54" s="98">
        <f t="shared" si="27"/>
        <v>0</v>
      </c>
      <c r="O54" s="98">
        <f t="shared" si="27"/>
        <v>0</v>
      </c>
      <c r="P54" s="98">
        <f t="shared" si="27"/>
        <v>0</v>
      </c>
      <c r="Q54" s="98">
        <f t="shared" si="27"/>
        <v>0</v>
      </c>
      <c r="R54" s="98">
        <f t="shared" si="27"/>
        <v>0</v>
      </c>
      <c r="S54" s="98">
        <f t="shared" si="27"/>
        <v>0</v>
      </c>
      <c r="T54" s="98">
        <f t="shared" si="27"/>
        <v>0</v>
      </c>
    </row>
    <row r="55" spans="3:21" ht="12.6">
      <c r="C55" s="34" t="s">
        <v>341</v>
      </c>
      <c r="E55" s="18" t="s">
        <v>649</v>
      </c>
      <c r="H55" s="98">
        <f t="shared" ref="H55:T55" si="28">H184-H313</f>
        <v>0</v>
      </c>
      <c r="I55" s="98">
        <f t="shared" si="28"/>
        <v>0</v>
      </c>
      <c r="J55" s="98">
        <f t="shared" si="28"/>
        <v>0</v>
      </c>
      <c r="K55" s="98">
        <f t="shared" si="28"/>
        <v>0</v>
      </c>
      <c r="L55" s="98">
        <f t="shared" si="28"/>
        <v>0</v>
      </c>
      <c r="M55" s="98">
        <f t="shared" si="28"/>
        <v>0</v>
      </c>
      <c r="N55" s="98">
        <f t="shared" si="28"/>
        <v>0</v>
      </c>
      <c r="O55" s="98">
        <f t="shared" si="28"/>
        <v>0</v>
      </c>
      <c r="P55" s="98">
        <f t="shared" si="28"/>
        <v>0</v>
      </c>
      <c r="Q55" s="98">
        <f t="shared" si="28"/>
        <v>0</v>
      </c>
      <c r="R55" s="98">
        <f t="shared" si="28"/>
        <v>0</v>
      </c>
      <c r="S55" s="98">
        <f t="shared" si="28"/>
        <v>0</v>
      </c>
      <c r="T55" s="98">
        <f t="shared" si="28"/>
        <v>0</v>
      </c>
    </row>
    <row r="56" spans="3:21" ht="12.6">
      <c r="C56" s="16" t="s">
        <v>244</v>
      </c>
      <c r="E56" s="18" t="s">
        <v>649</v>
      </c>
      <c r="H56" s="98">
        <f t="shared" ref="H56:T56" si="29">H185-H314</f>
        <v>0</v>
      </c>
      <c r="I56" s="98">
        <f t="shared" si="29"/>
        <v>0</v>
      </c>
      <c r="J56" s="98">
        <f t="shared" si="29"/>
        <v>0</v>
      </c>
      <c r="K56" s="98">
        <f t="shared" si="29"/>
        <v>0</v>
      </c>
      <c r="L56" s="98">
        <f t="shared" si="29"/>
        <v>0</v>
      </c>
      <c r="M56" s="98">
        <f t="shared" si="29"/>
        <v>0</v>
      </c>
      <c r="N56" s="98">
        <f t="shared" si="29"/>
        <v>0</v>
      </c>
      <c r="O56" s="98">
        <f t="shared" si="29"/>
        <v>0</v>
      </c>
      <c r="P56" s="98">
        <f t="shared" si="29"/>
        <v>0</v>
      </c>
      <c r="Q56" s="98">
        <f t="shared" si="29"/>
        <v>0</v>
      </c>
      <c r="R56" s="98">
        <f t="shared" si="29"/>
        <v>0</v>
      </c>
      <c r="S56" s="98">
        <f t="shared" si="29"/>
        <v>0</v>
      </c>
      <c r="T56" s="98">
        <f t="shared" si="29"/>
        <v>0</v>
      </c>
    </row>
    <row r="57" spans="3:21" ht="12.6">
      <c r="C57" s="17"/>
      <c r="D57" s="17"/>
      <c r="E57" s="17"/>
      <c r="F57" s="17"/>
      <c r="G57" s="17"/>
      <c r="H57" s="116"/>
      <c r="I57" s="116"/>
      <c r="J57" s="116"/>
      <c r="K57" s="116"/>
      <c r="L57" s="116"/>
      <c r="M57" s="116"/>
      <c r="N57" s="116"/>
      <c r="O57" s="116"/>
      <c r="P57" s="116"/>
      <c r="Q57" s="116"/>
      <c r="R57" s="116"/>
      <c r="S57" s="116"/>
      <c r="T57" s="116"/>
      <c r="U57" s="122"/>
    </row>
    <row r="58" spans="3:21" ht="12.6">
      <c r="C58" s="16" t="s">
        <v>619</v>
      </c>
      <c r="D58" s="18"/>
      <c r="E58" s="18" t="s">
        <v>649</v>
      </c>
      <c r="H58" s="98">
        <f>H187</f>
        <v>0</v>
      </c>
      <c r="I58" s="98">
        <f t="shared" ref="I58:T58" si="30">I187</f>
        <v>0</v>
      </c>
      <c r="J58" s="98">
        <f t="shared" si="30"/>
        <v>0</v>
      </c>
      <c r="K58" s="98">
        <f t="shared" si="30"/>
        <v>0</v>
      </c>
      <c r="L58" s="98">
        <f t="shared" si="30"/>
        <v>0</v>
      </c>
      <c r="M58" s="98">
        <f t="shared" si="30"/>
        <v>0</v>
      </c>
      <c r="N58" s="98">
        <f t="shared" si="30"/>
        <v>0</v>
      </c>
      <c r="O58" s="98">
        <f t="shared" si="30"/>
        <v>0</v>
      </c>
      <c r="P58" s="98">
        <f t="shared" si="30"/>
        <v>0</v>
      </c>
      <c r="Q58" s="98">
        <f t="shared" si="30"/>
        <v>0</v>
      </c>
      <c r="R58" s="98">
        <f t="shared" si="30"/>
        <v>0</v>
      </c>
      <c r="S58" s="98">
        <f t="shared" si="30"/>
        <v>0</v>
      </c>
      <c r="T58" s="98">
        <f t="shared" si="30"/>
        <v>0</v>
      </c>
      <c r="U58" s="122"/>
    </row>
    <row r="59" spans="3:21" ht="12.6">
      <c r="C59" s="16" t="s">
        <v>376</v>
      </c>
      <c r="E59" s="18" t="s">
        <v>649</v>
      </c>
      <c r="H59" s="98">
        <f t="shared" ref="H59:T59" si="31">H188</f>
        <v>0</v>
      </c>
      <c r="I59" s="98">
        <f t="shared" si="31"/>
        <v>0</v>
      </c>
      <c r="J59" s="98">
        <f t="shared" si="31"/>
        <v>0</v>
      </c>
      <c r="K59" s="98">
        <f t="shared" si="31"/>
        <v>0</v>
      </c>
      <c r="L59" s="98">
        <f t="shared" si="31"/>
        <v>0</v>
      </c>
      <c r="M59" s="98">
        <f t="shared" si="31"/>
        <v>0</v>
      </c>
      <c r="N59" s="98">
        <f t="shared" si="31"/>
        <v>0</v>
      </c>
      <c r="O59" s="98">
        <f t="shared" si="31"/>
        <v>0</v>
      </c>
      <c r="P59" s="98">
        <f t="shared" si="31"/>
        <v>0</v>
      </c>
      <c r="Q59" s="98">
        <f t="shared" si="31"/>
        <v>0</v>
      </c>
      <c r="R59" s="98">
        <f t="shared" si="31"/>
        <v>0</v>
      </c>
      <c r="S59" s="98">
        <f t="shared" si="31"/>
        <v>0</v>
      </c>
      <c r="T59" s="98">
        <f t="shared" si="31"/>
        <v>0</v>
      </c>
    </row>
    <row r="60" spans="3:21" ht="12.6">
      <c r="C60" s="134" t="s">
        <v>330</v>
      </c>
      <c r="E60" s="18" t="s">
        <v>649</v>
      </c>
      <c r="H60" s="98">
        <f t="shared" ref="H60:T60" si="32">H189</f>
        <v>0</v>
      </c>
      <c r="I60" s="98">
        <f t="shared" si="32"/>
        <v>0</v>
      </c>
      <c r="J60" s="98">
        <f t="shared" si="32"/>
        <v>0</v>
      </c>
      <c r="K60" s="98">
        <f t="shared" si="32"/>
        <v>0</v>
      </c>
      <c r="L60" s="98">
        <f t="shared" si="32"/>
        <v>0</v>
      </c>
      <c r="M60" s="98">
        <f t="shared" si="32"/>
        <v>0</v>
      </c>
      <c r="N60" s="98">
        <f t="shared" si="32"/>
        <v>0</v>
      </c>
      <c r="O60" s="98">
        <f t="shared" si="32"/>
        <v>0</v>
      </c>
      <c r="P60" s="98">
        <f t="shared" si="32"/>
        <v>0</v>
      </c>
      <c r="Q60" s="98">
        <f t="shared" si="32"/>
        <v>0</v>
      </c>
      <c r="R60" s="98">
        <f t="shared" si="32"/>
        <v>0</v>
      </c>
      <c r="S60" s="98">
        <f t="shared" si="32"/>
        <v>0</v>
      </c>
      <c r="T60" s="98">
        <f t="shared" si="32"/>
        <v>0</v>
      </c>
    </row>
    <row r="61" spans="3:21" ht="12.6">
      <c r="C61" s="34" t="s">
        <v>337</v>
      </c>
      <c r="E61" s="18" t="s">
        <v>649</v>
      </c>
      <c r="H61" s="98">
        <f t="shared" ref="H61:T61" si="33">H190</f>
        <v>0</v>
      </c>
      <c r="I61" s="98">
        <f t="shared" si="33"/>
        <v>0</v>
      </c>
      <c r="J61" s="98">
        <f t="shared" si="33"/>
        <v>0</v>
      </c>
      <c r="K61" s="98">
        <f t="shared" si="33"/>
        <v>0</v>
      </c>
      <c r="L61" s="98">
        <f t="shared" si="33"/>
        <v>0</v>
      </c>
      <c r="M61" s="98">
        <f t="shared" si="33"/>
        <v>0</v>
      </c>
      <c r="N61" s="98">
        <f t="shared" si="33"/>
        <v>0</v>
      </c>
      <c r="O61" s="98">
        <f t="shared" si="33"/>
        <v>0</v>
      </c>
      <c r="P61" s="98">
        <f t="shared" si="33"/>
        <v>0</v>
      </c>
      <c r="Q61" s="98">
        <f t="shared" si="33"/>
        <v>0</v>
      </c>
      <c r="R61" s="98">
        <f t="shared" si="33"/>
        <v>0</v>
      </c>
      <c r="S61" s="98">
        <f t="shared" si="33"/>
        <v>0</v>
      </c>
      <c r="T61" s="98">
        <f t="shared" si="33"/>
        <v>0</v>
      </c>
    </row>
    <row r="62" spans="3:21" ht="12.6">
      <c r="C62" s="34" t="s">
        <v>341</v>
      </c>
      <c r="E62" s="18" t="s">
        <v>649</v>
      </c>
      <c r="H62" s="98">
        <f t="shared" ref="H62:T62" si="34">H191</f>
        <v>0</v>
      </c>
      <c r="I62" s="98">
        <f t="shared" si="34"/>
        <v>0</v>
      </c>
      <c r="J62" s="98">
        <f t="shared" si="34"/>
        <v>0</v>
      </c>
      <c r="K62" s="98">
        <f t="shared" si="34"/>
        <v>0</v>
      </c>
      <c r="L62" s="98">
        <f t="shared" si="34"/>
        <v>0</v>
      </c>
      <c r="M62" s="98">
        <f t="shared" si="34"/>
        <v>0</v>
      </c>
      <c r="N62" s="98">
        <f t="shared" si="34"/>
        <v>0</v>
      </c>
      <c r="O62" s="98">
        <f t="shared" si="34"/>
        <v>0</v>
      </c>
      <c r="P62" s="98">
        <f t="shared" si="34"/>
        <v>0</v>
      </c>
      <c r="Q62" s="98">
        <f t="shared" si="34"/>
        <v>0</v>
      </c>
      <c r="R62" s="98">
        <f t="shared" si="34"/>
        <v>0</v>
      </c>
      <c r="S62" s="98">
        <f t="shared" si="34"/>
        <v>0</v>
      </c>
      <c r="T62" s="98">
        <f t="shared" si="34"/>
        <v>0</v>
      </c>
    </row>
    <row r="63" spans="3:21" ht="12.6">
      <c r="C63" s="16" t="s">
        <v>244</v>
      </c>
      <c r="E63" s="18" t="s">
        <v>649</v>
      </c>
      <c r="H63" s="98">
        <f t="shared" ref="H63:T63" si="35">H192</f>
        <v>0</v>
      </c>
      <c r="I63" s="98">
        <f t="shared" si="35"/>
        <v>0</v>
      </c>
      <c r="J63" s="98">
        <f t="shared" si="35"/>
        <v>0</v>
      </c>
      <c r="K63" s="98">
        <f t="shared" si="35"/>
        <v>0</v>
      </c>
      <c r="L63" s="98">
        <f t="shared" si="35"/>
        <v>0</v>
      </c>
      <c r="M63" s="98">
        <f t="shared" si="35"/>
        <v>0</v>
      </c>
      <c r="N63" s="98">
        <f t="shared" si="35"/>
        <v>0</v>
      </c>
      <c r="O63" s="98">
        <f t="shared" si="35"/>
        <v>0</v>
      </c>
      <c r="P63" s="98">
        <f t="shared" si="35"/>
        <v>0</v>
      </c>
      <c r="Q63" s="98">
        <f t="shared" si="35"/>
        <v>0</v>
      </c>
      <c r="R63" s="98">
        <f t="shared" si="35"/>
        <v>0</v>
      </c>
      <c r="S63" s="98">
        <f t="shared" si="35"/>
        <v>0</v>
      </c>
      <c r="T63" s="98">
        <f t="shared" si="35"/>
        <v>0</v>
      </c>
    </row>
    <row r="64" spans="3:21" ht="12.6">
      <c r="C64" s="17"/>
      <c r="D64" s="17"/>
      <c r="E64" s="17"/>
      <c r="F64" s="17"/>
      <c r="G64" s="17"/>
      <c r="H64" s="116"/>
      <c r="I64" s="116"/>
      <c r="J64" s="116"/>
      <c r="K64" s="116"/>
      <c r="L64" s="116"/>
      <c r="M64" s="116"/>
      <c r="N64" s="116"/>
      <c r="O64" s="116"/>
      <c r="P64" s="116"/>
      <c r="Q64" s="116"/>
      <c r="R64" s="116"/>
      <c r="S64" s="116"/>
      <c r="T64" s="116"/>
      <c r="U64" s="122"/>
    </row>
    <row r="65" spans="3:21" ht="12.6">
      <c r="C65" s="16" t="s">
        <v>620</v>
      </c>
      <c r="D65" s="18"/>
      <c r="E65" s="18" t="s">
        <v>649</v>
      </c>
      <c r="H65" s="98">
        <f>H194</f>
        <v>0</v>
      </c>
      <c r="I65" s="98">
        <f t="shared" ref="I65:T65" si="36">I194</f>
        <v>0</v>
      </c>
      <c r="J65" s="98">
        <f t="shared" si="36"/>
        <v>0</v>
      </c>
      <c r="K65" s="98">
        <f t="shared" si="36"/>
        <v>0</v>
      </c>
      <c r="L65" s="98">
        <f t="shared" si="36"/>
        <v>0</v>
      </c>
      <c r="M65" s="98">
        <f t="shared" si="36"/>
        <v>0</v>
      </c>
      <c r="N65" s="98">
        <f t="shared" si="36"/>
        <v>0</v>
      </c>
      <c r="O65" s="98">
        <f t="shared" si="36"/>
        <v>0</v>
      </c>
      <c r="P65" s="98">
        <f t="shared" si="36"/>
        <v>0</v>
      </c>
      <c r="Q65" s="98">
        <f t="shared" si="36"/>
        <v>0</v>
      </c>
      <c r="R65" s="98">
        <f t="shared" si="36"/>
        <v>0</v>
      </c>
      <c r="S65" s="98">
        <f t="shared" si="36"/>
        <v>0</v>
      </c>
      <c r="T65" s="98">
        <f t="shared" si="36"/>
        <v>0</v>
      </c>
      <c r="U65" s="122"/>
    </row>
    <row r="66" spans="3:21" ht="12.6">
      <c r="C66" s="16" t="s">
        <v>376</v>
      </c>
      <c r="E66" s="18" t="s">
        <v>649</v>
      </c>
      <c r="H66" s="98">
        <f t="shared" ref="H66:T66" si="37">H195</f>
        <v>0</v>
      </c>
      <c r="I66" s="98">
        <f t="shared" si="37"/>
        <v>0</v>
      </c>
      <c r="J66" s="98">
        <f t="shared" si="37"/>
        <v>0</v>
      </c>
      <c r="K66" s="98">
        <f t="shared" si="37"/>
        <v>0</v>
      </c>
      <c r="L66" s="98">
        <f t="shared" si="37"/>
        <v>0</v>
      </c>
      <c r="M66" s="98">
        <f t="shared" si="37"/>
        <v>0</v>
      </c>
      <c r="N66" s="98">
        <f t="shared" si="37"/>
        <v>0</v>
      </c>
      <c r="O66" s="98">
        <f t="shared" si="37"/>
        <v>0</v>
      </c>
      <c r="P66" s="98">
        <f t="shared" si="37"/>
        <v>0</v>
      </c>
      <c r="Q66" s="98">
        <f t="shared" si="37"/>
        <v>0</v>
      </c>
      <c r="R66" s="98">
        <f t="shared" si="37"/>
        <v>0</v>
      </c>
      <c r="S66" s="98">
        <f t="shared" si="37"/>
        <v>0</v>
      </c>
      <c r="T66" s="98">
        <f t="shared" si="37"/>
        <v>0</v>
      </c>
    </row>
    <row r="67" spans="3:21" ht="12.6">
      <c r="C67" s="134" t="s">
        <v>330</v>
      </c>
      <c r="E67" s="18" t="s">
        <v>649</v>
      </c>
      <c r="H67" s="98">
        <f t="shared" ref="H67:T67" si="38">H196</f>
        <v>0</v>
      </c>
      <c r="I67" s="98">
        <f t="shared" si="38"/>
        <v>0</v>
      </c>
      <c r="J67" s="98">
        <f t="shared" si="38"/>
        <v>0</v>
      </c>
      <c r="K67" s="98">
        <f t="shared" si="38"/>
        <v>0</v>
      </c>
      <c r="L67" s="98">
        <f t="shared" si="38"/>
        <v>0</v>
      </c>
      <c r="M67" s="98">
        <f t="shared" si="38"/>
        <v>0</v>
      </c>
      <c r="N67" s="98">
        <f t="shared" si="38"/>
        <v>0</v>
      </c>
      <c r="O67" s="98">
        <f t="shared" si="38"/>
        <v>0</v>
      </c>
      <c r="P67" s="98">
        <f t="shared" si="38"/>
        <v>0</v>
      </c>
      <c r="Q67" s="98">
        <f t="shared" si="38"/>
        <v>0</v>
      </c>
      <c r="R67" s="98">
        <f t="shared" si="38"/>
        <v>0</v>
      </c>
      <c r="S67" s="98">
        <f t="shared" si="38"/>
        <v>0</v>
      </c>
      <c r="T67" s="98">
        <f t="shared" si="38"/>
        <v>0</v>
      </c>
    </row>
    <row r="68" spans="3:21" ht="12.6">
      <c r="C68" s="34" t="s">
        <v>337</v>
      </c>
      <c r="E68" s="18" t="s">
        <v>649</v>
      </c>
      <c r="H68" s="98">
        <f t="shared" ref="H68:T68" si="39">H197</f>
        <v>0</v>
      </c>
      <c r="I68" s="98">
        <f t="shared" si="39"/>
        <v>0</v>
      </c>
      <c r="J68" s="98">
        <f t="shared" si="39"/>
        <v>0</v>
      </c>
      <c r="K68" s="98">
        <f t="shared" si="39"/>
        <v>0</v>
      </c>
      <c r="L68" s="98">
        <f t="shared" si="39"/>
        <v>0</v>
      </c>
      <c r="M68" s="98">
        <f t="shared" si="39"/>
        <v>0</v>
      </c>
      <c r="N68" s="98">
        <f t="shared" si="39"/>
        <v>0</v>
      </c>
      <c r="O68" s="98">
        <f t="shared" si="39"/>
        <v>0</v>
      </c>
      <c r="P68" s="98">
        <f t="shared" si="39"/>
        <v>0</v>
      </c>
      <c r="Q68" s="98">
        <f t="shared" si="39"/>
        <v>0</v>
      </c>
      <c r="R68" s="98">
        <f t="shared" si="39"/>
        <v>0</v>
      </c>
      <c r="S68" s="98">
        <f t="shared" si="39"/>
        <v>0</v>
      </c>
      <c r="T68" s="98">
        <f t="shared" si="39"/>
        <v>0</v>
      </c>
    </row>
    <row r="69" spans="3:21" ht="12.6">
      <c r="C69" s="34" t="s">
        <v>341</v>
      </c>
      <c r="E69" s="18" t="s">
        <v>649</v>
      </c>
      <c r="H69" s="98">
        <f t="shared" ref="H69:T69" si="40">H198</f>
        <v>0</v>
      </c>
      <c r="I69" s="98">
        <f t="shared" si="40"/>
        <v>0</v>
      </c>
      <c r="J69" s="98">
        <f t="shared" si="40"/>
        <v>0</v>
      </c>
      <c r="K69" s="98">
        <f t="shared" si="40"/>
        <v>0</v>
      </c>
      <c r="L69" s="98">
        <f t="shared" si="40"/>
        <v>0</v>
      </c>
      <c r="M69" s="98">
        <f t="shared" si="40"/>
        <v>0</v>
      </c>
      <c r="N69" s="98">
        <f t="shared" si="40"/>
        <v>0</v>
      </c>
      <c r="O69" s="98">
        <f t="shared" si="40"/>
        <v>0</v>
      </c>
      <c r="P69" s="98">
        <f t="shared" si="40"/>
        <v>0</v>
      </c>
      <c r="Q69" s="98">
        <f t="shared" si="40"/>
        <v>0</v>
      </c>
      <c r="R69" s="98">
        <f t="shared" si="40"/>
        <v>0</v>
      </c>
      <c r="S69" s="98">
        <f t="shared" si="40"/>
        <v>0</v>
      </c>
      <c r="T69" s="98">
        <f t="shared" si="40"/>
        <v>0</v>
      </c>
    </row>
    <row r="70" spans="3:21" ht="12.6">
      <c r="C70" s="16" t="s">
        <v>244</v>
      </c>
      <c r="E70" s="18" t="s">
        <v>649</v>
      </c>
      <c r="H70" s="98">
        <f t="shared" ref="H70:T70" si="41">H199</f>
        <v>0</v>
      </c>
      <c r="I70" s="98">
        <f t="shared" si="41"/>
        <v>0</v>
      </c>
      <c r="J70" s="98">
        <f t="shared" si="41"/>
        <v>0</v>
      </c>
      <c r="K70" s="98">
        <f t="shared" si="41"/>
        <v>0</v>
      </c>
      <c r="L70" s="98">
        <f t="shared" si="41"/>
        <v>0</v>
      </c>
      <c r="M70" s="98">
        <f t="shared" si="41"/>
        <v>0</v>
      </c>
      <c r="N70" s="98">
        <f t="shared" si="41"/>
        <v>0</v>
      </c>
      <c r="O70" s="98">
        <f t="shared" si="41"/>
        <v>0</v>
      </c>
      <c r="P70" s="98">
        <f t="shared" si="41"/>
        <v>0</v>
      </c>
      <c r="Q70" s="98">
        <f t="shared" si="41"/>
        <v>0</v>
      </c>
      <c r="R70" s="98">
        <f t="shared" si="41"/>
        <v>0</v>
      </c>
      <c r="S70" s="98">
        <f t="shared" si="41"/>
        <v>0</v>
      </c>
      <c r="T70" s="98">
        <f t="shared" si="41"/>
        <v>0</v>
      </c>
    </row>
    <row r="71" spans="3:21" ht="12.6">
      <c r="C71" s="17"/>
      <c r="D71" s="17"/>
      <c r="E71" s="17"/>
      <c r="F71" s="17"/>
      <c r="G71" s="17"/>
      <c r="H71" s="116"/>
      <c r="I71" s="116"/>
      <c r="J71" s="116"/>
      <c r="K71" s="116"/>
      <c r="L71" s="116"/>
      <c r="M71" s="116"/>
      <c r="N71" s="116"/>
      <c r="O71" s="116"/>
      <c r="P71" s="116"/>
      <c r="Q71" s="116"/>
      <c r="R71" s="116"/>
      <c r="S71" s="116"/>
      <c r="T71" s="116"/>
      <c r="U71" s="122"/>
    </row>
    <row r="72" spans="3:21" ht="12.6">
      <c r="C72" s="16" t="s">
        <v>621</v>
      </c>
      <c r="D72" s="18"/>
      <c r="E72" s="18" t="s">
        <v>649</v>
      </c>
      <c r="H72" s="98">
        <f>H201</f>
        <v>0</v>
      </c>
      <c r="I72" s="98">
        <f t="shared" ref="I72:T72" si="42">I201</f>
        <v>0</v>
      </c>
      <c r="J72" s="98">
        <f t="shared" si="42"/>
        <v>0</v>
      </c>
      <c r="K72" s="98">
        <f t="shared" si="42"/>
        <v>0</v>
      </c>
      <c r="L72" s="98">
        <f t="shared" si="42"/>
        <v>0</v>
      </c>
      <c r="M72" s="98">
        <f t="shared" si="42"/>
        <v>0</v>
      </c>
      <c r="N72" s="98">
        <f t="shared" si="42"/>
        <v>0</v>
      </c>
      <c r="O72" s="98">
        <f t="shared" si="42"/>
        <v>0</v>
      </c>
      <c r="P72" s="98">
        <f t="shared" si="42"/>
        <v>0</v>
      </c>
      <c r="Q72" s="98">
        <f t="shared" si="42"/>
        <v>0</v>
      </c>
      <c r="R72" s="98">
        <f t="shared" si="42"/>
        <v>0</v>
      </c>
      <c r="S72" s="98">
        <f t="shared" si="42"/>
        <v>0</v>
      </c>
      <c r="T72" s="98">
        <f t="shared" si="42"/>
        <v>0</v>
      </c>
      <c r="U72" s="122"/>
    </row>
    <row r="73" spans="3:21" ht="12.6">
      <c r="C73" s="16" t="s">
        <v>376</v>
      </c>
      <c r="E73" s="18" t="s">
        <v>649</v>
      </c>
      <c r="H73" s="98">
        <f t="shared" ref="H73:T73" si="43">H202</f>
        <v>0</v>
      </c>
      <c r="I73" s="98">
        <f t="shared" si="43"/>
        <v>0</v>
      </c>
      <c r="J73" s="98">
        <f t="shared" si="43"/>
        <v>0</v>
      </c>
      <c r="K73" s="98">
        <f t="shared" si="43"/>
        <v>0</v>
      </c>
      <c r="L73" s="98">
        <f t="shared" si="43"/>
        <v>0</v>
      </c>
      <c r="M73" s="98">
        <f t="shared" si="43"/>
        <v>0</v>
      </c>
      <c r="N73" s="98">
        <f t="shared" si="43"/>
        <v>0</v>
      </c>
      <c r="O73" s="98">
        <f t="shared" si="43"/>
        <v>0</v>
      </c>
      <c r="P73" s="98">
        <f t="shared" si="43"/>
        <v>0</v>
      </c>
      <c r="Q73" s="98">
        <f t="shared" si="43"/>
        <v>0</v>
      </c>
      <c r="R73" s="98">
        <f t="shared" si="43"/>
        <v>0</v>
      </c>
      <c r="S73" s="98">
        <f t="shared" si="43"/>
        <v>0</v>
      </c>
      <c r="T73" s="98">
        <f t="shared" si="43"/>
        <v>0</v>
      </c>
    </row>
    <row r="74" spans="3:21" ht="12.6">
      <c r="C74" s="134" t="s">
        <v>330</v>
      </c>
      <c r="E74" s="18" t="s">
        <v>649</v>
      </c>
      <c r="H74" s="98">
        <f t="shared" ref="H74:T74" si="44">H203</f>
        <v>0</v>
      </c>
      <c r="I74" s="98">
        <f t="shared" si="44"/>
        <v>0</v>
      </c>
      <c r="J74" s="98">
        <f t="shared" si="44"/>
        <v>0</v>
      </c>
      <c r="K74" s="98">
        <f t="shared" si="44"/>
        <v>0</v>
      </c>
      <c r="L74" s="98">
        <f t="shared" si="44"/>
        <v>0</v>
      </c>
      <c r="M74" s="98">
        <f t="shared" si="44"/>
        <v>0</v>
      </c>
      <c r="N74" s="98">
        <f t="shared" si="44"/>
        <v>0</v>
      </c>
      <c r="O74" s="98">
        <f t="shared" si="44"/>
        <v>0</v>
      </c>
      <c r="P74" s="98">
        <f t="shared" si="44"/>
        <v>0</v>
      </c>
      <c r="Q74" s="98">
        <f t="shared" si="44"/>
        <v>0</v>
      </c>
      <c r="R74" s="98">
        <f t="shared" si="44"/>
        <v>0</v>
      </c>
      <c r="S74" s="98">
        <f t="shared" si="44"/>
        <v>0</v>
      </c>
      <c r="T74" s="98">
        <f t="shared" si="44"/>
        <v>0</v>
      </c>
    </row>
    <row r="75" spans="3:21" ht="12.6">
      <c r="C75" s="34" t="s">
        <v>337</v>
      </c>
      <c r="E75" s="18" t="s">
        <v>649</v>
      </c>
      <c r="H75" s="98">
        <f t="shared" ref="H75:T75" si="45">H204</f>
        <v>0</v>
      </c>
      <c r="I75" s="98">
        <f t="shared" si="45"/>
        <v>0</v>
      </c>
      <c r="J75" s="98">
        <f t="shared" si="45"/>
        <v>0</v>
      </c>
      <c r="K75" s="98">
        <f t="shared" si="45"/>
        <v>0</v>
      </c>
      <c r="L75" s="98">
        <f t="shared" si="45"/>
        <v>0</v>
      </c>
      <c r="M75" s="98">
        <f t="shared" si="45"/>
        <v>0</v>
      </c>
      <c r="N75" s="98">
        <f t="shared" si="45"/>
        <v>0</v>
      </c>
      <c r="O75" s="98">
        <f t="shared" si="45"/>
        <v>0</v>
      </c>
      <c r="P75" s="98">
        <f t="shared" si="45"/>
        <v>0</v>
      </c>
      <c r="Q75" s="98">
        <f t="shared" si="45"/>
        <v>0</v>
      </c>
      <c r="R75" s="98">
        <f t="shared" si="45"/>
        <v>0</v>
      </c>
      <c r="S75" s="98">
        <f t="shared" si="45"/>
        <v>0</v>
      </c>
      <c r="T75" s="98">
        <f t="shared" si="45"/>
        <v>0</v>
      </c>
    </row>
    <row r="76" spans="3:21" ht="12.6">
      <c r="C76" s="34" t="s">
        <v>341</v>
      </c>
      <c r="E76" s="18" t="s">
        <v>649</v>
      </c>
      <c r="H76" s="98">
        <f t="shared" ref="H76:T76" si="46">H205</f>
        <v>0</v>
      </c>
      <c r="I76" s="98">
        <f t="shared" si="46"/>
        <v>0</v>
      </c>
      <c r="J76" s="98">
        <f t="shared" si="46"/>
        <v>0</v>
      </c>
      <c r="K76" s="98">
        <f t="shared" si="46"/>
        <v>0</v>
      </c>
      <c r="L76" s="98">
        <f t="shared" si="46"/>
        <v>0</v>
      </c>
      <c r="M76" s="98">
        <f t="shared" si="46"/>
        <v>0</v>
      </c>
      <c r="N76" s="98">
        <f t="shared" si="46"/>
        <v>0</v>
      </c>
      <c r="O76" s="98">
        <f t="shared" si="46"/>
        <v>0</v>
      </c>
      <c r="P76" s="98">
        <f t="shared" si="46"/>
        <v>0</v>
      </c>
      <c r="Q76" s="98">
        <f t="shared" si="46"/>
        <v>0</v>
      </c>
      <c r="R76" s="98">
        <f t="shared" si="46"/>
        <v>0</v>
      </c>
      <c r="S76" s="98">
        <f t="shared" si="46"/>
        <v>0</v>
      </c>
      <c r="T76" s="98">
        <f t="shared" si="46"/>
        <v>0</v>
      </c>
    </row>
    <row r="77" spans="3:21" ht="12.6">
      <c r="C77" s="16" t="s">
        <v>244</v>
      </c>
      <c r="E77" s="18" t="s">
        <v>649</v>
      </c>
      <c r="H77" s="98">
        <f t="shared" ref="H77:T77" si="47">H206</f>
        <v>0</v>
      </c>
      <c r="I77" s="98">
        <f t="shared" si="47"/>
        <v>0</v>
      </c>
      <c r="J77" s="98">
        <f t="shared" si="47"/>
        <v>0</v>
      </c>
      <c r="K77" s="98">
        <f t="shared" si="47"/>
        <v>0</v>
      </c>
      <c r="L77" s="98">
        <f t="shared" si="47"/>
        <v>0</v>
      </c>
      <c r="M77" s="98">
        <f t="shared" si="47"/>
        <v>0</v>
      </c>
      <c r="N77" s="98">
        <f t="shared" si="47"/>
        <v>0</v>
      </c>
      <c r="O77" s="98">
        <f t="shared" si="47"/>
        <v>0</v>
      </c>
      <c r="P77" s="98">
        <f t="shared" si="47"/>
        <v>0</v>
      </c>
      <c r="Q77" s="98">
        <f t="shared" si="47"/>
        <v>0</v>
      </c>
      <c r="R77" s="98">
        <f t="shared" si="47"/>
        <v>0</v>
      </c>
      <c r="S77" s="98">
        <f t="shared" si="47"/>
        <v>0</v>
      </c>
      <c r="T77" s="98">
        <f t="shared" si="47"/>
        <v>0</v>
      </c>
    </row>
    <row r="78" spans="3:21" ht="12.6">
      <c r="C78" s="17"/>
      <c r="D78" s="17"/>
      <c r="E78" s="17"/>
      <c r="F78" s="17"/>
      <c r="G78" s="17"/>
      <c r="H78" s="116"/>
      <c r="I78" s="116"/>
      <c r="J78" s="116"/>
      <c r="K78" s="116"/>
      <c r="L78" s="116"/>
      <c r="M78" s="116"/>
      <c r="N78" s="116"/>
      <c r="O78" s="116"/>
      <c r="P78" s="116"/>
      <c r="Q78" s="116"/>
      <c r="R78" s="116"/>
      <c r="S78" s="116"/>
      <c r="T78" s="116"/>
      <c r="U78" s="122"/>
    </row>
    <row r="79" spans="3:21" ht="12.6">
      <c r="C79" s="16" t="s">
        <v>622</v>
      </c>
      <c r="D79" s="18"/>
      <c r="E79" s="18" t="s">
        <v>649</v>
      </c>
      <c r="H79" s="98">
        <f>H208</f>
        <v>0</v>
      </c>
      <c r="I79" s="98">
        <f t="shared" ref="I79:T79" si="48">I208</f>
        <v>0</v>
      </c>
      <c r="J79" s="98">
        <f t="shared" si="48"/>
        <v>0</v>
      </c>
      <c r="K79" s="98">
        <f t="shared" si="48"/>
        <v>0</v>
      </c>
      <c r="L79" s="98">
        <f t="shared" si="48"/>
        <v>0</v>
      </c>
      <c r="M79" s="98">
        <f t="shared" si="48"/>
        <v>0</v>
      </c>
      <c r="N79" s="98">
        <f t="shared" si="48"/>
        <v>0</v>
      </c>
      <c r="O79" s="98">
        <f t="shared" si="48"/>
        <v>0</v>
      </c>
      <c r="P79" s="98">
        <f t="shared" si="48"/>
        <v>0</v>
      </c>
      <c r="Q79" s="98">
        <f t="shared" si="48"/>
        <v>0</v>
      </c>
      <c r="R79" s="98">
        <f t="shared" si="48"/>
        <v>0</v>
      </c>
      <c r="S79" s="98">
        <f t="shared" si="48"/>
        <v>0</v>
      </c>
      <c r="T79" s="98">
        <f t="shared" si="48"/>
        <v>0</v>
      </c>
      <c r="U79" s="122"/>
    </row>
    <row r="80" spans="3:21" ht="12.6">
      <c r="C80" s="16" t="s">
        <v>376</v>
      </c>
      <c r="E80" s="18" t="s">
        <v>649</v>
      </c>
      <c r="H80" s="98">
        <f t="shared" ref="H80:T80" si="49">H209</f>
        <v>0</v>
      </c>
      <c r="I80" s="98">
        <f t="shared" si="49"/>
        <v>0</v>
      </c>
      <c r="J80" s="98">
        <f t="shared" si="49"/>
        <v>0</v>
      </c>
      <c r="K80" s="98">
        <f t="shared" si="49"/>
        <v>0</v>
      </c>
      <c r="L80" s="98">
        <f t="shared" si="49"/>
        <v>0</v>
      </c>
      <c r="M80" s="98">
        <f t="shared" si="49"/>
        <v>0</v>
      </c>
      <c r="N80" s="98">
        <f t="shared" si="49"/>
        <v>0</v>
      </c>
      <c r="O80" s="98">
        <f t="shared" si="49"/>
        <v>0</v>
      </c>
      <c r="P80" s="98">
        <f t="shared" si="49"/>
        <v>0</v>
      </c>
      <c r="Q80" s="98">
        <f t="shared" si="49"/>
        <v>0</v>
      </c>
      <c r="R80" s="98">
        <f t="shared" si="49"/>
        <v>0</v>
      </c>
      <c r="S80" s="98">
        <f t="shared" si="49"/>
        <v>0</v>
      </c>
      <c r="T80" s="98">
        <f t="shared" si="49"/>
        <v>0</v>
      </c>
    </row>
    <row r="81" spans="3:21" ht="12.6">
      <c r="C81" s="134" t="s">
        <v>330</v>
      </c>
      <c r="E81" s="18" t="s">
        <v>649</v>
      </c>
      <c r="H81" s="98">
        <f t="shared" ref="H81:T81" si="50">H210</f>
        <v>0</v>
      </c>
      <c r="I81" s="98">
        <f t="shared" si="50"/>
        <v>0</v>
      </c>
      <c r="J81" s="98">
        <f t="shared" si="50"/>
        <v>0</v>
      </c>
      <c r="K81" s="98">
        <f t="shared" si="50"/>
        <v>0</v>
      </c>
      <c r="L81" s="98">
        <f t="shared" si="50"/>
        <v>0</v>
      </c>
      <c r="M81" s="98">
        <f t="shared" si="50"/>
        <v>0</v>
      </c>
      <c r="N81" s="98">
        <f t="shared" si="50"/>
        <v>0</v>
      </c>
      <c r="O81" s="98">
        <f t="shared" si="50"/>
        <v>0</v>
      </c>
      <c r="P81" s="98">
        <f t="shared" si="50"/>
        <v>0</v>
      </c>
      <c r="Q81" s="98">
        <f t="shared" si="50"/>
        <v>0</v>
      </c>
      <c r="R81" s="98">
        <f t="shared" si="50"/>
        <v>0</v>
      </c>
      <c r="S81" s="98">
        <f t="shared" si="50"/>
        <v>0</v>
      </c>
      <c r="T81" s="98">
        <f t="shared" si="50"/>
        <v>0</v>
      </c>
    </row>
    <row r="82" spans="3:21" ht="12.6">
      <c r="C82" s="34" t="s">
        <v>337</v>
      </c>
      <c r="E82" s="18" t="s">
        <v>649</v>
      </c>
      <c r="H82" s="98">
        <f t="shared" ref="H82:T82" si="51">H211</f>
        <v>0</v>
      </c>
      <c r="I82" s="98">
        <f t="shared" si="51"/>
        <v>0</v>
      </c>
      <c r="J82" s="98">
        <f t="shared" si="51"/>
        <v>0</v>
      </c>
      <c r="K82" s="98">
        <f t="shared" si="51"/>
        <v>0</v>
      </c>
      <c r="L82" s="98">
        <f t="shared" si="51"/>
        <v>0</v>
      </c>
      <c r="M82" s="98">
        <f t="shared" si="51"/>
        <v>0</v>
      </c>
      <c r="N82" s="98">
        <f t="shared" si="51"/>
        <v>0</v>
      </c>
      <c r="O82" s="98">
        <f t="shared" si="51"/>
        <v>0</v>
      </c>
      <c r="P82" s="98">
        <f t="shared" si="51"/>
        <v>0</v>
      </c>
      <c r="Q82" s="98">
        <f t="shared" si="51"/>
        <v>0</v>
      </c>
      <c r="R82" s="98">
        <f t="shared" si="51"/>
        <v>0</v>
      </c>
      <c r="S82" s="98">
        <f t="shared" si="51"/>
        <v>0</v>
      </c>
      <c r="T82" s="98">
        <f t="shared" si="51"/>
        <v>0</v>
      </c>
    </row>
    <row r="83" spans="3:21" ht="12.6">
      <c r="C83" s="34" t="s">
        <v>341</v>
      </c>
      <c r="E83" s="18" t="s">
        <v>649</v>
      </c>
      <c r="H83" s="98">
        <f t="shared" ref="H83:T83" si="52">H212</f>
        <v>0</v>
      </c>
      <c r="I83" s="98">
        <f t="shared" si="52"/>
        <v>0</v>
      </c>
      <c r="J83" s="98">
        <f t="shared" si="52"/>
        <v>0</v>
      </c>
      <c r="K83" s="98">
        <f t="shared" si="52"/>
        <v>0</v>
      </c>
      <c r="L83" s="98">
        <f t="shared" si="52"/>
        <v>0</v>
      </c>
      <c r="M83" s="98">
        <f t="shared" si="52"/>
        <v>0</v>
      </c>
      <c r="N83" s="98">
        <f t="shared" si="52"/>
        <v>0</v>
      </c>
      <c r="O83" s="98">
        <f t="shared" si="52"/>
        <v>0</v>
      </c>
      <c r="P83" s="98">
        <f t="shared" si="52"/>
        <v>0</v>
      </c>
      <c r="Q83" s="98">
        <f t="shared" si="52"/>
        <v>0</v>
      </c>
      <c r="R83" s="98">
        <f t="shared" si="52"/>
        <v>0</v>
      </c>
      <c r="S83" s="98">
        <f t="shared" si="52"/>
        <v>0</v>
      </c>
      <c r="T83" s="98">
        <f t="shared" si="52"/>
        <v>0</v>
      </c>
    </row>
    <row r="84" spans="3:21" ht="12.6">
      <c r="C84" s="16" t="s">
        <v>244</v>
      </c>
      <c r="E84" s="18" t="s">
        <v>649</v>
      </c>
      <c r="H84" s="98">
        <f t="shared" ref="H84:T84" si="53">H213</f>
        <v>0</v>
      </c>
      <c r="I84" s="98">
        <f t="shared" si="53"/>
        <v>0</v>
      </c>
      <c r="J84" s="98">
        <f t="shared" si="53"/>
        <v>0</v>
      </c>
      <c r="K84" s="98">
        <f t="shared" si="53"/>
        <v>0</v>
      </c>
      <c r="L84" s="98">
        <f t="shared" si="53"/>
        <v>0</v>
      </c>
      <c r="M84" s="98">
        <f t="shared" si="53"/>
        <v>0</v>
      </c>
      <c r="N84" s="98">
        <f t="shared" si="53"/>
        <v>0</v>
      </c>
      <c r="O84" s="98">
        <f t="shared" si="53"/>
        <v>0</v>
      </c>
      <c r="P84" s="98">
        <f t="shared" si="53"/>
        <v>0</v>
      </c>
      <c r="Q84" s="98">
        <f t="shared" si="53"/>
        <v>0</v>
      </c>
      <c r="R84" s="98">
        <f t="shared" si="53"/>
        <v>0</v>
      </c>
      <c r="S84" s="98">
        <f t="shared" si="53"/>
        <v>0</v>
      </c>
      <c r="T84" s="98">
        <f t="shared" si="53"/>
        <v>0</v>
      </c>
    </row>
    <row r="85" spans="3:21" ht="12.6">
      <c r="C85" s="17"/>
      <c r="D85" s="17"/>
      <c r="E85" s="17"/>
      <c r="F85" s="17"/>
      <c r="G85" s="17"/>
      <c r="H85" s="116"/>
      <c r="I85" s="116"/>
      <c r="J85" s="116"/>
      <c r="K85" s="116"/>
      <c r="L85" s="116"/>
      <c r="M85" s="116"/>
      <c r="N85" s="116"/>
      <c r="O85" s="116"/>
      <c r="P85" s="116"/>
      <c r="Q85" s="116"/>
      <c r="R85" s="116"/>
      <c r="S85" s="116"/>
      <c r="T85" s="116"/>
      <c r="U85" s="122"/>
    </row>
    <row r="86" spans="3:21" ht="12.6">
      <c r="C86" s="16" t="s">
        <v>623</v>
      </c>
      <c r="D86" s="18"/>
      <c r="E86" s="18" t="s">
        <v>649</v>
      </c>
      <c r="H86" s="98">
        <f>H215</f>
        <v>0</v>
      </c>
      <c r="I86" s="98">
        <f t="shared" ref="I86:T86" si="54">I215</f>
        <v>0</v>
      </c>
      <c r="J86" s="98">
        <f t="shared" si="54"/>
        <v>0</v>
      </c>
      <c r="K86" s="98">
        <f t="shared" si="54"/>
        <v>0</v>
      </c>
      <c r="L86" s="98">
        <f t="shared" si="54"/>
        <v>0</v>
      </c>
      <c r="M86" s="98">
        <f t="shared" si="54"/>
        <v>0</v>
      </c>
      <c r="N86" s="98">
        <f t="shared" si="54"/>
        <v>0</v>
      </c>
      <c r="O86" s="98">
        <f t="shared" si="54"/>
        <v>0</v>
      </c>
      <c r="P86" s="98">
        <f t="shared" si="54"/>
        <v>0</v>
      </c>
      <c r="Q86" s="98">
        <f t="shared" si="54"/>
        <v>0</v>
      </c>
      <c r="R86" s="98">
        <f t="shared" si="54"/>
        <v>0</v>
      </c>
      <c r="S86" s="98">
        <f t="shared" si="54"/>
        <v>0</v>
      </c>
      <c r="T86" s="98">
        <f t="shared" si="54"/>
        <v>0</v>
      </c>
      <c r="U86" s="122"/>
    </row>
    <row r="87" spans="3:21" ht="12.6">
      <c r="C87" s="16" t="s">
        <v>376</v>
      </c>
      <c r="E87" s="18" t="s">
        <v>649</v>
      </c>
      <c r="H87" s="98">
        <f t="shared" ref="H87:T87" si="55">H216</f>
        <v>0</v>
      </c>
      <c r="I87" s="98">
        <f t="shared" si="55"/>
        <v>0</v>
      </c>
      <c r="J87" s="98">
        <f t="shared" si="55"/>
        <v>0</v>
      </c>
      <c r="K87" s="98">
        <f t="shared" si="55"/>
        <v>0</v>
      </c>
      <c r="L87" s="98">
        <f t="shared" si="55"/>
        <v>0</v>
      </c>
      <c r="M87" s="98">
        <f t="shared" si="55"/>
        <v>0</v>
      </c>
      <c r="N87" s="98">
        <f t="shared" si="55"/>
        <v>0</v>
      </c>
      <c r="O87" s="98">
        <f t="shared" si="55"/>
        <v>0</v>
      </c>
      <c r="P87" s="98">
        <f t="shared" si="55"/>
        <v>0</v>
      </c>
      <c r="Q87" s="98">
        <f t="shared" si="55"/>
        <v>0</v>
      </c>
      <c r="R87" s="98">
        <f t="shared" si="55"/>
        <v>0</v>
      </c>
      <c r="S87" s="98">
        <f t="shared" si="55"/>
        <v>0</v>
      </c>
      <c r="T87" s="98">
        <f t="shared" si="55"/>
        <v>0</v>
      </c>
    </row>
    <row r="88" spans="3:21" ht="12.6">
      <c r="C88" s="134" t="s">
        <v>330</v>
      </c>
      <c r="E88" s="18" t="s">
        <v>649</v>
      </c>
      <c r="H88" s="98">
        <f t="shared" ref="H88:T88" si="56">H217</f>
        <v>0</v>
      </c>
      <c r="I88" s="98">
        <f t="shared" si="56"/>
        <v>0</v>
      </c>
      <c r="J88" s="98">
        <f t="shared" si="56"/>
        <v>0</v>
      </c>
      <c r="K88" s="98">
        <f t="shared" si="56"/>
        <v>0</v>
      </c>
      <c r="L88" s="98">
        <f t="shared" si="56"/>
        <v>0</v>
      </c>
      <c r="M88" s="98">
        <f t="shared" si="56"/>
        <v>0</v>
      </c>
      <c r="N88" s="98">
        <f t="shared" si="56"/>
        <v>0</v>
      </c>
      <c r="O88" s="98">
        <f t="shared" si="56"/>
        <v>0</v>
      </c>
      <c r="P88" s="98">
        <f t="shared" si="56"/>
        <v>0</v>
      </c>
      <c r="Q88" s="98">
        <f t="shared" si="56"/>
        <v>0</v>
      </c>
      <c r="R88" s="98">
        <f t="shared" si="56"/>
        <v>0</v>
      </c>
      <c r="S88" s="98">
        <f t="shared" si="56"/>
        <v>0</v>
      </c>
      <c r="T88" s="98">
        <f t="shared" si="56"/>
        <v>0</v>
      </c>
    </row>
    <row r="89" spans="3:21" ht="12.6">
      <c r="C89" s="34" t="s">
        <v>337</v>
      </c>
      <c r="E89" s="18" t="s">
        <v>649</v>
      </c>
      <c r="H89" s="98">
        <f t="shared" ref="H89:T89" si="57">H218</f>
        <v>0</v>
      </c>
      <c r="I89" s="98">
        <f t="shared" si="57"/>
        <v>0</v>
      </c>
      <c r="J89" s="98">
        <f t="shared" si="57"/>
        <v>0</v>
      </c>
      <c r="K89" s="98">
        <f t="shared" si="57"/>
        <v>0</v>
      </c>
      <c r="L89" s="98">
        <f t="shared" si="57"/>
        <v>0</v>
      </c>
      <c r="M89" s="98">
        <f t="shared" si="57"/>
        <v>0</v>
      </c>
      <c r="N89" s="98">
        <f t="shared" si="57"/>
        <v>0</v>
      </c>
      <c r="O89" s="98">
        <f t="shared" si="57"/>
        <v>0</v>
      </c>
      <c r="P89" s="98">
        <f t="shared" si="57"/>
        <v>0</v>
      </c>
      <c r="Q89" s="98">
        <f t="shared" si="57"/>
        <v>0</v>
      </c>
      <c r="R89" s="98">
        <f t="shared" si="57"/>
        <v>0</v>
      </c>
      <c r="S89" s="98">
        <f t="shared" si="57"/>
        <v>0</v>
      </c>
      <c r="T89" s="98">
        <f t="shared" si="57"/>
        <v>0</v>
      </c>
    </row>
    <row r="90" spans="3:21" ht="12.6">
      <c r="C90" s="34" t="s">
        <v>341</v>
      </c>
      <c r="E90" s="18" t="s">
        <v>649</v>
      </c>
      <c r="H90" s="98">
        <f t="shared" ref="H90:T90" si="58">H219</f>
        <v>0</v>
      </c>
      <c r="I90" s="98">
        <f t="shared" si="58"/>
        <v>0</v>
      </c>
      <c r="J90" s="98">
        <f t="shared" si="58"/>
        <v>0</v>
      </c>
      <c r="K90" s="98">
        <f t="shared" si="58"/>
        <v>0</v>
      </c>
      <c r="L90" s="98">
        <f t="shared" si="58"/>
        <v>0</v>
      </c>
      <c r="M90" s="98">
        <f t="shared" si="58"/>
        <v>0</v>
      </c>
      <c r="N90" s="98">
        <f t="shared" si="58"/>
        <v>0</v>
      </c>
      <c r="O90" s="98">
        <f t="shared" si="58"/>
        <v>0</v>
      </c>
      <c r="P90" s="98">
        <f t="shared" si="58"/>
        <v>0</v>
      </c>
      <c r="Q90" s="98">
        <f t="shared" si="58"/>
        <v>0</v>
      </c>
      <c r="R90" s="98">
        <f t="shared" si="58"/>
        <v>0</v>
      </c>
      <c r="S90" s="98">
        <f t="shared" si="58"/>
        <v>0</v>
      </c>
      <c r="T90" s="98">
        <f t="shared" si="58"/>
        <v>0</v>
      </c>
    </row>
    <row r="91" spans="3:21" ht="12.6">
      <c r="C91" s="16" t="s">
        <v>244</v>
      </c>
      <c r="E91" s="18" t="s">
        <v>649</v>
      </c>
      <c r="H91" s="98">
        <f t="shared" ref="H91:T91" si="59">H220</f>
        <v>0</v>
      </c>
      <c r="I91" s="98">
        <f t="shared" si="59"/>
        <v>0</v>
      </c>
      <c r="J91" s="98">
        <f t="shared" si="59"/>
        <v>0</v>
      </c>
      <c r="K91" s="98">
        <f t="shared" si="59"/>
        <v>0</v>
      </c>
      <c r="L91" s="98">
        <f t="shared" si="59"/>
        <v>0</v>
      </c>
      <c r="M91" s="98">
        <f t="shared" si="59"/>
        <v>0</v>
      </c>
      <c r="N91" s="98">
        <f t="shared" si="59"/>
        <v>0</v>
      </c>
      <c r="O91" s="98">
        <f t="shared" si="59"/>
        <v>0</v>
      </c>
      <c r="P91" s="98">
        <f t="shared" si="59"/>
        <v>0</v>
      </c>
      <c r="Q91" s="98">
        <f t="shared" si="59"/>
        <v>0</v>
      </c>
      <c r="R91" s="98">
        <f t="shared" si="59"/>
        <v>0</v>
      </c>
      <c r="S91" s="98">
        <f t="shared" si="59"/>
        <v>0</v>
      </c>
      <c r="T91" s="98">
        <f t="shared" si="59"/>
        <v>0</v>
      </c>
    </row>
    <row r="92" spans="3:21" ht="12.6">
      <c r="C92" s="17"/>
      <c r="D92" s="17"/>
      <c r="E92" s="17"/>
      <c r="F92" s="17"/>
      <c r="G92" s="17"/>
      <c r="H92" s="116"/>
      <c r="I92" s="116"/>
      <c r="J92" s="116"/>
      <c r="K92" s="116"/>
      <c r="L92" s="116"/>
      <c r="M92" s="116"/>
      <c r="N92" s="116"/>
      <c r="O92" s="116"/>
      <c r="P92" s="116"/>
      <c r="Q92" s="116"/>
      <c r="R92" s="116"/>
      <c r="S92" s="116"/>
      <c r="T92" s="116"/>
      <c r="U92" s="122"/>
    </row>
    <row r="93" spans="3:21" ht="12.6">
      <c r="C93" s="16" t="s">
        <v>624</v>
      </c>
      <c r="D93" s="18"/>
      <c r="E93" s="18" t="s">
        <v>649</v>
      </c>
      <c r="H93" s="98">
        <f>H222</f>
        <v>0</v>
      </c>
      <c r="I93" s="98">
        <f t="shared" ref="I93:T93" si="60">I222</f>
        <v>0</v>
      </c>
      <c r="J93" s="98">
        <f t="shared" si="60"/>
        <v>0</v>
      </c>
      <c r="K93" s="98">
        <f t="shared" si="60"/>
        <v>0</v>
      </c>
      <c r="L93" s="98">
        <f t="shared" si="60"/>
        <v>0</v>
      </c>
      <c r="M93" s="98">
        <f t="shared" si="60"/>
        <v>0</v>
      </c>
      <c r="N93" s="98">
        <f t="shared" si="60"/>
        <v>0</v>
      </c>
      <c r="O93" s="98">
        <f t="shared" si="60"/>
        <v>0</v>
      </c>
      <c r="P93" s="98">
        <f t="shared" si="60"/>
        <v>0</v>
      </c>
      <c r="Q93" s="98">
        <f t="shared" si="60"/>
        <v>0</v>
      </c>
      <c r="R93" s="98">
        <f t="shared" si="60"/>
        <v>0</v>
      </c>
      <c r="S93" s="98">
        <f t="shared" si="60"/>
        <v>0</v>
      </c>
      <c r="T93" s="98">
        <f t="shared" si="60"/>
        <v>0</v>
      </c>
      <c r="U93" s="122"/>
    </row>
    <row r="94" spans="3:21" ht="12.6">
      <c r="C94" s="16" t="s">
        <v>376</v>
      </c>
      <c r="E94" s="18" t="s">
        <v>649</v>
      </c>
      <c r="H94" s="98">
        <f t="shared" ref="H94:T94" si="61">H223</f>
        <v>0</v>
      </c>
      <c r="I94" s="98">
        <f t="shared" si="61"/>
        <v>0</v>
      </c>
      <c r="J94" s="98">
        <f t="shared" si="61"/>
        <v>0</v>
      </c>
      <c r="K94" s="98">
        <f t="shared" si="61"/>
        <v>0</v>
      </c>
      <c r="L94" s="98">
        <f t="shared" si="61"/>
        <v>0</v>
      </c>
      <c r="M94" s="98">
        <f t="shared" si="61"/>
        <v>0</v>
      </c>
      <c r="N94" s="98">
        <f t="shared" si="61"/>
        <v>0</v>
      </c>
      <c r="O94" s="98">
        <f t="shared" si="61"/>
        <v>0</v>
      </c>
      <c r="P94" s="98">
        <f t="shared" si="61"/>
        <v>0</v>
      </c>
      <c r="Q94" s="98">
        <f t="shared" si="61"/>
        <v>0</v>
      </c>
      <c r="R94" s="98">
        <f t="shared" si="61"/>
        <v>0</v>
      </c>
      <c r="S94" s="98">
        <f t="shared" si="61"/>
        <v>0</v>
      </c>
      <c r="T94" s="98">
        <f t="shared" si="61"/>
        <v>0</v>
      </c>
    </row>
    <row r="95" spans="3:21" ht="12.6">
      <c r="C95" s="134" t="s">
        <v>330</v>
      </c>
      <c r="E95" s="18" t="s">
        <v>649</v>
      </c>
      <c r="H95" s="98">
        <f t="shared" ref="H95:T95" si="62">H224</f>
        <v>0</v>
      </c>
      <c r="I95" s="98">
        <f t="shared" si="62"/>
        <v>0</v>
      </c>
      <c r="J95" s="98">
        <f t="shared" si="62"/>
        <v>0</v>
      </c>
      <c r="K95" s="98">
        <f t="shared" si="62"/>
        <v>0</v>
      </c>
      <c r="L95" s="98">
        <f t="shared" si="62"/>
        <v>0</v>
      </c>
      <c r="M95" s="98">
        <f t="shared" si="62"/>
        <v>0</v>
      </c>
      <c r="N95" s="98">
        <f t="shared" si="62"/>
        <v>0</v>
      </c>
      <c r="O95" s="98">
        <f t="shared" si="62"/>
        <v>0</v>
      </c>
      <c r="P95" s="98">
        <f t="shared" si="62"/>
        <v>0</v>
      </c>
      <c r="Q95" s="98">
        <f t="shared" si="62"/>
        <v>0</v>
      </c>
      <c r="R95" s="98">
        <f t="shared" si="62"/>
        <v>0</v>
      </c>
      <c r="S95" s="98">
        <f t="shared" si="62"/>
        <v>0</v>
      </c>
      <c r="T95" s="98">
        <f t="shared" si="62"/>
        <v>0</v>
      </c>
    </row>
    <row r="96" spans="3:21" ht="12.6">
      <c r="C96" s="34" t="s">
        <v>337</v>
      </c>
      <c r="E96" s="18" t="s">
        <v>649</v>
      </c>
      <c r="H96" s="98">
        <f t="shared" ref="H96:T96" si="63">H225</f>
        <v>0</v>
      </c>
      <c r="I96" s="98">
        <f t="shared" si="63"/>
        <v>0</v>
      </c>
      <c r="J96" s="98">
        <f t="shared" si="63"/>
        <v>0</v>
      </c>
      <c r="K96" s="98">
        <f t="shared" si="63"/>
        <v>0</v>
      </c>
      <c r="L96" s="98">
        <f t="shared" si="63"/>
        <v>0</v>
      </c>
      <c r="M96" s="98">
        <f t="shared" si="63"/>
        <v>0</v>
      </c>
      <c r="N96" s="98">
        <f t="shared" si="63"/>
        <v>0</v>
      </c>
      <c r="O96" s="98">
        <f t="shared" si="63"/>
        <v>0</v>
      </c>
      <c r="P96" s="98">
        <f t="shared" si="63"/>
        <v>0</v>
      </c>
      <c r="Q96" s="98">
        <f t="shared" si="63"/>
        <v>0</v>
      </c>
      <c r="R96" s="98">
        <f t="shared" si="63"/>
        <v>0</v>
      </c>
      <c r="S96" s="98">
        <f t="shared" si="63"/>
        <v>0</v>
      </c>
      <c r="T96" s="98">
        <f t="shared" si="63"/>
        <v>0</v>
      </c>
    </row>
    <row r="97" spans="3:21" ht="12.6">
      <c r="C97" s="34" t="s">
        <v>341</v>
      </c>
      <c r="E97" s="18" t="s">
        <v>649</v>
      </c>
      <c r="H97" s="98">
        <f t="shared" ref="H97:T97" si="64">H226</f>
        <v>0</v>
      </c>
      <c r="I97" s="98">
        <f t="shared" si="64"/>
        <v>0</v>
      </c>
      <c r="J97" s="98">
        <f t="shared" si="64"/>
        <v>0</v>
      </c>
      <c r="K97" s="98">
        <f t="shared" si="64"/>
        <v>0</v>
      </c>
      <c r="L97" s="98">
        <f t="shared" si="64"/>
        <v>0</v>
      </c>
      <c r="M97" s="98">
        <f t="shared" si="64"/>
        <v>0</v>
      </c>
      <c r="N97" s="98">
        <f t="shared" si="64"/>
        <v>0</v>
      </c>
      <c r="O97" s="98">
        <f t="shared" si="64"/>
        <v>0</v>
      </c>
      <c r="P97" s="98">
        <f t="shared" si="64"/>
        <v>0</v>
      </c>
      <c r="Q97" s="98">
        <f t="shared" si="64"/>
        <v>0</v>
      </c>
      <c r="R97" s="98">
        <f t="shared" si="64"/>
        <v>0</v>
      </c>
      <c r="S97" s="98">
        <f t="shared" si="64"/>
        <v>0</v>
      </c>
      <c r="T97" s="98">
        <f t="shared" si="64"/>
        <v>0</v>
      </c>
    </row>
    <row r="98" spans="3:21" ht="12.6">
      <c r="C98" s="16" t="s">
        <v>244</v>
      </c>
      <c r="E98" s="18" t="s">
        <v>649</v>
      </c>
      <c r="H98" s="98">
        <f t="shared" ref="H98:T98" si="65">H227</f>
        <v>0</v>
      </c>
      <c r="I98" s="98">
        <f t="shared" si="65"/>
        <v>0</v>
      </c>
      <c r="J98" s="98">
        <f t="shared" si="65"/>
        <v>0</v>
      </c>
      <c r="K98" s="98">
        <f t="shared" si="65"/>
        <v>0</v>
      </c>
      <c r="L98" s="98">
        <f t="shared" si="65"/>
        <v>0</v>
      </c>
      <c r="M98" s="98">
        <f t="shared" si="65"/>
        <v>0</v>
      </c>
      <c r="N98" s="98">
        <f t="shared" si="65"/>
        <v>0</v>
      </c>
      <c r="O98" s="98">
        <f t="shared" si="65"/>
        <v>0</v>
      </c>
      <c r="P98" s="98">
        <f t="shared" si="65"/>
        <v>0</v>
      </c>
      <c r="Q98" s="98">
        <f t="shared" si="65"/>
        <v>0</v>
      </c>
      <c r="R98" s="98">
        <f t="shared" si="65"/>
        <v>0</v>
      </c>
      <c r="S98" s="98">
        <f t="shared" si="65"/>
        <v>0</v>
      </c>
      <c r="T98" s="98">
        <f t="shared" si="65"/>
        <v>0</v>
      </c>
    </row>
    <row r="99" spans="3:21" ht="12.6">
      <c r="C99" s="17"/>
      <c r="D99" s="17"/>
      <c r="E99" s="17"/>
      <c r="F99" s="17"/>
      <c r="G99" s="17"/>
      <c r="H99" s="116"/>
      <c r="I99" s="116"/>
      <c r="J99" s="116"/>
      <c r="K99" s="116"/>
      <c r="L99" s="116"/>
      <c r="M99" s="116"/>
      <c r="N99" s="116"/>
      <c r="O99" s="116"/>
      <c r="P99" s="116"/>
      <c r="Q99" s="116"/>
      <c r="R99" s="116"/>
      <c r="S99" s="116"/>
      <c r="T99" s="116"/>
      <c r="U99" s="122"/>
    </row>
    <row r="100" spans="3:21" ht="12.6">
      <c r="C100" s="16" t="s">
        <v>625</v>
      </c>
      <c r="D100" s="18"/>
      <c r="E100" s="18" t="s">
        <v>649</v>
      </c>
      <c r="H100" s="98">
        <f>H229</f>
        <v>0</v>
      </c>
      <c r="I100" s="98">
        <f t="shared" ref="I100:T100" si="66">I229</f>
        <v>0</v>
      </c>
      <c r="J100" s="98">
        <f t="shared" si="66"/>
        <v>0</v>
      </c>
      <c r="K100" s="98">
        <f t="shared" si="66"/>
        <v>0</v>
      </c>
      <c r="L100" s="98">
        <f t="shared" si="66"/>
        <v>0</v>
      </c>
      <c r="M100" s="98">
        <f t="shared" si="66"/>
        <v>0</v>
      </c>
      <c r="N100" s="98">
        <f t="shared" si="66"/>
        <v>0</v>
      </c>
      <c r="O100" s="98">
        <f t="shared" si="66"/>
        <v>0</v>
      </c>
      <c r="P100" s="98">
        <f t="shared" si="66"/>
        <v>0</v>
      </c>
      <c r="Q100" s="98">
        <f t="shared" si="66"/>
        <v>0</v>
      </c>
      <c r="R100" s="98">
        <f t="shared" si="66"/>
        <v>0</v>
      </c>
      <c r="S100" s="98">
        <f t="shared" si="66"/>
        <v>0</v>
      </c>
      <c r="T100" s="98">
        <f t="shared" si="66"/>
        <v>0</v>
      </c>
      <c r="U100" s="122"/>
    </row>
    <row r="101" spans="3:21" ht="12.6">
      <c r="C101" s="16" t="s">
        <v>376</v>
      </c>
      <c r="E101" s="18" t="s">
        <v>649</v>
      </c>
      <c r="H101" s="98">
        <f t="shared" ref="H101:T101" si="67">H230</f>
        <v>0</v>
      </c>
      <c r="I101" s="98">
        <f t="shared" si="67"/>
        <v>0</v>
      </c>
      <c r="J101" s="98">
        <f t="shared" si="67"/>
        <v>0</v>
      </c>
      <c r="K101" s="98">
        <f t="shared" si="67"/>
        <v>0</v>
      </c>
      <c r="L101" s="98">
        <f t="shared" si="67"/>
        <v>0</v>
      </c>
      <c r="M101" s="98">
        <f t="shared" si="67"/>
        <v>0</v>
      </c>
      <c r="N101" s="98">
        <f t="shared" si="67"/>
        <v>0</v>
      </c>
      <c r="O101" s="98">
        <f t="shared" si="67"/>
        <v>0</v>
      </c>
      <c r="P101" s="98">
        <f t="shared" si="67"/>
        <v>0</v>
      </c>
      <c r="Q101" s="98">
        <f t="shared" si="67"/>
        <v>0</v>
      </c>
      <c r="R101" s="98">
        <f t="shared" si="67"/>
        <v>0</v>
      </c>
      <c r="S101" s="98">
        <f t="shared" si="67"/>
        <v>0</v>
      </c>
      <c r="T101" s="98">
        <f t="shared" si="67"/>
        <v>0</v>
      </c>
    </row>
    <row r="102" spans="3:21" ht="12.6">
      <c r="C102" s="134" t="s">
        <v>330</v>
      </c>
      <c r="E102" s="18" t="s">
        <v>649</v>
      </c>
      <c r="H102" s="98">
        <f t="shared" ref="H102:T102" si="68">H231</f>
        <v>0</v>
      </c>
      <c r="I102" s="98">
        <f t="shared" si="68"/>
        <v>0</v>
      </c>
      <c r="J102" s="98">
        <f t="shared" si="68"/>
        <v>0</v>
      </c>
      <c r="K102" s="98">
        <f t="shared" si="68"/>
        <v>0</v>
      </c>
      <c r="L102" s="98">
        <f t="shared" si="68"/>
        <v>0</v>
      </c>
      <c r="M102" s="98">
        <f t="shared" si="68"/>
        <v>0</v>
      </c>
      <c r="N102" s="98">
        <f t="shared" si="68"/>
        <v>0</v>
      </c>
      <c r="O102" s="98">
        <f t="shared" si="68"/>
        <v>0</v>
      </c>
      <c r="P102" s="98">
        <f t="shared" si="68"/>
        <v>0</v>
      </c>
      <c r="Q102" s="98">
        <f t="shared" si="68"/>
        <v>0</v>
      </c>
      <c r="R102" s="98">
        <f t="shared" si="68"/>
        <v>0</v>
      </c>
      <c r="S102" s="98">
        <f t="shared" si="68"/>
        <v>0</v>
      </c>
      <c r="T102" s="98">
        <f t="shared" si="68"/>
        <v>0</v>
      </c>
    </row>
    <row r="103" spans="3:21" ht="12.6">
      <c r="C103" s="34" t="s">
        <v>337</v>
      </c>
      <c r="E103" s="18" t="s">
        <v>649</v>
      </c>
      <c r="H103" s="98">
        <f t="shared" ref="H103:T103" si="69">H232</f>
        <v>0</v>
      </c>
      <c r="I103" s="98">
        <f t="shared" si="69"/>
        <v>0</v>
      </c>
      <c r="J103" s="98">
        <f t="shared" si="69"/>
        <v>0</v>
      </c>
      <c r="K103" s="98">
        <f t="shared" si="69"/>
        <v>0</v>
      </c>
      <c r="L103" s="98">
        <f t="shared" si="69"/>
        <v>0</v>
      </c>
      <c r="M103" s="98">
        <f t="shared" si="69"/>
        <v>0</v>
      </c>
      <c r="N103" s="98">
        <f t="shared" si="69"/>
        <v>0</v>
      </c>
      <c r="O103" s="98">
        <f t="shared" si="69"/>
        <v>0</v>
      </c>
      <c r="P103" s="98">
        <f t="shared" si="69"/>
        <v>0</v>
      </c>
      <c r="Q103" s="98">
        <f t="shared" si="69"/>
        <v>0</v>
      </c>
      <c r="R103" s="98">
        <f t="shared" si="69"/>
        <v>0</v>
      </c>
      <c r="S103" s="98">
        <f t="shared" si="69"/>
        <v>0</v>
      </c>
      <c r="T103" s="98">
        <f t="shared" si="69"/>
        <v>0</v>
      </c>
    </row>
    <row r="104" spans="3:21" ht="12.6">
      <c r="C104" s="34" t="s">
        <v>341</v>
      </c>
      <c r="E104" s="18" t="s">
        <v>649</v>
      </c>
      <c r="H104" s="98">
        <f t="shared" ref="H104:T104" si="70">H233</f>
        <v>0</v>
      </c>
      <c r="I104" s="98">
        <f t="shared" si="70"/>
        <v>0</v>
      </c>
      <c r="J104" s="98">
        <f t="shared" si="70"/>
        <v>0</v>
      </c>
      <c r="K104" s="98">
        <f t="shared" si="70"/>
        <v>0</v>
      </c>
      <c r="L104" s="98">
        <f t="shared" si="70"/>
        <v>0</v>
      </c>
      <c r="M104" s="98">
        <f t="shared" si="70"/>
        <v>0</v>
      </c>
      <c r="N104" s="98">
        <f t="shared" si="70"/>
        <v>0</v>
      </c>
      <c r="O104" s="98">
        <f t="shared" si="70"/>
        <v>0</v>
      </c>
      <c r="P104" s="98">
        <f t="shared" si="70"/>
        <v>0</v>
      </c>
      <c r="Q104" s="98">
        <f t="shared" si="70"/>
        <v>0</v>
      </c>
      <c r="R104" s="98">
        <f t="shared" si="70"/>
        <v>0</v>
      </c>
      <c r="S104" s="98">
        <f t="shared" si="70"/>
        <v>0</v>
      </c>
      <c r="T104" s="98">
        <f t="shared" si="70"/>
        <v>0</v>
      </c>
    </row>
    <row r="105" spans="3:21" ht="12.6">
      <c r="C105" s="16" t="s">
        <v>244</v>
      </c>
      <c r="E105" s="18" t="s">
        <v>649</v>
      </c>
      <c r="H105" s="98">
        <f t="shared" ref="H105:T105" si="71">H234</f>
        <v>0</v>
      </c>
      <c r="I105" s="98">
        <f t="shared" si="71"/>
        <v>0</v>
      </c>
      <c r="J105" s="98">
        <f t="shared" si="71"/>
        <v>0</v>
      </c>
      <c r="K105" s="98">
        <f t="shared" si="71"/>
        <v>0</v>
      </c>
      <c r="L105" s="98">
        <f t="shared" si="71"/>
        <v>0</v>
      </c>
      <c r="M105" s="98">
        <f t="shared" si="71"/>
        <v>0</v>
      </c>
      <c r="N105" s="98">
        <f t="shared" si="71"/>
        <v>0</v>
      </c>
      <c r="O105" s="98">
        <f t="shared" si="71"/>
        <v>0</v>
      </c>
      <c r="P105" s="98">
        <f t="shared" si="71"/>
        <v>0</v>
      </c>
      <c r="Q105" s="98">
        <f t="shared" si="71"/>
        <v>0</v>
      </c>
      <c r="R105" s="98">
        <f t="shared" si="71"/>
        <v>0</v>
      </c>
      <c r="S105" s="98">
        <f t="shared" si="71"/>
        <v>0</v>
      </c>
      <c r="T105" s="98">
        <f t="shared" si="71"/>
        <v>0</v>
      </c>
    </row>
    <row r="106" spans="3:21" ht="12.6">
      <c r="C106" s="17"/>
      <c r="D106" s="17"/>
      <c r="E106" s="17"/>
      <c r="F106" s="17"/>
      <c r="G106" s="17"/>
      <c r="H106" s="116"/>
      <c r="I106" s="116"/>
      <c r="J106" s="116"/>
      <c r="K106" s="116"/>
      <c r="L106" s="116"/>
      <c r="M106" s="116"/>
      <c r="N106" s="116"/>
      <c r="O106" s="116"/>
      <c r="P106" s="116"/>
      <c r="Q106" s="116"/>
      <c r="R106" s="116"/>
      <c r="S106" s="116"/>
      <c r="T106" s="116"/>
      <c r="U106" s="122"/>
    </row>
    <row r="107" spans="3:21" ht="12.6">
      <c r="C107" s="16" t="s">
        <v>626</v>
      </c>
      <c r="D107" s="18"/>
      <c r="E107" s="18" t="s">
        <v>649</v>
      </c>
      <c r="H107" s="98">
        <f>H236</f>
        <v>0</v>
      </c>
      <c r="I107" s="98">
        <f t="shared" ref="I107:T107" si="72">I236</f>
        <v>0</v>
      </c>
      <c r="J107" s="98">
        <f t="shared" si="72"/>
        <v>0</v>
      </c>
      <c r="K107" s="98">
        <f t="shared" si="72"/>
        <v>0</v>
      </c>
      <c r="L107" s="98">
        <f t="shared" si="72"/>
        <v>0</v>
      </c>
      <c r="M107" s="98">
        <f t="shared" si="72"/>
        <v>0</v>
      </c>
      <c r="N107" s="98">
        <f t="shared" si="72"/>
        <v>0</v>
      </c>
      <c r="O107" s="98">
        <f t="shared" si="72"/>
        <v>0</v>
      </c>
      <c r="P107" s="98">
        <f t="shared" si="72"/>
        <v>0</v>
      </c>
      <c r="Q107" s="98">
        <f t="shared" si="72"/>
        <v>0</v>
      </c>
      <c r="R107" s="98">
        <f t="shared" si="72"/>
        <v>0</v>
      </c>
      <c r="S107" s="98">
        <f t="shared" si="72"/>
        <v>0</v>
      </c>
      <c r="T107" s="98">
        <f t="shared" si="72"/>
        <v>0</v>
      </c>
      <c r="U107" s="122"/>
    </row>
    <row r="108" spans="3:21" ht="12.6">
      <c r="C108" s="16" t="s">
        <v>376</v>
      </c>
      <c r="E108" s="18" t="s">
        <v>649</v>
      </c>
      <c r="H108" s="98">
        <f t="shared" ref="H108:T108" si="73">H237</f>
        <v>0</v>
      </c>
      <c r="I108" s="98">
        <f t="shared" si="73"/>
        <v>0</v>
      </c>
      <c r="J108" s="98">
        <f t="shared" si="73"/>
        <v>0</v>
      </c>
      <c r="K108" s="98">
        <f t="shared" si="73"/>
        <v>0</v>
      </c>
      <c r="L108" s="98">
        <f t="shared" si="73"/>
        <v>0</v>
      </c>
      <c r="M108" s="98">
        <f t="shared" si="73"/>
        <v>0</v>
      </c>
      <c r="N108" s="98">
        <f t="shared" si="73"/>
        <v>0</v>
      </c>
      <c r="O108" s="98">
        <f t="shared" si="73"/>
        <v>0</v>
      </c>
      <c r="P108" s="98">
        <f t="shared" si="73"/>
        <v>0</v>
      </c>
      <c r="Q108" s="98">
        <f t="shared" si="73"/>
        <v>0</v>
      </c>
      <c r="R108" s="98">
        <f t="shared" si="73"/>
        <v>0</v>
      </c>
      <c r="S108" s="98">
        <f t="shared" si="73"/>
        <v>0</v>
      </c>
      <c r="T108" s="98">
        <f t="shared" si="73"/>
        <v>0</v>
      </c>
    </row>
    <row r="109" spans="3:21" ht="12.6">
      <c r="C109" s="134" t="s">
        <v>330</v>
      </c>
      <c r="E109" s="18" t="s">
        <v>649</v>
      </c>
      <c r="H109" s="98">
        <f t="shared" ref="H109:T109" si="74">H238</f>
        <v>0</v>
      </c>
      <c r="I109" s="98">
        <f t="shared" si="74"/>
        <v>0</v>
      </c>
      <c r="J109" s="98">
        <f t="shared" si="74"/>
        <v>0</v>
      </c>
      <c r="K109" s="98">
        <f t="shared" si="74"/>
        <v>0</v>
      </c>
      <c r="L109" s="98">
        <f t="shared" si="74"/>
        <v>0</v>
      </c>
      <c r="M109" s="98">
        <f t="shared" si="74"/>
        <v>0</v>
      </c>
      <c r="N109" s="98">
        <f t="shared" si="74"/>
        <v>0</v>
      </c>
      <c r="O109" s="98">
        <f t="shared" si="74"/>
        <v>0</v>
      </c>
      <c r="P109" s="98">
        <f t="shared" si="74"/>
        <v>0</v>
      </c>
      <c r="Q109" s="98">
        <f t="shared" si="74"/>
        <v>0</v>
      </c>
      <c r="R109" s="98">
        <f t="shared" si="74"/>
        <v>0</v>
      </c>
      <c r="S109" s="98">
        <f t="shared" si="74"/>
        <v>0</v>
      </c>
      <c r="T109" s="98">
        <f t="shared" si="74"/>
        <v>0</v>
      </c>
    </row>
    <row r="110" spans="3:21" ht="12.6">
      <c r="C110" s="34" t="s">
        <v>337</v>
      </c>
      <c r="E110" s="18" t="s">
        <v>649</v>
      </c>
      <c r="H110" s="98">
        <f t="shared" ref="H110:T110" si="75">H239</f>
        <v>0</v>
      </c>
      <c r="I110" s="98">
        <f t="shared" si="75"/>
        <v>0</v>
      </c>
      <c r="J110" s="98">
        <f t="shared" si="75"/>
        <v>0</v>
      </c>
      <c r="K110" s="98">
        <f t="shared" si="75"/>
        <v>0</v>
      </c>
      <c r="L110" s="98">
        <f t="shared" si="75"/>
        <v>0</v>
      </c>
      <c r="M110" s="98">
        <f t="shared" si="75"/>
        <v>0</v>
      </c>
      <c r="N110" s="98">
        <f t="shared" si="75"/>
        <v>0</v>
      </c>
      <c r="O110" s="98">
        <f t="shared" si="75"/>
        <v>0</v>
      </c>
      <c r="P110" s="98">
        <f t="shared" si="75"/>
        <v>0</v>
      </c>
      <c r="Q110" s="98">
        <f t="shared" si="75"/>
        <v>0</v>
      </c>
      <c r="R110" s="98">
        <f t="shared" si="75"/>
        <v>0</v>
      </c>
      <c r="S110" s="98">
        <f t="shared" si="75"/>
        <v>0</v>
      </c>
      <c r="T110" s="98">
        <f t="shared" si="75"/>
        <v>0</v>
      </c>
    </row>
    <row r="111" spans="3:21" ht="12.6">
      <c r="C111" s="34" t="s">
        <v>341</v>
      </c>
      <c r="E111" s="18" t="s">
        <v>649</v>
      </c>
      <c r="H111" s="98">
        <f t="shared" ref="H111:T111" si="76">H240</f>
        <v>0</v>
      </c>
      <c r="I111" s="98">
        <f t="shared" si="76"/>
        <v>0</v>
      </c>
      <c r="J111" s="98">
        <f t="shared" si="76"/>
        <v>0</v>
      </c>
      <c r="K111" s="98">
        <f t="shared" si="76"/>
        <v>0</v>
      </c>
      <c r="L111" s="98">
        <f t="shared" si="76"/>
        <v>0</v>
      </c>
      <c r="M111" s="98">
        <f t="shared" si="76"/>
        <v>0</v>
      </c>
      <c r="N111" s="98">
        <f t="shared" si="76"/>
        <v>0</v>
      </c>
      <c r="O111" s="98">
        <f t="shared" si="76"/>
        <v>0</v>
      </c>
      <c r="P111" s="98">
        <f t="shared" si="76"/>
        <v>0</v>
      </c>
      <c r="Q111" s="98">
        <f t="shared" si="76"/>
        <v>0</v>
      </c>
      <c r="R111" s="98">
        <f t="shared" si="76"/>
        <v>0</v>
      </c>
      <c r="S111" s="98">
        <f t="shared" si="76"/>
        <v>0</v>
      </c>
      <c r="T111" s="98">
        <f t="shared" si="76"/>
        <v>0</v>
      </c>
    </row>
    <row r="112" spans="3:21" ht="12.6">
      <c r="C112" s="16" t="s">
        <v>244</v>
      </c>
      <c r="E112" s="18" t="s">
        <v>649</v>
      </c>
      <c r="H112" s="98">
        <f t="shared" ref="H112:T112" si="77">H241</f>
        <v>0</v>
      </c>
      <c r="I112" s="98">
        <f t="shared" si="77"/>
        <v>0</v>
      </c>
      <c r="J112" s="98">
        <f t="shared" si="77"/>
        <v>0</v>
      </c>
      <c r="K112" s="98">
        <f t="shared" si="77"/>
        <v>0</v>
      </c>
      <c r="L112" s="98">
        <f t="shared" si="77"/>
        <v>0</v>
      </c>
      <c r="M112" s="98">
        <f t="shared" si="77"/>
        <v>0</v>
      </c>
      <c r="N112" s="98">
        <f t="shared" si="77"/>
        <v>0</v>
      </c>
      <c r="O112" s="98">
        <f t="shared" si="77"/>
        <v>0</v>
      </c>
      <c r="P112" s="98">
        <f t="shared" si="77"/>
        <v>0</v>
      </c>
      <c r="Q112" s="98">
        <f t="shared" si="77"/>
        <v>0</v>
      </c>
      <c r="R112" s="98">
        <f t="shared" si="77"/>
        <v>0</v>
      </c>
      <c r="S112" s="98">
        <f t="shared" si="77"/>
        <v>0</v>
      </c>
      <c r="T112" s="98">
        <f t="shared" si="77"/>
        <v>0</v>
      </c>
    </row>
    <row r="113" spans="3:21" ht="12.6">
      <c r="C113" s="17"/>
      <c r="D113" s="17"/>
      <c r="E113" s="17"/>
      <c r="F113" s="17"/>
      <c r="G113" s="17"/>
      <c r="H113" s="116"/>
      <c r="I113" s="116"/>
      <c r="J113" s="116"/>
      <c r="K113" s="116"/>
      <c r="L113" s="116"/>
      <c r="M113" s="116"/>
      <c r="N113" s="116"/>
      <c r="O113" s="116"/>
      <c r="P113" s="116"/>
      <c r="Q113" s="116"/>
      <c r="R113" s="116"/>
      <c r="S113" s="116"/>
      <c r="T113" s="116"/>
      <c r="U113" s="122"/>
    </row>
    <row r="114" spans="3:21" ht="12.6">
      <c r="C114" s="16" t="s">
        <v>676</v>
      </c>
      <c r="D114" s="270"/>
      <c r="E114" s="270" t="s">
        <v>649</v>
      </c>
      <c r="H114" s="98">
        <f>H243</f>
        <v>0</v>
      </c>
      <c r="I114" s="98">
        <f t="shared" ref="I114:T114" si="78">I243</f>
        <v>0</v>
      </c>
      <c r="J114" s="98">
        <f t="shared" si="78"/>
        <v>0</v>
      </c>
      <c r="K114" s="98">
        <f t="shared" si="78"/>
        <v>0</v>
      </c>
      <c r="L114" s="98">
        <f t="shared" si="78"/>
        <v>0</v>
      </c>
      <c r="M114" s="98">
        <f t="shared" si="78"/>
        <v>0</v>
      </c>
      <c r="N114" s="98">
        <f t="shared" si="78"/>
        <v>0</v>
      </c>
      <c r="O114" s="98">
        <f t="shared" si="78"/>
        <v>0</v>
      </c>
      <c r="P114" s="98">
        <f t="shared" si="78"/>
        <v>0</v>
      </c>
      <c r="Q114" s="98">
        <f t="shared" si="78"/>
        <v>0</v>
      </c>
      <c r="R114" s="98">
        <f t="shared" si="78"/>
        <v>0</v>
      </c>
      <c r="S114" s="98">
        <f t="shared" si="78"/>
        <v>0</v>
      </c>
      <c r="T114" s="98">
        <f t="shared" si="78"/>
        <v>0</v>
      </c>
      <c r="U114" s="122"/>
    </row>
    <row r="115" spans="3:21" ht="12.6">
      <c r="C115" s="16" t="s">
        <v>376</v>
      </c>
      <c r="E115" s="270" t="s">
        <v>649</v>
      </c>
      <c r="H115" s="98">
        <f t="shared" ref="H115:T115" si="79">H244</f>
        <v>0</v>
      </c>
      <c r="I115" s="98">
        <f t="shared" si="79"/>
        <v>0</v>
      </c>
      <c r="J115" s="98">
        <f t="shared" si="79"/>
        <v>0</v>
      </c>
      <c r="K115" s="98">
        <f t="shared" si="79"/>
        <v>0</v>
      </c>
      <c r="L115" s="98">
        <f t="shared" si="79"/>
        <v>0</v>
      </c>
      <c r="M115" s="98">
        <f t="shared" si="79"/>
        <v>0</v>
      </c>
      <c r="N115" s="98">
        <f t="shared" si="79"/>
        <v>0</v>
      </c>
      <c r="O115" s="98">
        <f t="shared" si="79"/>
        <v>0</v>
      </c>
      <c r="P115" s="98">
        <f t="shared" si="79"/>
        <v>0</v>
      </c>
      <c r="Q115" s="98">
        <f t="shared" si="79"/>
        <v>0</v>
      </c>
      <c r="R115" s="98">
        <f t="shared" si="79"/>
        <v>0</v>
      </c>
      <c r="S115" s="98">
        <f t="shared" si="79"/>
        <v>0</v>
      </c>
      <c r="T115" s="98">
        <f t="shared" si="79"/>
        <v>0</v>
      </c>
    </row>
    <row r="116" spans="3:21" ht="12.6">
      <c r="C116" s="134" t="s">
        <v>330</v>
      </c>
      <c r="E116" s="270" t="s">
        <v>649</v>
      </c>
      <c r="H116" s="98">
        <f t="shared" ref="H116:T116" si="80">H245</f>
        <v>0</v>
      </c>
      <c r="I116" s="98">
        <f t="shared" si="80"/>
        <v>0</v>
      </c>
      <c r="J116" s="98">
        <f t="shared" si="80"/>
        <v>0</v>
      </c>
      <c r="K116" s="98">
        <f t="shared" si="80"/>
        <v>0</v>
      </c>
      <c r="L116" s="98">
        <f t="shared" si="80"/>
        <v>0</v>
      </c>
      <c r="M116" s="98">
        <f t="shared" si="80"/>
        <v>0</v>
      </c>
      <c r="N116" s="98">
        <f t="shared" si="80"/>
        <v>0</v>
      </c>
      <c r="O116" s="98">
        <f t="shared" si="80"/>
        <v>0</v>
      </c>
      <c r="P116" s="98">
        <f t="shared" si="80"/>
        <v>0</v>
      </c>
      <c r="Q116" s="98">
        <f t="shared" si="80"/>
        <v>0</v>
      </c>
      <c r="R116" s="98">
        <f t="shared" si="80"/>
        <v>0</v>
      </c>
      <c r="S116" s="98">
        <f t="shared" si="80"/>
        <v>0</v>
      </c>
      <c r="T116" s="98">
        <f t="shared" si="80"/>
        <v>0</v>
      </c>
    </row>
    <row r="117" spans="3:21" ht="12.6">
      <c r="C117" s="34" t="s">
        <v>337</v>
      </c>
      <c r="E117" s="270" t="s">
        <v>649</v>
      </c>
      <c r="H117" s="98">
        <f t="shared" ref="H117:T117" si="81">H246</f>
        <v>0</v>
      </c>
      <c r="I117" s="98">
        <f t="shared" si="81"/>
        <v>0</v>
      </c>
      <c r="J117" s="98">
        <f t="shared" si="81"/>
        <v>0</v>
      </c>
      <c r="K117" s="98">
        <f t="shared" si="81"/>
        <v>0</v>
      </c>
      <c r="L117" s="98">
        <f t="shared" si="81"/>
        <v>0</v>
      </c>
      <c r="M117" s="98">
        <f t="shared" si="81"/>
        <v>0</v>
      </c>
      <c r="N117" s="98">
        <f t="shared" si="81"/>
        <v>0</v>
      </c>
      <c r="O117" s="98">
        <f t="shared" si="81"/>
        <v>0</v>
      </c>
      <c r="P117" s="98">
        <f t="shared" si="81"/>
        <v>0</v>
      </c>
      <c r="Q117" s="98">
        <f t="shared" si="81"/>
        <v>0</v>
      </c>
      <c r="R117" s="98">
        <f t="shared" si="81"/>
        <v>0</v>
      </c>
      <c r="S117" s="98">
        <f t="shared" si="81"/>
        <v>0</v>
      </c>
      <c r="T117" s="98">
        <f t="shared" si="81"/>
        <v>0</v>
      </c>
    </row>
    <row r="118" spans="3:21" ht="12.6">
      <c r="C118" s="34" t="s">
        <v>341</v>
      </c>
      <c r="E118" s="270" t="s">
        <v>649</v>
      </c>
      <c r="H118" s="98">
        <f t="shared" ref="H118:T118" si="82">H247</f>
        <v>0</v>
      </c>
      <c r="I118" s="98">
        <f t="shared" si="82"/>
        <v>0</v>
      </c>
      <c r="J118" s="98">
        <f t="shared" si="82"/>
        <v>0</v>
      </c>
      <c r="K118" s="98">
        <f t="shared" si="82"/>
        <v>0</v>
      </c>
      <c r="L118" s="98">
        <f t="shared" si="82"/>
        <v>0</v>
      </c>
      <c r="M118" s="98">
        <f t="shared" si="82"/>
        <v>0</v>
      </c>
      <c r="N118" s="98">
        <f t="shared" si="82"/>
        <v>0</v>
      </c>
      <c r="O118" s="98">
        <f t="shared" si="82"/>
        <v>0</v>
      </c>
      <c r="P118" s="98">
        <f t="shared" si="82"/>
        <v>0</v>
      </c>
      <c r="Q118" s="98">
        <f t="shared" si="82"/>
        <v>0</v>
      </c>
      <c r="R118" s="98">
        <f t="shared" si="82"/>
        <v>0</v>
      </c>
      <c r="S118" s="98">
        <f t="shared" si="82"/>
        <v>0</v>
      </c>
      <c r="T118" s="98">
        <f t="shared" si="82"/>
        <v>0</v>
      </c>
    </row>
    <row r="119" spans="3:21" ht="12.6">
      <c r="C119" s="16" t="s">
        <v>244</v>
      </c>
      <c r="E119" s="270" t="s">
        <v>649</v>
      </c>
      <c r="H119" s="98">
        <f t="shared" ref="H119:T119" si="83">H248</f>
        <v>0</v>
      </c>
      <c r="I119" s="98">
        <f t="shared" si="83"/>
        <v>0</v>
      </c>
      <c r="J119" s="98">
        <f t="shared" si="83"/>
        <v>0</v>
      </c>
      <c r="K119" s="98">
        <f t="shared" si="83"/>
        <v>0</v>
      </c>
      <c r="L119" s="98">
        <f t="shared" si="83"/>
        <v>0</v>
      </c>
      <c r="M119" s="98">
        <f t="shared" si="83"/>
        <v>0</v>
      </c>
      <c r="N119" s="98">
        <f t="shared" si="83"/>
        <v>0</v>
      </c>
      <c r="O119" s="98">
        <f t="shared" si="83"/>
        <v>0</v>
      </c>
      <c r="P119" s="98">
        <f t="shared" si="83"/>
        <v>0</v>
      </c>
      <c r="Q119" s="98">
        <f t="shared" si="83"/>
        <v>0</v>
      </c>
      <c r="R119" s="98">
        <f t="shared" si="83"/>
        <v>0</v>
      </c>
      <c r="S119" s="98">
        <f t="shared" si="83"/>
        <v>0</v>
      </c>
      <c r="T119" s="98">
        <f t="shared" si="83"/>
        <v>0</v>
      </c>
    </row>
    <row r="120" spans="3:21" ht="12.6">
      <c r="C120" s="17"/>
      <c r="D120" s="17"/>
      <c r="E120" s="17"/>
      <c r="F120" s="17"/>
      <c r="G120" s="17"/>
      <c r="H120" s="116"/>
      <c r="I120" s="116"/>
      <c r="J120" s="116"/>
      <c r="K120" s="116"/>
      <c r="L120" s="116"/>
      <c r="M120" s="116"/>
      <c r="N120" s="116"/>
      <c r="O120" s="116"/>
      <c r="P120" s="116"/>
      <c r="Q120" s="116"/>
      <c r="R120" s="116"/>
      <c r="S120" s="116"/>
      <c r="T120" s="116"/>
      <c r="U120" s="122"/>
    </row>
    <row r="121" spans="3:21" ht="12.6">
      <c r="C121" s="16" t="s">
        <v>375</v>
      </c>
      <c r="D121" s="17"/>
      <c r="E121" s="18" t="s">
        <v>649</v>
      </c>
      <c r="F121" s="17"/>
      <c r="G121" s="17"/>
      <c r="H121" s="103">
        <f>SUM(H122:H123)</f>
        <v>0</v>
      </c>
      <c r="I121" s="103">
        <f t="shared" ref="I121:T121" si="84">SUM(I122:I123)</f>
        <v>0</v>
      </c>
      <c r="J121" s="103">
        <f t="shared" si="84"/>
        <v>0</v>
      </c>
      <c r="K121" s="103">
        <f t="shared" si="84"/>
        <v>0</v>
      </c>
      <c r="L121" s="103">
        <f t="shared" si="84"/>
        <v>0</v>
      </c>
      <c r="M121" s="103">
        <f t="shared" si="84"/>
        <v>0</v>
      </c>
      <c r="N121" s="103">
        <f t="shared" si="84"/>
        <v>0</v>
      </c>
      <c r="O121" s="103">
        <f t="shared" si="84"/>
        <v>0</v>
      </c>
      <c r="P121" s="103">
        <f t="shared" si="84"/>
        <v>0</v>
      </c>
      <c r="Q121" s="103">
        <f t="shared" si="84"/>
        <v>0</v>
      </c>
      <c r="R121" s="103">
        <f t="shared" si="84"/>
        <v>0</v>
      </c>
      <c r="S121" s="103">
        <f t="shared" si="84"/>
        <v>0</v>
      </c>
      <c r="T121" s="103">
        <f t="shared" si="84"/>
        <v>0</v>
      </c>
      <c r="U121" s="122"/>
    </row>
    <row r="122" spans="3:21" ht="12.6">
      <c r="C122" s="17" t="s">
        <v>376</v>
      </c>
      <c r="D122" s="17"/>
      <c r="E122" s="18" t="s">
        <v>649</v>
      </c>
      <c r="F122" s="17"/>
      <c r="G122" s="17"/>
      <c r="H122" s="98">
        <f t="shared" ref="H122:T122" si="85">H251-H317</f>
        <v>0</v>
      </c>
      <c r="I122" s="98">
        <f t="shared" si="85"/>
        <v>0</v>
      </c>
      <c r="J122" s="98">
        <f t="shared" si="85"/>
        <v>0</v>
      </c>
      <c r="K122" s="98">
        <f t="shared" si="85"/>
        <v>0</v>
      </c>
      <c r="L122" s="98">
        <f t="shared" si="85"/>
        <v>0</v>
      </c>
      <c r="M122" s="98">
        <f t="shared" si="85"/>
        <v>0</v>
      </c>
      <c r="N122" s="98">
        <f t="shared" si="85"/>
        <v>0</v>
      </c>
      <c r="O122" s="98">
        <f t="shared" si="85"/>
        <v>0</v>
      </c>
      <c r="P122" s="98">
        <f t="shared" si="85"/>
        <v>0</v>
      </c>
      <c r="Q122" s="98">
        <f t="shared" si="85"/>
        <v>0</v>
      </c>
      <c r="R122" s="98">
        <f t="shared" si="85"/>
        <v>0</v>
      </c>
      <c r="S122" s="98">
        <f t="shared" si="85"/>
        <v>0</v>
      </c>
      <c r="T122" s="98">
        <f t="shared" si="85"/>
        <v>0</v>
      </c>
      <c r="U122" s="122"/>
    </row>
    <row r="123" spans="3:21" ht="12.6">
      <c r="C123" s="17" t="s">
        <v>96</v>
      </c>
      <c r="D123" s="17"/>
      <c r="E123" s="18" t="s">
        <v>649</v>
      </c>
      <c r="F123" s="17"/>
      <c r="G123" s="17"/>
      <c r="H123" s="98">
        <f t="shared" ref="H123:T123" si="86">H252-H318</f>
        <v>0</v>
      </c>
      <c r="I123" s="98">
        <f t="shared" si="86"/>
        <v>0</v>
      </c>
      <c r="J123" s="98">
        <f t="shared" si="86"/>
        <v>0</v>
      </c>
      <c r="K123" s="98">
        <f t="shared" si="86"/>
        <v>0</v>
      </c>
      <c r="L123" s="98">
        <f t="shared" si="86"/>
        <v>0</v>
      </c>
      <c r="M123" s="98">
        <f t="shared" si="86"/>
        <v>0</v>
      </c>
      <c r="N123" s="98">
        <f t="shared" si="86"/>
        <v>0</v>
      </c>
      <c r="O123" s="98">
        <f t="shared" si="86"/>
        <v>0</v>
      </c>
      <c r="P123" s="98">
        <f t="shared" si="86"/>
        <v>0</v>
      </c>
      <c r="Q123" s="98">
        <f t="shared" si="86"/>
        <v>0</v>
      </c>
      <c r="R123" s="98">
        <f t="shared" si="86"/>
        <v>0</v>
      </c>
      <c r="S123" s="98">
        <f t="shared" si="86"/>
        <v>0</v>
      </c>
      <c r="T123" s="98">
        <f t="shared" si="86"/>
        <v>0</v>
      </c>
      <c r="U123" s="122"/>
    </row>
    <row r="124" spans="3:21" ht="12.6">
      <c r="C124" s="17"/>
      <c r="D124" s="17"/>
      <c r="E124" s="17"/>
      <c r="F124" s="17"/>
      <c r="G124" s="17"/>
      <c r="H124" s="116"/>
      <c r="I124" s="116"/>
      <c r="J124" s="116"/>
      <c r="K124" s="116"/>
      <c r="L124" s="116"/>
      <c r="M124" s="116"/>
      <c r="N124" s="116"/>
      <c r="O124" s="116"/>
      <c r="P124" s="116"/>
      <c r="Q124" s="116"/>
      <c r="R124" s="116"/>
      <c r="S124" s="116"/>
      <c r="T124" s="116"/>
      <c r="U124" s="122"/>
    </row>
    <row r="125" spans="3:21" ht="12.6">
      <c r="C125" s="16" t="s">
        <v>489</v>
      </c>
      <c r="D125" s="18"/>
      <c r="E125" s="18" t="s">
        <v>649</v>
      </c>
      <c r="H125" s="138">
        <f t="shared" ref="H125:T125" si="87">H254-H320</f>
        <v>0</v>
      </c>
      <c r="I125" s="138">
        <f t="shared" si="87"/>
        <v>0</v>
      </c>
      <c r="J125" s="138">
        <f t="shared" si="87"/>
        <v>0</v>
      </c>
      <c r="K125" s="138">
        <f t="shared" si="87"/>
        <v>0</v>
      </c>
      <c r="L125" s="138">
        <f t="shared" si="87"/>
        <v>0</v>
      </c>
      <c r="M125" s="138">
        <f t="shared" si="87"/>
        <v>0</v>
      </c>
      <c r="N125" s="138">
        <f t="shared" si="87"/>
        <v>0</v>
      </c>
      <c r="O125" s="138">
        <f t="shared" si="87"/>
        <v>0</v>
      </c>
      <c r="P125" s="138">
        <f t="shared" si="87"/>
        <v>0</v>
      </c>
      <c r="Q125" s="138">
        <f t="shared" si="87"/>
        <v>0</v>
      </c>
      <c r="R125" s="138">
        <f t="shared" si="87"/>
        <v>0</v>
      </c>
      <c r="S125" s="138">
        <f t="shared" si="87"/>
        <v>0</v>
      </c>
      <c r="T125" s="138">
        <f t="shared" si="87"/>
        <v>0</v>
      </c>
      <c r="U125" s="122"/>
    </row>
    <row r="126" spans="3:21" ht="12.6">
      <c r="H126" s="97"/>
      <c r="I126" s="97"/>
      <c r="J126" s="97"/>
      <c r="K126" s="97"/>
      <c r="L126" s="97"/>
      <c r="M126" s="97"/>
      <c r="N126" s="97"/>
      <c r="O126" s="97"/>
      <c r="P126" s="97"/>
      <c r="Q126" s="97"/>
      <c r="R126" s="97"/>
      <c r="S126" s="97"/>
      <c r="T126" s="97"/>
      <c r="U126" s="122"/>
    </row>
    <row r="127" spans="3:21" ht="12.6">
      <c r="C127" s="16" t="s">
        <v>376</v>
      </c>
      <c r="D127" s="18"/>
      <c r="E127" s="18" t="s">
        <v>649</v>
      </c>
      <c r="F127" s="18"/>
      <c r="G127" s="18"/>
      <c r="H127" s="139">
        <f t="shared" ref="H127:T127" si="88">H256-H322</f>
        <v>0</v>
      </c>
      <c r="I127" s="139">
        <f t="shared" si="88"/>
        <v>0</v>
      </c>
      <c r="J127" s="139">
        <f t="shared" si="88"/>
        <v>0</v>
      </c>
      <c r="K127" s="139">
        <f t="shared" si="88"/>
        <v>0</v>
      </c>
      <c r="L127" s="139">
        <f t="shared" si="88"/>
        <v>0</v>
      </c>
      <c r="M127" s="139">
        <f t="shared" si="88"/>
        <v>0</v>
      </c>
      <c r="N127" s="139">
        <f t="shared" si="88"/>
        <v>0</v>
      </c>
      <c r="O127" s="139">
        <f t="shared" si="88"/>
        <v>0</v>
      </c>
      <c r="P127" s="139">
        <f t="shared" si="88"/>
        <v>0</v>
      </c>
      <c r="Q127" s="139">
        <f t="shared" si="88"/>
        <v>0</v>
      </c>
      <c r="R127" s="139">
        <f t="shared" si="88"/>
        <v>0</v>
      </c>
      <c r="S127" s="139">
        <f t="shared" si="88"/>
        <v>0</v>
      </c>
      <c r="T127" s="139">
        <f t="shared" si="88"/>
        <v>0</v>
      </c>
      <c r="U127" s="122"/>
    </row>
    <row r="128" spans="3:21" ht="12.6">
      <c r="C128" s="24" t="s">
        <v>88</v>
      </c>
      <c r="D128" s="18"/>
      <c r="E128" s="18" t="s">
        <v>649</v>
      </c>
      <c r="H128" s="103">
        <f t="shared" ref="H128:T128" si="89">H257-H323</f>
        <v>0</v>
      </c>
      <c r="I128" s="103">
        <f t="shared" si="89"/>
        <v>0</v>
      </c>
      <c r="J128" s="103">
        <f t="shared" si="89"/>
        <v>0</v>
      </c>
      <c r="K128" s="103">
        <f t="shared" si="89"/>
        <v>0</v>
      </c>
      <c r="L128" s="103">
        <f t="shared" si="89"/>
        <v>0</v>
      </c>
      <c r="M128" s="103">
        <f t="shared" si="89"/>
        <v>0</v>
      </c>
      <c r="N128" s="103">
        <f t="shared" si="89"/>
        <v>0</v>
      </c>
      <c r="O128" s="103">
        <f t="shared" si="89"/>
        <v>0</v>
      </c>
      <c r="P128" s="103">
        <f t="shared" si="89"/>
        <v>0</v>
      </c>
      <c r="Q128" s="103">
        <f t="shared" si="89"/>
        <v>0</v>
      </c>
      <c r="R128" s="103">
        <f t="shared" si="89"/>
        <v>0</v>
      </c>
      <c r="S128" s="103">
        <f t="shared" si="89"/>
        <v>0</v>
      </c>
      <c r="T128" s="103">
        <f t="shared" si="89"/>
        <v>0</v>
      </c>
      <c r="U128" s="122"/>
    </row>
    <row r="129" spans="3:21" ht="12.6">
      <c r="C129" s="24" t="s">
        <v>89</v>
      </c>
      <c r="D129" s="18"/>
      <c r="E129" s="18" t="s">
        <v>649</v>
      </c>
      <c r="H129" s="103">
        <f t="shared" ref="H129:T129" si="90">H258-H324</f>
        <v>0</v>
      </c>
      <c r="I129" s="103">
        <f t="shared" si="90"/>
        <v>0</v>
      </c>
      <c r="J129" s="103">
        <f t="shared" si="90"/>
        <v>0</v>
      </c>
      <c r="K129" s="103">
        <f t="shared" si="90"/>
        <v>0</v>
      </c>
      <c r="L129" s="103">
        <f t="shared" si="90"/>
        <v>0</v>
      </c>
      <c r="M129" s="103">
        <f t="shared" si="90"/>
        <v>0</v>
      </c>
      <c r="N129" s="103">
        <f t="shared" si="90"/>
        <v>0</v>
      </c>
      <c r="O129" s="103">
        <f t="shared" si="90"/>
        <v>0</v>
      </c>
      <c r="P129" s="103">
        <f t="shared" si="90"/>
        <v>0</v>
      </c>
      <c r="Q129" s="103">
        <f t="shared" si="90"/>
        <v>0</v>
      </c>
      <c r="R129" s="103">
        <f t="shared" si="90"/>
        <v>0</v>
      </c>
      <c r="S129" s="103">
        <f t="shared" si="90"/>
        <v>0</v>
      </c>
      <c r="T129" s="103">
        <f t="shared" si="90"/>
        <v>0</v>
      </c>
      <c r="U129" s="122"/>
    </row>
    <row r="130" spans="3:21" ht="12.6">
      <c r="C130" s="24" t="s">
        <v>90</v>
      </c>
      <c r="D130" s="18"/>
      <c r="E130" s="18" t="s">
        <v>649</v>
      </c>
      <c r="H130" s="103">
        <f t="shared" ref="H130:T130" si="91">H259-H325</f>
        <v>0</v>
      </c>
      <c r="I130" s="103">
        <f t="shared" si="91"/>
        <v>0</v>
      </c>
      <c r="J130" s="103">
        <f t="shared" si="91"/>
        <v>0</v>
      </c>
      <c r="K130" s="103">
        <f t="shared" si="91"/>
        <v>0</v>
      </c>
      <c r="L130" s="103">
        <f t="shared" si="91"/>
        <v>0</v>
      </c>
      <c r="M130" s="103">
        <f t="shared" si="91"/>
        <v>0</v>
      </c>
      <c r="N130" s="103">
        <f t="shared" si="91"/>
        <v>0</v>
      </c>
      <c r="O130" s="103">
        <f t="shared" si="91"/>
        <v>0</v>
      </c>
      <c r="P130" s="103">
        <f t="shared" si="91"/>
        <v>0</v>
      </c>
      <c r="Q130" s="103">
        <f t="shared" si="91"/>
        <v>0</v>
      </c>
      <c r="R130" s="103">
        <f t="shared" si="91"/>
        <v>0</v>
      </c>
      <c r="S130" s="103">
        <f t="shared" si="91"/>
        <v>0</v>
      </c>
      <c r="T130" s="103">
        <f t="shared" si="91"/>
        <v>0</v>
      </c>
      <c r="U130" s="122"/>
    </row>
    <row r="131" spans="3:21" ht="12.6">
      <c r="C131" s="24" t="s">
        <v>91</v>
      </c>
      <c r="D131" s="18"/>
      <c r="E131" s="18" t="s">
        <v>649</v>
      </c>
      <c r="H131" s="103">
        <f t="shared" ref="H131:T131" si="92">H260-H326</f>
        <v>0</v>
      </c>
      <c r="I131" s="103">
        <f t="shared" si="92"/>
        <v>0</v>
      </c>
      <c r="J131" s="103">
        <f t="shared" si="92"/>
        <v>0</v>
      </c>
      <c r="K131" s="103">
        <f t="shared" si="92"/>
        <v>0</v>
      </c>
      <c r="L131" s="103">
        <f t="shared" si="92"/>
        <v>0</v>
      </c>
      <c r="M131" s="103">
        <f t="shared" si="92"/>
        <v>0</v>
      </c>
      <c r="N131" s="103">
        <f t="shared" si="92"/>
        <v>0</v>
      </c>
      <c r="O131" s="103">
        <f t="shared" si="92"/>
        <v>0</v>
      </c>
      <c r="P131" s="103">
        <f t="shared" si="92"/>
        <v>0</v>
      </c>
      <c r="Q131" s="103">
        <f t="shared" si="92"/>
        <v>0</v>
      </c>
      <c r="R131" s="103">
        <f t="shared" si="92"/>
        <v>0</v>
      </c>
      <c r="S131" s="103">
        <f t="shared" si="92"/>
        <v>0</v>
      </c>
      <c r="T131" s="103">
        <f t="shared" si="92"/>
        <v>0</v>
      </c>
      <c r="U131" s="122"/>
    </row>
    <row r="132" spans="3:21" ht="12.6">
      <c r="C132" s="24" t="s">
        <v>92</v>
      </c>
      <c r="D132" s="18"/>
      <c r="E132" s="18" t="s">
        <v>649</v>
      </c>
      <c r="H132" s="103">
        <f t="shared" ref="H132:T132" si="93">H261-H327</f>
        <v>0</v>
      </c>
      <c r="I132" s="103">
        <f t="shared" si="93"/>
        <v>0</v>
      </c>
      <c r="J132" s="103">
        <f t="shared" si="93"/>
        <v>0</v>
      </c>
      <c r="K132" s="103">
        <f t="shared" si="93"/>
        <v>0</v>
      </c>
      <c r="L132" s="103">
        <f t="shared" si="93"/>
        <v>0</v>
      </c>
      <c r="M132" s="103">
        <f t="shared" si="93"/>
        <v>0</v>
      </c>
      <c r="N132" s="103">
        <f t="shared" si="93"/>
        <v>0</v>
      </c>
      <c r="O132" s="103">
        <f t="shared" si="93"/>
        <v>0</v>
      </c>
      <c r="P132" s="103">
        <f t="shared" si="93"/>
        <v>0</v>
      </c>
      <c r="Q132" s="103">
        <f t="shared" si="93"/>
        <v>0</v>
      </c>
      <c r="R132" s="103">
        <f t="shared" si="93"/>
        <v>0</v>
      </c>
      <c r="S132" s="103">
        <f t="shared" si="93"/>
        <v>0</v>
      </c>
      <c r="T132" s="103">
        <f t="shared" si="93"/>
        <v>0</v>
      </c>
      <c r="U132" s="122"/>
    </row>
    <row r="133" spans="3:21" ht="12.6">
      <c r="C133" s="24" t="s">
        <v>93</v>
      </c>
      <c r="D133" s="18"/>
      <c r="E133" s="18" t="s">
        <v>649</v>
      </c>
      <c r="H133" s="103">
        <f t="shared" ref="H133:T133" si="94">H262-H328</f>
        <v>0</v>
      </c>
      <c r="I133" s="103">
        <f t="shared" si="94"/>
        <v>0</v>
      </c>
      <c r="J133" s="103">
        <f t="shared" si="94"/>
        <v>0</v>
      </c>
      <c r="K133" s="103">
        <f t="shared" si="94"/>
        <v>0</v>
      </c>
      <c r="L133" s="103">
        <f t="shared" si="94"/>
        <v>0</v>
      </c>
      <c r="M133" s="103">
        <f t="shared" si="94"/>
        <v>0</v>
      </c>
      <c r="N133" s="103">
        <f t="shared" si="94"/>
        <v>0</v>
      </c>
      <c r="O133" s="103">
        <f t="shared" si="94"/>
        <v>0</v>
      </c>
      <c r="P133" s="103">
        <f t="shared" si="94"/>
        <v>0</v>
      </c>
      <c r="Q133" s="103">
        <f t="shared" si="94"/>
        <v>0</v>
      </c>
      <c r="R133" s="103">
        <f t="shared" si="94"/>
        <v>0</v>
      </c>
      <c r="S133" s="103">
        <f t="shared" si="94"/>
        <v>0</v>
      </c>
      <c r="T133" s="103">
        <f t="shared" si="94"/>
        <v>0</v>
      </c>
      <c r="U133" s="122"/>
    </row>
    <row r="134" spans="3:21" ht="12.6">
      <c r="C134" s="24" t="s">
        <v>94</v>
      </c>
      <c r="D134" s="18"/>
      <c r="E134" s="18" t="s">
        <v>649</v>
      </c>
      <c r="H134" s="103">
        <f t="shared" ref="H134:T134" si="95">H263-H329</f>
        <v>0</v>
      </c>
      <c r="I134" s="103">
        <f t="shared" si="95"/>
        <v>0</v>
      </c>
      <c r="J134" s="103">
        <f t="shared" si="95"/>
        <v>0</v>
      </c>
      <c r="K134" s="103">
        <f t="shared" si="95"/>
        <v>0</v>
      </c>
      <c r="L134" s="103">
        <f t="shared" si="95"/>
        <v>0</v>
      </c>
      <c r="M134" s="103">
        <f t="shared" si="95"/>
        <v>0</v>
      </c>
      <c r="N134" s="103">
        <f t="shared" si="95"/>
        <v>0</v>
      </c>
      <c r="O134" s="103">
        <f t="shared" si="95"/>
        <v>0</v>
      </c>
      <c r="P134" s="103">
        <f t="shared" si="95"/>
        <v>0</v>
      </c>
      <c r="Q134" s="103">
        <f t="shared" si="95"/>
        <v>0</v>
      </c>
      <c r="R134" s="103">
        <f t="shared" si="95"/>
        <v>0</v>
      </c>
      <c r="S134" s="103">
        <f t="shared" si="95"/>
        <v>0</v>
      </c>
      <c r="T134" s="103">
        <f t="shared" si="95"/>
        <v>0</v>
      </c>
      <c r="U134" s="122"/>
    </row>
    <row r="135" spans="3:21" ht="12.6">
      <c r="C135" s="24" t="s">
        <v>95</v>
      </c>
      <c r="D135" s="18"/>
      <c r="E135" s="18" t="s">
        <v>649</v>
      </c>
      <c r="H135" s="103">
        <f t="shared" ref="H135:T135" si="96">H264-H330</f>
        <v>0</v>
      </c>
      <c r="I135" s="103">
        <f t="shared" si="96"/>
        <v>0</v>
      </c>
      <c r="J135" s="103">
        <f t="shared" si="96"/>
        <v>0</v>
      </c>
      <c r="K135" s="103">
        <f t="shared" si="96"/>
        <v>0</v>
      </c>
      <c r="L135" s="103">
        <f t="shared" si="96"/>
        <v>0</v>
      </c>
      <c r="M135" s="103">
        <f t="shared" si="96"/>
        <v>0</v>
      </c>
      <c r="N135" s="103">
        <f t="shared" si="96"/>
        <v>0</v>
      </c>
      <c r="O135" s="103">
        <f t="shared" si="96"/>
        <v>0</v>
      </c>
      <c r="P135" s="103">
        <f t="shared" si="96"/>
        <v>0</v>
      </c>
      <c r="Q135" s="103">
        <f t="shared" si="96"/>
        <v>0</v>
      </c>
      <c r="R135" s="103">
        <f t="shared" si="96"/>
        <v>0</v>
      </c>
      <c r="S135" s="103">
        <f t="shared" si="96"/>
        <v>0</v>
      </c>
      <c r="T135" s="103">
        <f t="shared" si="96"/>
        <v>0</v>
      </c>
      <c r="U135" s="122"/>
    </row>
    <row r="136" spans="3:21" ht="12.6">
      <c r="C136" s="24" t="s">
        <v>664</v>
      </c>
      <c r="D136" s="18"/>
      <c r="E136" s="18" t="s">
        <v>649</v>
      </c>
      <c r="H136" s="103">
        <f t="shared" ref="H136:T136" si="97">H265-H331</f>
        <v>0</v>
      </c>
      <c r="I136" s="103">
        <f t="shared" si="97"/>
        <v>0</v>
      </c>
      <c r="J136" s="103">
        <f t="shared" si="97"/>
        <v>0</v>
      </c>
      <c r="K136" s="103">
        <f t="shared" si="97"/>
        <v>0</v>
      </c>
      <c r="L136" s="103">
        <f t="shared" si="97"/>
        <v>0</v>
      </c>
      <c r="M136" s="103">
        <f t="shared" si="97"/>
        <v>0</v>
      </c>
      <c r="N136" s="103">
        <f t="shared" si="97"/>
        <v>0</v>
      </c>
      <c r="O136" s="103">
        <f t="shared" si="97"/>
        <v>0</v>
      </c>
      <c r="P136" s="103">
        <f t="shared" si="97"/>
        <v>0</v>
      </c>
      <c r="Q136" s="103">
        <f t="shared" si="97"/>
        <v>0</v>
      </c>
      <c r="R136" s="103">
        <f t="shared" si="97"/>
        <v>0</v>
      </c>
      <c r="S136" s="103">
        <f t="shared" si="97"/>
        <v>0</v>
      </c>
      <c r="T136" s="103">
        <f t="shared" si="97"/>
        <v>0</v>
      </c>
      <c r="U136" s="122"/>
    </row>
    <row r="137" spans="3:21" ht="12.6">
      <c r="C137" s="16" t="s">
        <v>96</v>
      </c>
      <c r="D137" s="18"/>
      <c r="E137" s="18" t="s">
        <v>649</v>
      </c>
      <c r="F137" s="18"/>
      <c r="G137" s="18"/>
      <c r="H137" s="139">
        <f t="shared" ref="H137:T137" si="98">H266-H332</f>
        <v>0</v>
      </c>
      <c r="I137" s="139">
        <f t="shared" si="98"/>
        <v>0</v>
      </c>
      <c r="J137" s="139">
        <f t="shared" si="98"/>
        <v>0</v>
      </c>
      <c r="K137" s="139">
        <f t="shared" si="98"/>
        <v>0</v>
      </c>
      <c r="L137" s="139">
        <f t="shared" si="98"/>
        <v>0</v>
      </c>
      <c r="M137" s="139">
        <f t="shared" si="98"/>
        <v>0</v>
      </c>
      <c r="N137" s="139">
        <f t="shared" si="98"/>
        <v>0</v>
      </c>
      <c r="O137" s="139">
        <f t="shared" si="98"/>
        <v>0</v>
      </c>
      <c r="P137" s="139">
        <f t="shared" si="98"/>
        <v>0</v>
      </c>
      <c r="Q137" s="139">
        <f t="shared" si="98"/>
        <v>0</v>
      </c>
      <c r="R137" s="139">
        <f t="shared" si="98"/>
        <v>0</v>
      </c>
      <c r="S137" s="139">
        <f t="shared" si="98"/>
        <v>0</v>
      </c>
      <c r="T137" s="139">
        <f t="shared" si="98"/>
        <v>0</v>
      </c>
      <c r="U137" s="122"/>
    </row>
    <row r="138" spans="3:21" ht="12.6">
      <c r="C138" s="24"/>
      <c r="D138" s="18"/>
      <c r="E138" s="18"/>
      <c r="F138" s="18"/>
      <c r="G138" s="18"/>
      <c r="H138" s="117"/>
      <c r="I138" s="117"/>
      <c r="J138" s="117"/>
      <c r="K138" s="117"/>
      <c r="L138" s="117"/>
      <c r="M138" s="117"/>
      <c r="N138" s="117"/>
      <c r="O138" s="117"/>
      <c r="P138" s="117"/>
      <c r="Q138" s="117"/>
      <c r="R138" s="117"/>
      <c r="S138" s="117"/>
      <c r="T138" s="117"/>
      <c r="U138" s="122"/>
    </row>
    <row r="139" spans="3:21" ht="12.6">
      <c r="C139" s="206" t="s">
        <v>667</v>
      </c>
      <c r="D139" s="18"/>
      <c r="E139" s="18" t="s">
        <v>649</v>
      </c>
      <c r="F139" s="18"/>
      <c r="G139" s="18"/>
      <c r="H139" s="103">
        <f t="shared" ref="H139:T140" si="99">H268-H334</f>
        <v>0</v>
      </c>
      <c r="I139" s="103">
        <f t="shared" si="99"/>
        <v>0</v>
      </c>
      <c r="J139" s="103">
        <f t="shared" si="99"/>
        <v>0</v>
      </c>
      <c r="K139" s="103">
        <f t="shared" si="99"/>
        <v>0</v>
      </c>
      <c r="L139" s="103">
        <f t="shared" si="99"/>
        <v>0</v>
      </c>
      <c r="M139" s="103">
        <f t="shared" si="99"/>
        <v>0</v>
      </c>
      <c r="N139" s="103">
        <f t="shared" si="99"/>
        <v>0</v>
      </c>
      <c r="O139" s="103">
        <f t="shared" si="99"/>
        <v>0</v>
      </c>
      <c r="P139" s="103">
        <f t="shared" si="99"/>
        <v>0</v>
      </c>
      <c r="Q139" s="103">
        <f t="shared" si="99"/>
        <v>0</v>
      </c>
      <c r="R139" s="103">
        <f t="shared" si="99"/>
        <v>0</v>
      </c>
      <c r="S139" s="103">
        <f t="shared" si="99"/>
        <v>0</v>
      </c>
      <c r="T139" s="103">
        <f t="shared" si="99"/>
        <v>0</v>
      </c>
      <c r="U139" s="122"/>
    </row>
    <row r="140" spans="3:21" ht="12.6">
      <c r="C140" s="206" t="s">
        <v>668</v>
      </c>
      <c r="D140" s="18"/>
      <c r="E140" s="18" t="s">
        <v>649</v>
      </c>
      <c r="F140" s="18"/>
      <c r="G140" s="18"/>
      <c r="H140" s="103">
        <f t="shared" si="99"/>
        <v>0</v>
      </c>
      <c r="I140" s="103">
        <f t="shared" si="99"/>
        <v>0</v>
      </c>
      <c r="J140" s="103">
        <f t="shared" si="99"/>
        <v>0</v>
      </c>
      <c r="K140" s="103">
        <f t="shared" si="99"/>
        <v>0</v>
      </c>
      <c r="L140" s="103">
        <f t="shared" si="99"/>
        <v>0</v>
      </c>
      <c r="M140" s="103">
        <f t="shared" si="99"/>
        <v>0</v>
      </c>
      <c r="N140" s="103">
        <f t="shared" si="99"/>
        <v>0</v>
      </c>
      <c r="O140" s="103">
        <f t="shared" si="99"/>
        <v>0</v>
      </c>
      <c r="P140" s="103">
        <f t="shared" si="99"/>
        <v>0</v>
      </c>
      <c r="Q140" s="103">
        <f t="shared" si="99"/>
        <v>0</v>
      </c>
      <c r="R140" s="103">
        <f t="shared" si="99"/>
        <v>0</v>
      </c>
      <c r="S140" s="103">
        <f t="shared" si="99"/>
        <v>0</v>
      </c>
      <c r="T140" s="103">
        <f t="shared" si="99"/>
        <v>0</v>
      </c>
      <c r="U140" s="122"/>
    </row>
    <row r="141" spans="3:21" ht="12.6">
      <c r="C141" s="206"/>
      <c r="D141" s="18"/>
      <c r="E141" s="18"/>
      <c r="F141" s="18"/>
      <c r="G141" s="18"/>
      <c r="H141" s="117"/>
      <c r="I141" s="117"/>
      <c r="J141" s="117"/>
      <c r="K141" s="117"/>
      <c r="L141" s="117"/>
      <c r="M141" s="117"/>
      <c r="N141" s="117"/>
      <c r="O141" s="117"/>
      <c r="P141" s="117"/>
      <c r="Q141" s="117"/>
      <c r="R141" s="117"/>
      <c r="S141" s="117"/>
      <c r="T141" s="117"/>
      <c r="U141" s="122"/>
    </row>
    <row r="142" spans="3:21" ht="12.6">
      <c r="C142" s="151" t="s">
        <v>491</v>
      </c>
      <c r="D142" s="52"/>
      <c r="E142" s="18" t="s">
        <v>649</v>
      </c>
      <c r="H142" s="139">
        <f t="shared" ref="H142:T142" si="100">H271-H337</f>
        <v>0</v>
      </c>
      <c r="I142" s="139">
        <f t="shared" si="100"/>
        <v>0</v>
      </c>
      <c r="J142" s="139">
        <f t="shared" si="100"/>
        <v>0</v>
      </c>
      <c r="K142" s="139">
        <f t="shared" si="100"/>
        <v>0</v>
      </c>
      <c r="L142" s="139">
        <f t="shared" si="100"/>
        <v>0</v>
      </c>
      <c r="M142" s="139">
        <f t="shared" si="100"/>
        <v>0</v>
      </c>
      <c r="N142" s="139">
        <f t="shared" si="100"/>
        <v>0</v>
      </c>
      <c r="O142" s="139">
        <f t="shared" si="100"/>
        <v>0</v>
      </c>
      <c r="P142" s="139">
        <f t="shared" si="100"/>
        <v>0</v>
      </c>
      <c r="Q142" s="139">
        <f t="shared" si="100"/>
        <v>0</v>
      </c>
      <c r="R142" s="139">
        <f t="shared" si="100"/>
        <v>0</v>
      </c>
      <c r="S142" s="139">
        <f t="shared" si="100"/>
        <v>0</v>
      </c>
      <c r="T142" s="139">
        <f t="shared" si="100"/>
        <v>0</v>
      </c>
      <c r="U142" s="122"/>
    </row>
    <row r="143" spans="3:21" ht="12.6">
      <c r="U143" s="122"/>
    </row>
    <row r="144" spans="3:21" ht="12.6">
      <c r="C144" s="16" t="s">
        <v>377</v>
      </c>
      <c r="D144" s="18"/>
      <c r="E144" s="18" t="s">
        <v>649</v>
      </c>
      <c r="H144" s="139">
        <f t="shared" ref="H144:T144" si="101">H273-H339</f>
        <v>0</v>
      </c>
      <c r="I144" s="139">
        <f t="shared" si="101"/>
        <v>0</v>
      </c>
      <c r="J144" s="139">
        <f t="shared" si="101"/>
        <v>0</v>
      </c>
      <c r="K144" s="139">
        <f t="shared" si="101"/>
        <v>0</v>
      </c>
      <c r="L144" s="139">
        <f t="shared" si="101"/>
        <v>0</v>
      </c>
      <c r="M144" s="139">
        <f t="shared" si="101"/>
        <v>0</v>
      </c>
      <c r="N144" s="139">
        <f t="shared" si="101"/>
        <v>0</v>
      </c>
      <c r="O144" s="139">
        <f t="shared" si="101"/>
        <v>0</v>
      </c>
      <c r="P144" s="139">
        <f t="shared" si="101"/>
        <v>0</v>
      </c>
      <c r="Q144" s="139">
        <f t="shared" si="101"/>
        <v>0</v>
      </c>
      <c r="R144" s="139">
        <f t="shared" si="101"/>
        <v>0</v>
      </c>
      <c r="S144" s="139">
        <f t="shared" si="101"/>
        <v>0</v>
      </c>
      <c r="T144" s="139">
        <f t="shared" si="101"/>
        <v>0</v>
      </c>
      <c r="U144" s="122"/>
    </row>
    <row r="145" spans="1:22" ht="12.6">
      <c r="A145" s="21"/>
      <c r="B145" s="21"/>
      <c r="C145" s="21"/>
      <c r="D145" s="21"/>
      <c r="E145" s="21"/>
      <c r="F145" s="21"/>
      <c r="G145" s="21"/>
      <c r="H145" s="118"/>
      <c r="I145" s="118"/>
      <c r="J145" s="118"/>
      <c r="K145" s="118"/>
      <c r="L145" s="118"/>
      <c r="M145" s="118"/>
      <c r="N145" s="118"/>
      <c r="O145" s="118"/>
      <c r="P145" s="118"/>
      <c r="Q145" s="118"/>
      <c r="R145" s="118"/>
      <c r="S145" s="118"/>
      <c r="T145" s="118"/>
      <c r="U145" s="125"/>
      <c r="V145" s="21"/>
    </row>
    <row r="146" spans="1:22" ht="12.6">
      <c r="B146" s="64"/>
      <c r="C146" s="64"/>
      <c r="D146" s="64"/>
      <c r="E146" s="64"/>
      <c r="F146" s="64"/>
      <c r="G146" s="64"/>
      <c r="H146" s="119"/>
      <c r="I146" s="119"/>
      <c r="J146" s="119"/>
      <c r="K146" s="119"/>
      <c r="L146" s="119"/>
      <c r="M146" s="119"/>
      <c r="N146" s="119"/>
      <c r="O146" s="119"/>
      <c r="P146" s="119"/>
      <c r="Q146" s="119"/>
      <c r="R146" s="119"/>
      <c r="S146" s="119"/>
      <c r="T146" s="119"/>
      <c r="U146" s="126"/>
    </row>
    <row r="147" spans="1:22" ht="12.6">
      <c r="B147" s="65" t="s">
        <v>378</v>
      </c>
      <c r="D147" s="64"/>
      <c r="E147" s="64"/>
      <c r="F147" s="64"/>
      <c r="G147" s="64"/>
      <c r="H147" s="119"/>
      <c r="I147" s="119"/>
      <c r="J147" s="119"/>
      <c r="K147" s="119"/>
      <c r="L147" s="119"/>
      <c r="M147" s="119"/>
      <c r="N147" s="119"/>
      <c r="O147" s="119"/>
      <c r="P147" s="119"/>
      <c r="Q147" s="119"/>
      <c r="R147" s="119"/>
      <c r="S147" s="119"/>
      <c r="T147" s="119"/>
      <c r="U147" s="122"/>
    </row>
    <row r="148" spans="1:22" ht="12.6">
      <c r="B148" s="65"/>
      <c r="D148" s="64"/>
      <c r="E148" s="64"/>
      <c r="F148" s="64"/>
      <c r="G148" s="64"/>
      <c r="H148" s="119"/>
      <c r="I148" s="119"/>
      <c r="J148" s="119"/>
      <c r="K148" s="119"/>
      <c r="L148" s="119"/>
      <c r="M148" s="119"/>
      <c r="N148" s="119"/>
      <c r="O148" s="119"/>
      <c r="P148" s="119"/>
      <c r="Q148" s="119"/>
      <c r="R148" s="119"/>
      <c r="S148" s="119"/>
      <c r="T148" s="119"/>
      <c r="U148" s="122"/>
    </row>
    <row r="149" spans="1:22" ht="12.6">
      <c r="C149" s="161" t="s">
        <v>79</v>
      </c>
      <c r="D149" s="18"/>
      <c r="E149" s="18" t="s">
        <v>649</v>
      </c>
      <c r="H149" s="103">
        <f>'3'!H14</f>
        <v>1.7689999999999999</v>
      </c>
      <c r="I149" s="103">
        <f>'3'!I14</f>
        <v>4.9630000000000001</v>
      </c>
      <c r="J149" s="103">
        <f>'3'!J14</f>
        <v>7.6870000000000003</v>
      </c>
      <c r="K149" s="103">
        <f>'3'!K14</f>
        <v>9.7279999999999998</v>
      </c>
      <c r="L149" s="103">
        <f>'3'!L14</f>
        <v>11.736000000000001</v>
      </c>
      <c r="M149" s="103">
        <f>'3'!M14</f>
        <v>13.795000000000002</v>
      </c>
      <c r="N149" s="103">
        <f>'3'!N14</f>
        <v>16.238000000000003</v>
      </c>
      <c r="O149" s="103">
        <f>'3'!O14</f>
        <v>18.197000000000003</v>
      </c>
      <c r="P149" s="103">
        <f>'3'!P14</f>
        <v>20.066000000000003</v>
      </c>
      <c r="Q149" s="103">
        <f>'3'!Q14</f>
        <v>1.875</v>
      </c>
      <c r="R149" s="103">
        <f>'3'!R14</f>
        <v>2.0350000000000001</v>
      </c>
      <c r="S149" s="103">
        <f>'3'!S14</f>
        <v>1.84</v>
      </c>
      <c r="T149" s="103">
        <f>'3'!T14</f>
        <v>0.76200000000000001</v>
      </c>
      <c r="U149" s="122"/>
      <c r="V149" s="64"/>
    </row>
    <row r="150" spans="1:22" ht="12.6">
      <c r="A150" s="64"/>
      <c r="C150" s="161" t="s">
        <v>80</v>
      </c>
      <c r="D150" s="18"/>
      <c r="E150" s="18" t="s">
        <v>649</v>
      </c>
      <c r="H150" s="103">
        <f>'8'!H93</f>
        <v>0</v>
      </c>
      <c r="I150" s="103">
        <f>'8'!I93</f>
        <v>0</v>
      </c>
      <c r="J150" s="103">
        <f>'8'!J93</f>
        <v>0</v>
      </c>
      <c r="K150" s="103">
        <f>'8'!K93</f>
        <v>0</v>
      </c>
      <c r="L150" s="103">
        <f>'8'!L93</f>
        <v>0</v>
      </c>
      <c r="M150" s="103">
        <f>'8'!M93</f>
        <v>0</v>
      </c>
      <c r="N150" s="103">
        <f>'8'!N93</f>
        <v>0</v>
      </c>
      <c r="O150" s="103">
        <f>'8'!O93</f>
        <v>0</v>
      </c>
      <c r="P150" s="103">
        <f>'8'!P93</f>
        <v>0</v>
      </c>
      <c r="Q150" s="103">
        <f>'8'!Q93</f>
        <v>0</v>
      </c>
      <c r="R150" s="103">
        <f>'8'!R93</f>
        <v>0</v>
      </c>
      <c r="S150" s="103">
        <f>'8'!S93</f>
        <v>0</v>
      </c>
      <c r="T150" s="103">
        <f>'8'!T93</f>
        <v>0</v>
      </c>
      <c r="U150" s="122"/>
    </row>
    <row r="151" spans="1:22" ht="12.6">
      <c r="H151" s="97"/>
      <c r="I151" s="97"/>
      <c r="J151" s="97"/>
      <c r="K151" s="97"/>
      <c r="L151" s="97"/>
      <c r="M151" s="97"/>
      <c r="N151" s="97"/>
      <c r="O151" s="97"/>
      <c r="P151" s="97"/>
      <c r="Q151" s="97"/>
      <c r="R151" s="97"/>
      <c r="S151" s="97"/>
      <c r="T151" s="97"/>
      <c r="U151" s="122"/>
    </row>
    <row r="152" spans="1:22" ht="12.6">
      <c r="C152" s="16" t="s">
        <v>561</v>
      </c>
      <c r="D152" s="18"/>
      <c r="E152" s="18" t="s">
        <v>649</v>
      </c>
      <c r="H152" s="98">
        <f>H154+H254+H269+H271+H273</f>
        <v>0</v>
      </c>
      <c r="I152" s="98">
        <f t="shared" ref="I152:T152" si="102">I154+I254+I269+I271+I273</f>
        <v>0</v>
      </c>
      <c r="J152" s="98">
        <f t="shared" si="102"/>
        <v>0</v>
      </c>
      <c r="K152" s="98">
        <f t="shared" si="102"/>
        <v>0</v>
      </c>
      <c r="L152" s="98">
        <f t="shared" si="102"/>
        <v>0</v>
      </c>
      <c r="M152" s="98">
        <f t="shared" si="102"/>
        <v>0</v>
      </c>
      <c r="N152" s="98">
        <f t="shared" si="102"/>
        <v>0</v>
      </c>
      <c r="O152" s="98">
        <f t="shared" si="102"/>
        <v>0</v>
      </c>
      <c r="P152" s="98">
        <f t="shared" si="102"/>
        <v>0</v>
      </c>
      <c r="Q152" s="98">
        <f t="shared" si="102"/>
        <v>0</v>
      </c>
      <c r="R152" s="98">
        <f t="shared" si="102"/>
        <v>0</v>
      </c>
      <c r="S152" s="98">
        <f t="shared" si="102"/>
        <v>0</v>
      </c>
      <c r="T152" s="98">
        <f t="shared" si="102"/>
        <v>0</v>
      </c>
      <c r="U152" s="122"/>
    </row>
    <row r="153" spans="1:22" ht="12.6">
      <c r="D153" s="18"/>
      <c r="E153" s="18"/>
      <c r="H153" s="97"/>
      <c r="I153" s="97"/>
      <c r="J153" s="97"/>
      <c r="K153" s="97"/>
      <c r="L153" s="97"/>
      <c r="M153" s="97"/>
      <c r="N153" s="97"/>
      <c r="O153" s="97"/>
      <c r="P153" s="97"/>
      <c r="Q153" s="97"/>
      <c r="R153" s="97"/>
      <c r="S153" s="97"/>
      <c r="T153" s="97"/>
      <c r="U153" s="122"/>
    </row>
    <row r="154" spans="1:22" ht="12.6">
      <c r="C154" s="16" t="s">
        <v>370</v>
      </c>
      <c r="D154" s="18"/>
      <c r="E154" s="18" t="s">
        <v>649</v>
      </c>
      <c r="H154" s="98">
        <f>SUM(H159,H166,H173,H180,H187,H194,H201,H208,H215,H222,H229,H236,H243,H250)</f>
        <v>0</v>
      </c>
      <c r="I154" s="98">
        <f t="shared" ref="I154:T154" si="103">SUM(I159,I166,I173,I180,I187,I194,I201,I208,I215,I222,I229,I236,I243,I250)</f>
        <v>0</v>
      </c>
      <c r="J154" s="98">
        <f t="shared" si="103"/>
        <v>0</v>
      </c>
      <c r="K154" s="98">
        <f t="shared" si="103"/>
        <v>0</v>
      </c>
      <c r="L154" s="98">
        <f t="shared" si="103"/>
        <v>0</v>
      </c>
      <c r="M154" s="98">
        <f t="shared" si="103"/>
        <v>0</v>
      </c>
      <c r="N154" s="98">
        <f t="shared" si="103"/>
        <v>0</v>
      </c>
      <c r="O154" s="98">
        <f t="shared" si="103"/>
        <v>0</v>
      </c>
      <c r="P154" s="98">
        <f t="shared" si="103"/>
        <v>0</v>
      </c>
      <c r="Q154" s="98">
        <f t="shared" si="103"/>
        <v>0</v>
      </c>
      <c r="R154" s="98">
        <f t="shared" si="103"/>
        <v>0</v>
      </c>
      <c r="S154" s="98">
        <f t="shared" si="103"/>
        <v>0</v>
      </c>
      <c r="T154" s="98">
        <f t="shared" si="103"/>
        <v>0</v>
      </c>
      <c r="U154" s="122"/>
    </row>
    <row r="155" spans="1:22" ht="12.6">
      <c r="D155" s="18"/>
      <c r="E155" s="18"/>
      <c r="H155" s="97"/>
      <c r="I155" s="97"/>
      <c r="J155" s="97"/>
      <c r="K155" s="97"/>
      <c r="L155" s="97"/>
      <c r="M155" s="97"/>
      <c r="N155" s="97"/>
      <c r="O155" s="97"/>
      <c r="P155" s="97"/>
      <c r="Q155" s="97"/>
      <c r="R155" s="97"/>
      <c r="S155" s="97"/>
      <c r="T155" s="97"/>
      <c r="U155" s="122"/>
    </row>
    <row r="156" spans="1:22" ht="12.6">
      <c r="C156" s="161" t="s">
        <v>112</v>
      </c>
      <c r="D156" s="18"/>
      <c r="E156" s="18" t="s">
        <v>649</v>
      </c>
      <c r="H156" s="103">
        <f>'3'!H20</f>
        <v>0</v>
      </c>
      <c r="I156" s="103">
        <f>'3'!I20</f>
        <v>0</v>
      </c>
      <c r="J156" s="103">
        <f>'3'!J20</f>
        <v>0</v>
      </c>
      <c r="K156" s="103">
        <f>'3'!K20</f>
        <v>0</v>
      </c>
      <c r="L156" s="103">
        <f>'3'!L20</f>
        <v>0</v>
      </c>
      <c r="M156" s="103">
        <f>'3'!M20</f>
        <v>0</v>
      </c>
      <c r="N156" s="103">
        <f>'3'!N20</f>
        <v>0</v>
      </c>
      <c r="O156" s="103">
        <f>'3'!O20</f>
        <v>0</v>
      </c>
      <c r="P156" s="103">
        <f>'3'!P20</f>
        <v>0</v>
      </c>
      <c r="Q156" s="103">
        <f>'3'!Q20</f>
        <v>0</v>
      </c>
      <c r="R156" s="103">
        <f>'3'!R20</f>
        <v>0</v>
      </c>
      <c r="S156" s="103">
        <f>'3'!S20</f>
        <v>0</v>
      </c>
      <c r="T156" s="103">
        <f>'3'!T20</f>
        <v>0</v>
      </c>
      <c r="U156" s="122"/>
    </row>
    <row r="157" spans="1:22" ht="12.6">
      <c r="C157" s="161" t="s">
        <v>113</v>
      </c>
      <c r="D157" s="161" t="s">
        <v>114</v>
      </c>
      <c r="E157" s="18" t="s">
        <v>649</v>
      </c>
      <c r="H157" s="103">
        <f>'3'!H21</f>
        <v>0</v>
      </c>
      <c r="I157" s="103">
        <f>'3'!I21</f>
        <v>0</v>
      </c>
      <c r="J157" s="103">
        <f>'3'!J21</f>
        <v>0</v>
      </c>
      <c r="K157" s="103">
        <f>'3'!K21</f>
        <v>0</v>
      </c>
      <c r="L157" s="103">
        <f>'3'!L21</f>
        <v>0</v>
      </c>
      <c r="M157" s="103">
        <f>'3'!M21</f>
        <v>0</v>
      </c>
      <c r="N157" s="103">
        <f>'3'!N21</f>
        <v>0</v>
      </c>
      <c r="O157" s="103">
        <f>'3'!O21</f>
        <v>0</v>
      </c>
      <c r="P157" s="103">
        <f>'3'!P21</f>
        <v>0</v>
      </c>
      <c r="Q157" s="103">
        <f>'3'!Q21</f>
        <v>0</v>
      </c>
      <c r="R157" s="103">
        <f>'3'!R21</f>
        <v>0</v>
      </c>
      <c r="S157" s="103">
        <f>'3'!S21</f>
        <v>0</v>
      </c>
      <c r="T157" s="103">
        <f>'3'!T21</f>
        <v>0</v>
      </c>
      <c r="U157" s="122"/>
    </row>
    <row r="158" spans="1:22" ht="12.6">
      <c r="D158" s="18"/>
      <c r="E158" s="18"/>
      <c r="H158" s="97"/>
      <c r="I158" s="97"/>
      <c r="J158" s="97"/>
      <c r="K158" s="97"/>
      <c r="L158" s="97"/>
      <c r="M158" s="97"/>
      <c r="N158" s="97"/>
      <c r="O158" s="97"/>
      <c r="P158" s="97"/>
      <c r="Q158" s="97"/>
      <c r="R158" s="97"/>
      <c r="S158" s="97"/>
      <c r="T158" s="97"/>
      <c r="U158" s="122"/>
    </row>
    <row r="159" spans="1:22" ht="12.6">
      <c r="C159" s="16" t="s">
        <v>371</v>
      </c>
      <c r="D159" s="18"/>
      <c r="E159" s="18" t="s">
        <v>649</v>
      </c>
      <c r="H159" s="98">
        <f t="shared" ref="H159:T159" si="104">SUM(H160,H164)</f>
        <v>0</v>
      </c>
      <c r="I159" s="98">
        <f t="shared" si="104"/>
        <v>0</v>
      </c>
      <c r="J159" s="98">
        <f t="shared" si="104"/>
        <v>0</v>
      </c>
      <c r="K159" s="98">
        <f t="shared" si="104"/>
        <v>0</v>
      </c>
      <c r="L159" s="98">
        <f t="shared" si="104"/>
        <v>0</v>
      </c>
      <c r="M159" s="98">
        <f t="shared" si="104"/>
        <v>0</v>
      </c>
      <c r="N159" s="98">
        <f t="shared" si="104"/>
        <v>0</v>
      </c>
      <c r="O159" s="98">
        <f t="shared" si="104"/>
        <v>0</v>
      </c>
      <c r="P159" s="98">
        <f t="shared" si="104"/>
        <v>0</v>
      </c>
      <c r="Q159" s="98">
        <f t="shared" si="104"/>
        <v>0</v>
      </c>
      <c r="R159" s="98">
        <f t="shared" si="104"/>
        <v>0</v>
      </c>
      <c r="S159" s="98">
        <f t="shared" si="104"/>
        <v>0</v>
      </c>
      <c r="T159" s="98">
        <f t="shared" si="104"/>
        <v>0</v>
      </c>
      <c r="U159" s="122"/>
    </row>
    <row r="160" spans="1:22" ht="12.6">
      <c r="C160" s="16" t="s">
        <v>376</v>
      </c>
      <c r="E160" s="18" t="s">
        <v>649</v>
      </c>
      <c r="H160" s="98">
        <f>SUM(H161,H162, H163)</f>
        <v>0</v>
      </c>
      <c r="I160" s="98">
        <f t="shared" ref="I160:T160" si="105">SUM(I161,I162, I163)</f>
        <v>0</v>
      </c>
      <c r="J160" s="98">
        <f t="shared" si="105"/>
        <v>0</v>
      </c>
      <c r="K160" s="98">
        <f t="shared" si="105"/>
        <v>0</v>
      </c>
      <c r="L160" s="98">
        <f t="shared" si="105"/>
        <v>0</v>
      </c>
      <c r="M160" s="98">
        <f t="shared" si="105"/>
        <v>0</v>
      </c>
      <c r="N160" s="98">
        <f t="shared" si="105"/>
        <v>0</v>
      </c>
      <c r="O160" s="98">
        <f t="shared" si="105"/>
        <v>0</v>
      </c>
      <c r="P160" s="98">
        <f t="shared" si="105"/>
        <v>0</v>
      </c>
      <c r="Q160" s="98">
        <f t="shared" si="105"/>
        <v>0</v>
      </c>
      <c r="R160" s="98">
        <f t="shared" si="105"/>
        <v>0</v>
      </c>
      <c r="S160" s="98">
        <f t="shared" si="105"/>
        <v>0</v>
      </c>
      <c r="T160" s="98">
        <f t="shared" si="105"/>
        <v>0</v>
      </c>
    </row>
    <row r="161" spans="3:21" s="24" customFormat="1" ht="12.6">
      <c r="C161" s="134" t="s">
        <v>330</v>
      </c>
      <c r="E161" s="18" t="s">
        <v>649</v>
      </c>
      <c r="H161" s="98">
        <f>'4'!H22</f>
        <v>0</v>
      </c>
      <c r="I161" s="98">
        <f>'4'!I22</f>
        <v>0</v>
      </c>
      <c r="J161" s="98">
        <f>'4'!J22</f>
        <v>0</v>
      </c>
      <c r="K161" s="98">
        <f>'4'!K22</f>
        <v>0</v>
      </c>
      <c r="L161" s="98">
        <f>'4'!L22</f>
        <v>0</v>
      </c>
      <c r="M161" s="98">
        <f>'4'!M22</f>
        <v>0</v>
      </c>
      <c r="N161" s="98">
        <f>'4'!N22</f>
        <v>0</v>
      </c>
      <c r="O161" s="98">
        <f>'4'!O22</f>
        <v>0</v>
      </c>
      <c r="P161" s="98">
        <f>'4'!P22</f>
        <v>0</v>
      </c>
      <c r="Q161" s="98">
        <f>'4'!Q22</f>
        <v>0</v>
      </c>
      <c r="R161" s="98">
        <f>'4'!R22</f>
        <v>0</v>
      </c>
      <c r="S161" s="98">
        <f>'4'!S22</f>
        <v>0</v>
      </c>
      <c r="T161" s="98">
        <f>'4'!T22</f>
        <v>0</v>
      </c>
    </row>
    <row r="162" spans="3:21" ht="12.6">
      <c r="C162" s="34" t="s">
        <v>337</v>
      </c>
      <c r="E162" s="18" t="s">
        <v>649</v>
      </c>
      <c r="H162" s="98">
        <f>'4'!H29</f>
        <v>0</v>
      </c>
      <c r="I162" s="98">
        <f>'4'!I29</f>
        <v>0</v>
      </c>
      <c r="J162" s="98">
        <f>'4'!J29</f>
        <v>0</v>
      </c>
      <c r="K162" s="98">
        <f>'4'!K29</f>
        <v>0</v>
      </c>
      <c r="L162" s="98">
        <f>'4'!L29</f>
        <v>0</v>
      </c>
      <c r="M162" s="98">
        <f>'4'!M29</f>
        <v>0</v>
      </c>
      <c r="N162" s="98">
        <f>'4'!N29</f>
        <v>0</v>
      </c>
      <c r="O162" s="98">
        <f>'4'!O29</f>
        <v>0</v>
      </c>
      <c r="P162" s="98">
        <f>'4'!P29</f>
        <v>0</v>
      </c>
      <c r="Q162" s="98">
        <f>'4'!Q29</f>
        <v>0</v>
      </c>
      <c r="R162" s="98">
        <f>'4'!R29</f>
        <v>0</v>
      </c>
      <c r="S162" s="98">
        <f>'4'!S29</f>
        <v>0</v>
      </c>
      <c r="T162" s="98">
        <f>'4'!T29</f>
        <v>0</v>
      </c>
    </row>
    <row r="163" spans="3:21" ht="12.6">
      <c r="C163" s="34" t="s">
        <v>341</v>
      </c>
      <c r="E163" s="18" t="s">
        <v>649</v>
      </c>
      <c r="H163" s="98">
        <f>'4'!H33</f>
        <v>0</v>
      </c>
      <c r="I163" s="98">
        <f>'4'!I33</f>
        <v>0</v>
      </c>
      <c r="J163" s="98">
        <f>'4'!J33</f>
        <v>0</v>
      </c>
      <c r="K163" s="98">
        <f>'4'!K33</f>
        <v>0</v>
      </c>
      <c r="L163" s="98">
        <f>'4'!L33</f>
        <v>0</v>
      </c>
      <c r="M163" s="98">
        <f>'4'!M33</f>
        <v>0</v>
      </c>
      <c r="N163" s="98">
        <f>'4'!N33</f>
        <v>0</v>
      </c>
      <c r="O163" s="98">
        <f>'4'!O33</f>
        <v>0</v>
      </c>
      <c r="P163" s="98">
        <f>'4'!P33</f>
        <v>0</v>
      </c>
      <c r="Q163" s="98">
        <f>'4'!Q33</f>
        <v>0</v>
      </c>
      <c r="R163" s="98">
        <f>'4'!R33</f>
        <v>0</v>
      </c>
      <c r="S163" s="98">
        <f>'4'!S33</f>
        <v>0</v>
      </c>
      <c r="T163" s="98">
        <f>'4'!T33</f>
        <v>0</v>
      </c>
    </row>
    <row r="164" spans="3:21" ht="12.6">
      <c r="C164" s="16" t="s">
        <v>244</v>
      </c>
      <c r="E164" s="18" t="s">
        <v>649</v>
      </c>
      <c r="H164" s="98">
        <f>'4'!H34</f>
        <v>0</v>
      </c>
      <c r="I164" s="98">
        <f>'4'!I34</f>
        <v>0</v>
      </c>
      <c r="J164" s="98">
        <f>'4'!J34</f>
        <v>0</v>
      </c>
      <c r="K164" s="98">
        <f>'4'!K34</f>
        <v>0</v>
      </c>
      <c r="L164" s="98">
        <f>'4'!L34</f>
        <v>0</v>
      </c>
      <c r="M164" s="98">
        <f>'4'!M34</f>
        <v>0</v>
      </c>
      <c r="N164" s="98">
        <f>'4'!N34</f>
        <v>0</v>
      </c>
      <c r="O164" s="98">
        <f>'4'!O34</f>
        <v>0</v>
      </c>
      <c r="P164" s="98">
        <f>'4'!P34</f>
        <v>0</v>
      </c>
      <c r="Q164" s="98">
        <f>'4'!Q34</f>
        <v>0</v>
      </c>
      <c r="R164" s="98">
        <f>'4'!R34</f>
        <v>0</v>
      </c>
      <c r="S164" s="98">
        <f>'4'!S34</f>
        <v>0</v>
      </c>
      <c r="T164" s="98">
        <f>'4'!T34</f>
        <v>0</v>
      </c>
    </row>
    <row r="165" spans="3:21" ht="12.6"/>
    <row r="166" spans="3:21" ht="12.6">
      <c r="C166" s="123" t="s">
        <v>372</v>
      </c>
      <c r="D166" s="18"/>
      <c r="E166" s="18" t="s">
        <v>649</v>
      </c>
      <c r="H166" s="98">
        <f t="shared" ref="H166:T166" si="106">SUM(H167,H171)</f>
        <v>0</v>
      </c>
      <c r="I166" s="98">
        <f t="shared" si="106"/>
        <v>0</v>
      </c>
      <c r="J166" s="98">
        <f t="shared" si="106"/>
        <v>0</v>
      </c>
      <c r="K166" s="98">
        <f t="shared" si="106"/>
        <v>0</v>
      </c>
      <c r="L166" s="98">
        <f t="shared" si="106"/>
        <v>0</v>
      </c>
      <c r="M166" s="98">
        <f t="shared" si="106"/>
        <v>0</v>
      </c>
      <c r="N166" s="98">
        <f t="shared" si="106"/>
        <v>0</v>
      </c>
      <c r="O166" s="98">
        <f t="shared" si="106"/>
        <v>0</v>
      </c>
      <c r="P166" s="98">
        <f t="shared" si="106"/>
        <v>0</v>
      </c>
      <c r="Q166" s="98">
        <f t="shared" si="106"/>
        <v>0</v>
      </c>
      <c r="R166" s="98">
        <f t="shared" si="106"/>
        <v>0</v>
      </c>
      <c r="S166" s="98">
        <f t="shared" si="106"/>
        <v>0</v>
      </c>
      <c r="T166" s="98">
        <f t="shared" si="106"/>
        <v>0</v>
      </c>
      <c r="U166" s="122"/>
    </row>
    <row r="167" spans="3:21" ht="12.6">
      <c r="C167" s="16" t="s">
        <v>436</v>
      </c>
      <c r="E167" s="18" t="s">
        <v>649</v>
      </c>
      <c r="H167" s="98">
        <f>SUM(H168,H169,H170)</f>
        <v>0</v>
      </c>
      <c r="I167" s="98">
        <f t="shared" ref="I167:S167" si="107">SUM(I168,I169,I170)</f>
        <v>0</v>
      </c>
      <c r="J167" s="98">
        <f t="shared" si="107"/>
        <v>0</v>
      </c>
      <c r="K167" s="98">
        <f t="shared" si="107"/>
        <v>0</v>
      </c>
      <c r="L167" s="98">
        <f t="shared" si="107"/>
        <v>0</v>
      </c>
      <c r="M167" s="98">
        <f t="shared" si="107"/>
        <v>0</v>
      </c>
      <c r="N167" s="98">
        <f t="shared" si="107"/>
        <v>0</v>
      </c>
      <c r="O167" s="98">
        <f t="shared" si="107"/>
        <v>0</v>
      </c>
      <c r="P167" s="98">
        <f t="shared" si="107"/>
        <v>0</v>
      </c>
      <c r="Q167" s="98">
        <f t="shared" si="107"/>
        <v>0</v>
      </c>
      <c r="R167" s="98">
        <f t="shared" si="107"/>
        <v>0</v>
      </c>
      <c r="S167" s="98">
        <f t="shared" si="107"/>
        <v>0</v>
      </c>
      <c r="T167" s="98">
        <f>SUM(T168,T169,T170)</f>
        <v>0</v>
      </c>
    </row>
    <row r="168" spans="3:21" ht="12.6">
      <c r="C168" s="134" t="s">
        <v>330</v>
      </c>
      <c r="E168" s="18" t="s">
        <v>649</v>
      </c>
      <c r="H168" s="98">
        <f>'4'!H38</f>
        <v>0</v>
      </c>
      <c r="I168" s="98">
        <f>'4'!I38</f>
        <v>0</v>
      </c>
      <c r="J168" s="98">
        <f>'4'!J38</f>
        <v>0</v>
      </c>
      <c r="K168" s="98">
        <f>'4'!K38</f>
        <v>0</v>
      </c>
      <c r="L168" s="98">
        <f>'4'!L38</f>
        <v>0</v>
      </c>
      <c r="M168" s="98">
        <f>'4'!M38</f>
        <v>0</v>
      </c>
      <c r="N168" s="98">
        <f>'4'!N38</f>
        <v>0</v>
      </c>
      <c r="O168" s="98">
        <f>'4'!O38</f>
        <v>0</v>
      </c>
      <c r="P168" s="98">
        <f>'4'!P38</f>
        <v>0</v>
      </c>
      <c r="Q168" s="98">
        <f>'4'!Q38</f>
        <v>0</v>
      </c>
      <c r="R168" s="98">
        <f>'4'!R38</f>
        <v>0</v>
      </c>
      <c r="S168" s="98">
        <f>'4'!S38</f>
        <v>0</v>
      </c>
      <c r="T168" s="98">
        <f>'4'!T38</f>
        <v>0</v>
      </c>
    </row>
    <row r="169" spans="3:21" ht="12.6">
      <c r="C169" s="34" t="s">
        <v>337</v>
      </c>
      <c r="E169" s="18" t="s">
        <v>649</v>
      </c>
      <c r="H169" s="98">
        <f>'4'!H45</f>
        <v>0</v>
      </c>
      <c r="I169" s="98">
        <f>'4'!I45</f>
        <v>0</v>
      </c>
      <c r="J169" s="98">
        <f>'4'!J45</f>
        <v>0</v>
      </c>
      <c r="K169" s="98">
        <f>'4'!K45</f>
        <v>0</v>
      </c>
      <c r="L169" s="98">
        <f>'4'!L45</f>
        <v>0</v>
      </c>
      <c r="M169" s="98">
        <f>'4'!M45</f>
        <v>0</v>
      </c>
      <c r="N169" s="98">
        <f>'4'!N45</f>
        <v>0</v>
      </c>
      <c r="O169" s="98">
        <f>'4'!O45</f>
        <v>0</v>
      </c>
      <c r="P169" s="98">
        <f>'4'!P45</f>
        <v>0</v>
      </c>
      <c r="Q169" s="98">
        <f>'4'!Q45</f>
        <v>0</v>
      </c>
      <c r="R169" s="98">
        <f>'4'!R45</f>
        <v>0</v>
      </c>
      <c r="S169" s="98">
        <f>'4'!S45</f>
        <v>0</v>
      </c>
      <c r="T169" s="98">
        <f>'4'!T45</f>
        <v>0</v>
      </c>
    </row>
    <row r="170" spans="3:21" ht="12.6">
      <c r="C170" s="34" t="s">
        <v>341</v>
      </c>
      <c r="E170" s="18" t="s">
        <v>649</v>
      </c>
      <c r="H170" s="98">
        <f>'4'!H51</f>
        <v>0</v>
      </c>
      <c r="I170" s="98">
        <f>'4'!I51</f>
        <v>0</v>
      </c>
      <c r="J170" s="98">
        <f>'4'!J51</f>
        <v>0</v>
      </c>
      <c r="K170" s="98">
        <f>'4'!K51</f>
        <v>0</v>
      </c>
      <c r="L170" s="98">
        <f>'4'!L51</f>
        <v>0</v>
      </c>
      <c r="M170" s="98">
        <f>'4'!M51</f>
        <v>0</v>
      </c>
      <c r="N170" s="98">
        <f>'4'!N51</f>
        <v>0</v>
      </c>
      <c r="O170" s="98">
        <f>'4'!O51</f>
        <v>0</v>
      </c>
      <c r="P170" s="98">
        <f>'4'!P51</f>
        <v>0</v>
      </c>
      <c r="Q170" s="98">
        <f>'4'!Q51</f>
        <v>0</v>
      </c>
      <c r="R170" s="98">
        <f>'4'!R51</f>
        <v>0</v>
      </c>
      <c r="S170" s="98">
        <f>'4'!S51</f>
        <v>0</v>
      </c>
      <c r="T170" s="98">
        <f>'4'!T51</f>
        <v>0</v>
      </c>
    </row>
    <row r="171" spans="3:21" ht="12.6">
      <c r="C171" s="16" t="s">
        <v>244</v>
      </c>
      <c r="E171" s="18" t="s">
        <v>649</v>
      </c>
      <c r="H171" s="98">
        <f>'4'!H52</f>
        <v>0</v>
      </c>
      <c r="I171" s="98">
        <f>'4'!I52</f>
        <v>0</v>
      </c>
      <c r="J171" s="98">
        <f>'4'!J52</f>
        <v>0</v>
      </c>
      <c r="K171" s="98">
        <f>'4'!K52</f>
        <v>0</v>
      </c>
      <c r="L171" s="98">
        <f>'4'!L52</f>
        <v>0</v>
      </c>
      <c r="M171" s="98">
        <f>'4'!M52</f>
        <v>0</v>
      </c>
      <c r="N171" s="98">
        <f>'4'!N52</f>
        <v>0</v>
      </c>
      <c r="O171" s="98">
        <f>'4'!O52</f>
        <v>0</v>
      </c>
      <c r="P171" s="98">
        <f>'4'!P52</f>
        <v>0</v>
      </c>
      <c r="Q171" s="98">
        <f>'4'!Q52</f>
        <v>0</v>
      </c>
      <c r="R171" s="98">
        <f>'4'!R52</f>
        <v>0</v>
      </c>
      <c r="S171" s="98">
        <f>'4'!S52</f>
        <v>0</v>
      </c>
      <c r="T171" s="98">
        <f>'4'!T52</f>
        <v>0</v>
      </c>
    </row>
    <row r="172" spans="3:21" ht="12.6"/>
    <row r="173" spans="3:21" ht="12.6">
      <c r="C173" s="123" t="s">
        <v>373</v>
      </c>
      <c r="D173" s="18"/>
      <c r="E173" s="18" t="s">
        <v>649</v>
      </c>
      <c r="H173" s="98">
        <f t="shared" ref="H173:T173" si="108">SUM(H174,H178)</f>
        <v>0</v>
      </c>
      <c r="I173" s="98">
        <f t="shared" si="108"/>
        <v>0</v>
      </c>
      <c r="J173" s="98">
        <f t="shared" si="108"/>
        <v>0</v>
      </c>
      <c r="K173" s="98">
        <f t="shared" si="108"/>
        <v>0</v>
      </c>
      <c r="L173" s="98">
        <f t="shared" si="108"/>
        <v>0</v>
      </c>
      <c r="M173" s="98">
        <f t="shared" si="108"/>
        <v>0</v>
      </c>
      <c r="N173" s="98">
        <f t="shared" si="108"/>
        <v>0</v>
      </c>
      <c r="O173" s="98">
        <f t="shared" si="108"/>
        <v>0</v>
      </c>
      <c r="P173" s="98">
        <f t="shared" si="108"/>
        <v>0</v>
      </c>
      <c r="Q173" s="98">
        <f t="shared" si="108"/>
        <v>0</v>
      </c>
      <c r="R173" s="98">
        <f t="shared" si="108"/>
        <v>0</v>
      </c>
      <c r="S173" s="98">
        <f t="shared" si="108"/>
        <v>0</v>
      </c>
      <c r="T173" s="98">
        <f t="shared" si="108"/>
        <v>0</v>
      </c>
      <c r="U173" s="122"/>
    </row>
    <row r="174" spans="3:21" ht="12.6">
      <c r="C174" s="16" t="s">
        <v>376</v>
      </c>
      <c r="E174" s="18" t="s">
        <v>649</v>
      </c>
      <c r="H174" s="98">
        <f>SUM(H175,H176,H177)</f>
        <v>0</v>
      </c>
      <c r="I174" s="98">
        <f t="shared" ref="I174:S174" si="109">SUM(I175,I176,I177)</f>
        <v>0</v>
      </c>
      <c r="J174" s="98">
        <f t="shared" si="109"/>
        <v>0</v>
      </c>
      <c r="K174" s="98">
        <f t="shared" si="109"/>
        <v>0</v>
      </c>
      <c r="L174" s="98">
        <f t="shared" si="109"/>
        <v>0</v>
      </c>
      <c r="M174" s="98">
        <f t="shared" si="109"/>
        <v>0</v>
      </c>
      <c r="N174" s="98">
        <f t="shared" si="109"/>
        <v>0</v>
      </c>
      <c r="O174" s="98">
        <f t="shared" si="109"/>
        <v>0</v>
      </c>
      <c r="P174" s="98">
        <f t="shared" si="109"/>
        <v>0</v>
      </c>
      <c r="Q174" s="98">
        <f t="shared" si="109"/>
        <v>0</v>
      </c>
      <c r="R174" s="98">
        <f t="shared" si="109"/>
        <v>0</v>
      </c>
      <c r="S174" s="98">
        <f t="shared" si="109"/>
        <v>0</v>
      </c>
      <c r="T174" s="98">
        <f>SUM(T175,T176,T177)</f>
        <v>0</v>
      </c>
    </row>
    <row r="175" spans="3:21" ht="12.6">
      <c r="C175" s="134" t="s">
        <v>330</v>
      </c>
      <c r="E175" s="18" t="s">
        <v>649</v>
      </c>
      <c r="H175" s="98">
        <f>'4'!H56</f>
        <v>0</v>
      </c>
      <c r="I175" s="98">
        <f>'4'!I56</f>
        <v>0</v>
      </c>
      <c r="J175" s="98">
        <f>'4'!J56</f>
        <v>0</v>
      </c>
      <c r="K175" s="98">
        <f>'4'!K56</f>
        <v>0</v>
      </c>
      <c r="L175" s="98">
        <f>'4'!L56</f>
        <v>0</v>
      </c>
      <c r="M175" s="98">
        <f>'4'!M56</f>
        <v>0</v>
      </c>
      <c r="N175" s="98">
        <f>'4'!N56</f>
        <v>0</v>
      </c>
      <c r="O175" s="98">
        <f>'4'!O56</f>
        <v>0</v>
      </c>
      <c r="P175" s="98">
        <f>'4'!P56</f>
        <v>0</v>
      </c>
      <c r="Q175" s="98">
        <f>'4'!Q56</f>
        <v>0</v>
      </c>
      <c r="R175" s="98">
        <f>'4'!R56</f>
        <v>0</v>
      </c>
      <c r="S175" s="98">
        <f>'4'!S56</f>
        <v>0</v>
      </c>
      <c r="T175" s="98">
        <f>'4'!T56</f>
        <v>0</v>
      </c>
    </row>
    <row r="176" spans="3:21" ht="12.6">
      <c r="C176" s="34" t="s">
        <v>337</v>
      </c>
      <c r="E176" s="18" t="s">
        <v>649</v>
      </c>
      <c r="H176" s="98">
        <f>'4'!H63</f>
        <v>0</v>
      </c>
      <c r="I176" s="98">
        <f>'4'!I63</f>
        <v>0</v>
      </c>
      <c r="J176" s="98">
        <f>'4'!J63</f>
        <v>0</v>
      </c>
      <c r="K176" s="98">
        <f>'4'!K63</f>
        <v>0</v>
      </c>
      <c r="L176" s="98">
        <f>'4'!L63</f>
        <v>0</v>
      </c>
      <c r="M176" s="98">
        <f>'4'!M63</f>
        <v>0</v>
      </c>
      <c r="N176" s="98">
        <f>'4'!N63</f>
        <v>0</v>
      </c>
      <c r="O176" s="98">
        <f>'4'!O63</f>
        <v>0</v>
      </c>
      <c r="P176" s="98">
        <f>'4'!P63</f>
        <v>0</v>
      </c>
      <c r="Q176" s="98">
        <f>'4'!Q63</f>
        <v>0</v>
      </c>
      <c r="R176" s="98">
        <f>'4'!R63</f>
        <v>0</v>
      </c>
      <c r="S176" s="98">
        <f>'4'!S63</f>
        <v>0</v>
      </c>
      <c r="T176" s="98">
        <f>'4'!T63</f>
        <v>0</v>
      </c>
    </row>
    <row r="177" spans="3:21" ht="12.6">
      <c r="C177" s="34" t="s">
        <v>341</v>
      </c>
      <c r="E177" s="18" t="s">
        <v>649</v>
      </c>
      <c r="H177" s="98">
        <f>'4'!H69</f>
        <v>0</v>
      </c>
      <c r="I177" s="98">
        <f>'4'!I69</f>
        <v>0</v>
      </c>
      <c r="J177" s="98">
        <f>'4'!J69</f>
        <v>0</v>
      </c>
      <c r="K177" s="98">
        <f>'4'!K69</f>
        <v>0</v>
      </c>
      <c r="L177" s="98">
        <f>'4'!L69</f>
        <v>0</v>
      </c>
      <c r="M177" s="98">
        <f>'4'!M69</f>
        <v>0</v>
      </c>
      <c r="N177" s="98">
        <f>'4'!N69</f>
        <v>0</v>
      </c>
      <c r="O177" s="98">
        <f>'4'!O69</f>
        <v>0</v>
      </c>
      <c r="P177" s="98">
        <f>'4'!P69</f>
        <v>0</v>
      </c>
      <c r="Q177" s="98">
        <f>'4'!Q69</f>
        <v>0</v>
      </c>
      <c r="R177" s="98">
        <f>'4'!R69</f>
        <v>0</v>
      </c>
      <c r="S177" s="98">
        <f>'4'!S69</f>
        <v>0</v>
      </c>
      <c r="T177" s="98">
        <f>'4'!T69</f>
        <v>0</v>
      </c>
    </row>
    <row r="178" spans="3:21" ht="12.6">
      <c r="C178" s="16" t="s">
        <v>244</v>
      </c>
      <c r="E178" s="18" t="s">
        <v>649</v>
      </c>
      <c r="H178" s="98">
        <f>'4'!H70</f>
        <v>0</v>
      </c>
      <c r="I178" s="98">
        <f>'4'!I70</f>
        <v>0</v>
      </c>
      <c r="J178" s="98">
        <f>'4'!J70</f>
        <v>0</v>
      </c>
      <c r="K178" s="98">
        <f>'4'!K70</f>
        <v>0</v>
      </c>
      <c r="L178" s="98">
        <f>'4'!L70</f>
        <v>0</v>
      </c>
      <c r="M178" s="98">
        <f>'4'!M70</f>
        <v>0</v>
      </c>
      <c r="N178" s="98">
        <f>'4'!N70</f>
        <v>0</v>
      </c>
      <c r="O178" s="98">
        <f>'4'!O70</f>
        <v>0</v>
      </c>
      <c r="P178" s="98">
        <f>'4'!P70</f>
        <v>0</v>
      </c>
      <c r="Q178" s="98">
        <f>'4'!Q70</f>
        <v>0</v>
      </c>
      <c r="R178" s="98">
        <f>'4'!R70</f>
        <v>0</v>
      </c>
      <c r="S178" s="98">
        <f>'4'!S70</f>
        <v>0</v>
      </c>
      <c r="T178" s="98">
        <f>'4'!T70</f>
        <v>0</v>
      </c>
    </row>
    <row r="179" spans="3:21" ht="12.6">
      <c r="C179" s="17"/>
      <c r="D179" s="17"/>
      <c r="E179" s="17"/>
      <c r="F179" s="17"/>
      <c r="G179" s="17"/>
      <c r="H179" s="116"/>
      <c r="I179" s="116"/>
      <c r="J179" s="116"/>
      <c r="K179" s="116"/>
      <c r="L179" s="116"/>
      <c r="M179" s="116"/>
      <c r="N179" s="116"/>
      <c r="O179" s="116"/>
      <c r="P179" s="116"/>
      <c r="Q179" s="116"/>
      <c r="R179" s="116"/>
      <c r="S179" s="116"/>
      <c r="T179" s="116"/>
      <c r="U179" s="122"/>
    </row>
    <row r="180" spans="3:21" ht="12.6">
      <c r="C180" s="123" t="s">
        <v>374</v>
      </c>
      <c r="D180" s="18"/>
      <c r="E180" s="18" t="s">
        <v>649</v>
      </c>
      <c r="H180" s="98">
        <f>SUM(H181,H185)</f>
        <v>0</v>
      </c>
      <c r="I180" s="98">
        <f t="shared" ref="I180:T180" si="110">SUM(I181,I185)</f>
        <v>0</v>
      </c>
      <c r="J180" s="98">
        <f t="shared" si="110"/>
        <v>0</v>
      </c>
      <c r="K180" s="98">
        <f t="shared" si="110"/>
        <v>0</v>
      </c>
      <c r="L180" s="98">
        <f t="shared" si="110"/>
        <v>0</v>
      </c>
      <c r="M180" s="98">
        <f t="shared" si="110"/>
        <v>0</v>
      </c>
      <c r="N180" s="98">
        <f t="shared" si="110"/>
        <v>0</v>
      </c>
      <c r="O180" s="98">
        <f t="shared" si="110"/>
        <v>0</v>
      </c>
      <c r="P180" s="98">
        <f t="shared" si="110"/>
        <v>0</v>
      </c>
      <c r="Q180" s="98">
        <f t="shared" si="110"/>
        <v>0</v>
      </c>
      <c r="R180" s="98">
        <f t="shared" si="110"/>
        <v>0</v>
      </c>
      <c r="S180" s="98">
        <f t="shared" si="110"/>
        <v>0</v>
      </c>
      <c r="T180" s="98">
        <f t="shared" si="110"/>
        <v>0</v>
      </c>
      <c r="U180" s="122"/>
    </row>
    <row r="181" spans="3:21" ht="12.6">
      <c r="C181" s="16" t="s">
        <v>376</v>
      </c>
      <c r="E181" s="18" t="s">
        <v>649</v>
      </c>
      <c r="H181" s="98">
        <f>SUM(H182,H183,H184)</f>
        <v>0</v>
      </c>
      <c r="I181" s="98">
        <f t="shared" ref="I181:S181" si="111">SUM(I182,I183,I184)</f>
        <v>0</v>
      </c>
      <c r="J181" s="98">
        <f t="shared" si="111"/>
        <v>0</v>
      </c>
      <c r="K181" s="98">
        <f t="shared" si="111"/>
        <v>0</v>
      </c>
      <c r="L181" s="98">
        <f t="shared" si="111"/>
        <v>0</v>
      </c>
      <c r="M181" s="98">
        <f t="shared" si="111"/>
        <v>0</v>
      </c>
      <c r="N181" s="98">
        <f t="shared" si="111"/>
        <v>0</v>
      </c>
      <c r="O181" s="98">
        <f t="shared" si="111"/>
        <v>0</v>
      </c>
      <c r="P181" s="98">
        <f t="shared" si="111"/>
        <v>0</v>
      </c>
      <c r="Q181" s="98">
        <f t="shared" si="111"/>
        <v>0</v>
      </c>
      <c r="R181" s="98">
        <f t="shared" si="111"/>
        <v>0</v>
      </c>
      <c r="S181" s="98">
        <f t="shared" si="111"/>
        <v>0</v>
      </c>
      <c r="T181" s="98">
        <f>SUM(T182,T183,T184)</f>
        <v>0</v>
      </c>
    </row>
    <row r="182" spans="3:21" ht="12.6">
      <c r="C182" s="134" t="s">
        <v>330</v>
      </c>
      <c r="E182" s="18" t="s">
        <v>649</v>
      </c>
      <c r="H182" s="98">
        <f>'4'!H74</f>
        <v>0</v>
      </c>
      <c r="I182" s="98">
        <f>'4'!I74</f>
        <v>0</v>
      </c>
      <c r="J182" s="98">
        <f>'4'!J74</f>
        <v>0</v>
      </c>
      <c r="K182" s="98">
        <f>'4'!K74</f>
        <v>0</v>
      </c>
      <c r="L182" s="98">
        <f>'4'!L74</f>
        <v>0</v>
      </c>
      <c r="M182" s="98">
        <f>'4'!M74</f>
        <v>0</v>
      </c>
      <c r="N182" s="98">
        <f>'4'!N74</f>
        <v>0</v>
      </c>
      <c r="O182" s="98">
        <f>'4'!O74</f>
        <v>0</v>
      </c>
      <c r="P182" s="98">
        <f>'4'!P74</f>
        <v>0</v>
      </c>
      <c r="Q182" s="98">
        <f>'4'!Q74</f>
        <v>0</v>
      </c>
      <c r="R182" s="98">
        <f>'4'!R74</f>
        <v>0</v>
      </c>
      <c r="S182" s="98">
        <f>'4'!S74</f>
        <v>0</v>
      </c>
      <c r="T182" s="98">
        <f>'4'!T74</f>
        <v>0</v>
      </c>
    </row>
    <row r="183" spans="3:21" ht="12.6">
      <c r="C183" s="34" t="s">
        <v>337</v>
      </c>
      <c r="E183" s="18" t="s">
        <v>649</v>
      </c>
      <c r="H183" s="98">
        <f>'4'!H81</f>
        <v>0</v>
      </c>
      <c r="I183" s="98">
        <f>'4'!I81</f>
        <v>0</v>
      </c>
      <c r="J183" s="98">
        <f>'4'!J81</f>
        <v>0</v>
      </c>
      <c r="K183" s="98">
        <f>'4'!K81</f>
        <v>0</v>
      </c>
      <c r="L183" s="98">
        <f>'4'!L81</f>
        <v>0</v>
      </c>
      <c r="M183" s="98">
        <f>'4'!M81</f>
        <v>0</v>
      </c>
      <c r="N183" s="98">
        <f>'4'!N81</f>
        <v>0</v>
      </c>
      <c r="O183" s="98">
        <f>'4'!O81</f>
        <v>0</v>
      </c>
      <c r="P183" s="98">
        <f>'4'!P81</f>
        <v>0</v>
      </c>
      <c r="Q183" s="98">
        <f>'4'!Q81</f>
        <v>0</v>
      </c>
      <c r="R183" s="98">
        <f>'4'!R81</f>
        <v>0</v>
      </c>
      <c r="S183" s="98">
        <f>'4'!S81</f>
        <v>0</v>
      </c>
      <c r="T183" s="98">
        <f>'4'!T81</f>
        <v>0</v>
      </c>
    </row>
    <row r="184" spans="3:21" ht="12.6">
      <c r="C184" s="34" t="s">
        <v>341</v>
      </c>
      <c r="E184" s="18" t="s">
        <v>649</v>
      </c>
      <c r="H184" s="98">
        <f>'4'!H87</f>
        <v>0</v>
      </c>
      <c r="I184" s="98">
        <f>'4'!I87</f>
        <v>0</v>
      </c>
      <c r="J184" s="98">
        <f>'4'!J87</f>
        <v>0</v>
      </c>
      <c r="K184" s="98">
        <f>'4'!K87</f>
        <v>0</v>
      </c>
      <c r="L184" s="98">
        <f>'4'!L87</f>
        <v>0</v>
      </c>
      <c r="M184" s="98">
        <f>'4'!M87</f>
        <v>0</v>
      </c>
      <c r="N184" s="98">
        <f>'4'!N87</f>
        <v>0</v>
      </c>
      <c r="O184" s="98">
        <f>'4'!O87</f>
        <v>0</v>
      </c>
      <c r="P184" s="98">
        <f>'4'!P87</f>
        <v>0</v>
      </c>
      <c r="Q184" s="98">
        <f>'4'!Q87</f>
        <v>0</v>
      </c>
      <c r="R184" s="98">
        <f>'4'!R87</f>
        <v>0</v>
      </c>
      <c r="S184" s="98">
        <f>'4'!S87</f>
        <v>0</v>
      </c>
      <c r="T184" s="98">
        <f>'4'!T87</f>
        <v>0</v>
      </c>
    </row>
    <row r="185" spans="3:21" ht="12.6">
      <c r="C185" s="16" t="s">
        <v>244</v>
      </c>
      <c r="E185" s="18" t="s">
        <v>649</v>
      </c>
      <c r="H185" s="98">
        <f>'4'!H88</f>
        <v>0</v>
      </c>
      <c r="I185" s="98">
        <f>'4'!I88</f>
        <v>0</v>
      </c>
      <c r="J185" s="98">
        <f>'4'!J88</f>
        <v>0</v>
      </c>
      <c r="K185" s="98">
        <f>'4'!K88</f>
        <v>0</v>
      </c>
      <c r="L185" s="98">
        <f>'4'!L88</f>
        <v>0</v>
      </c>
      <c r="M185" s="98">
        <f>'4'!M88</f>
        <v>0</v>
      </c>
      <c r="N185" s="98">
        <f>'4'!N88</f>
        <v>0</v>
      </c>
      <c r="O185" s="98">
        <f>'4'!O88</f>
        <v>0</v>
      </c>
      <c r="P185" s="98">
        <f>'4'!P88</f>
        <v>0</v>
      </c>
      <c r="Q185" s="98">
        <f>'4'!Q88</f>
        <v>0</v>
      </c>
      <c r="R185" s="98">
        <f>'4'!R88</f>
        <v>0</v>
      </c>
      <c r="S185" s="98">
        <f>'4'!S88</f>
        <v>0</v>
      </c>
      <c r="T185" s="98">
        <f>'4'!T88</f>
        <v>0</v>
      </c>
    </row>
    <row r="186" spans="3:21" ht="12.6">
      <c r="C186" s="17"/>
      <c r="D186" s="17"/>
      <c r="E186" s="17"/>
      <c r="F186" s="17"/>
      <c r="G186" s="17"/>
      <c r="H186" s="116"/>
      <c r="I186" s="116"/>
      <c r="J186" s="116"/>
      <c r="K186" s="116"/>
      <c r="L186" s="116"/>
      <c r="M186" s="116"/>
      <c r="N186" s="116"/>
      <c r="O186" s="116"/>
      <c r="P186" s="116"/>
      <c r="Q186" s="116"/>
      <c r="R186" s="116"/>
      <c r="S186" s="116"/>
      <c r="T186" s="116"/>
      <c r="U186" s="122"/>
    </row>
    <row r="187" spans="3:21" ht="12.6">
      <c r="C187" s="16" t="s">
        <v>619</v>
      </c>
      <c r="D187" s="18"/>
      <c r="E187" s="18" t="s">
        <v>649</v>
      </c>
      <c r="H187" s="98">
        <f>SUM(H188,H192)</f>
        <v>0</v>
      </c>
      <c r="I187" s="98">
        <f t="shared" ref="I187:T187" si="112">SUM(I188,I192)</f>
        <v>0</v>
      </c>
      <c r="J187" s="98">
        <f t="shared" si="112"/>
        <v>0</v>
      </c>
      <c r="K187" s="98">
        <f t="shared" si="112"/>
        <v>0</v>
      </c>
      <c r="L187" s="98">
        <f t="shared" si="112"/>
        <v>0</v>
      </c>
      <c r="M187" s="98">
        <f t="shared" si="112"/>
        <v>0</v>
      </c>
      <c r="N187" s="98">
        <f t="shared" si="112"/>
        <v>0</v>
      </c>
      <c r="O187" s="98">
        <f t="shared" si="112"/>
        <v>0</v>
      </c>
      <c r="P187" s="98">
        <f t="shared" si="112"/>
        <v>0</v>
      </c>
      <c r="Q187" s="98">
        <f t="shared" si="112"/>
        <v>0</v>
      </c>
      <c r="R187" s="98">
        <f t="shared" si="112"/>
        <v>0</v>
      </c>
      <c r="S187" s="98">
        <f t="shared" si="112"/>
        <v>0</v>
      </c>
      <c r="T187" s="98">
        <f t="shared" si="112"/>
        <v>0</v>
      </c>
      <c r="U187" s="122"/>
    </row>
    <row r="188" spans="3:21" ht="12.6">
      <c r="C188" s="16" t="s">
        <v>376</v>
      </c>
      <c r="E188" s="18" t="s">
        <v>649</v>
      </c>
      <c r="H188" s="98">
        <f>SUM(H189,H190,H191)</f>
        <v>0</v>
      </c>
      <c r="I188" s="98">
        <f t="shared" ref="I188:S188" si="113">SUM(I189,I190,I191)</f>
        <v>0</v>
      </c>
      <c r="J188" s="98">
        <f t="shared" si="113"/>
        <v>0</v>
      </c>
      <c r="K188" s="98">
        <f t="shared" si="113"/>
        <v>0</v>
      </c>
      <c r="L188" s="98">
        <f t="shared" si="113"/>
        <v>0</v>
      </c>
      <c r="M188" s="98">
        <f t="shared" si="113"/>
        <v>0</v>
      </c>
      <c r="N188" s="98">
        <f t="shared" si="113"/>
        <v>0</v>
      </c>
      <c r="O188" s="98">
        <f t="shared" si="113"/>
        <v>0</v>
      </c>
      <c r="P188" s="98">
        <f t="shared" si="113"/>
        <v>0</v>
      </c>
      <c r="Q188" s="98">
        <f t="shared" si="113"/>
        <v>0</v>
      </c>
      <c r="R188" s="98">
        <f t="shared" si="113"/>
        <v>0</v>
      </c>
      <c r="S188" s="98">
        <f t="shared" si="113"/>
        <v>0</v>
      </c>
      <c r="T188" s="98">
        <f>SUM(T189,T190,T191)</f>
        <v>0</v>
      </c>
    </row>
    <row r="189" spans="3:21" ht="12.6">
      <c r="C189" s="134" t="s">
        <v>330</v>
      </c>
      <c r="E189" s="18" t="s">
        <v>649</v>
      </c>
      <c r="H189" s="98">
        <f>'4'!H92</f>
        <v>0</v>
      </c>
      <c r="I189" s="98">
        <f>'4'!I92</f>
        <v>0</v>
      </c>
      <c r="J189" s="98">
        <f>'4'!J92</f>
        <v>0</v>
      </c>
      <c r="K189" s="98">
        <f>'4'!K92</f>
        <v>0</v>
      </c>
      <c r="L189" s="98">
        <f>'4'!L92</f>
        <v>0</v>
      </c>
      <c r="M189" s="98">
        <f>'4'!M92</f>
        <v>0</v>
      </c>
      <c r="N189" s="98">
        <f>'4'!N92</f>
        <v>0</v>
      </c>
      <c r="O189" s="98">
        <f>'4'!O92</f>
        <v>0</v>
      </c>
      <c r="P189" s="98">
        <f>'4'!P92</f>
        <v>0</v>
      </c>
      <c r="Q189" s="98">
        <f>'4'!Q92</f>
        <v>0</v>
      </c>
      <c r="R189" s="98">
        <f>'4'!R92</f>
        <v>0</v>
      </c>
      <c r="S189" s="98">
        <f>'4'!S92</f>
        <v>0</v>
      </c>
      <c r="T189" s="98">
        <f>'4'!T92</f>
        <v>0</v>
      </c>
    </row>
    <row r="190" spans="3:21" ht="12.6">
      <c r="C190" s="34" t="s">
        <v>337</v>
      </c>
      <c r="E190" s="18" t="s">
        <v>649</v>
      </c>
      <c r="H190" s="98">
        <f>'4'!H98</f>
        <v>0</v>
      </c>
      <c r="I190" s="98">
        <f>'4'!I98</f>
        <v>0</v>
      </c>
      <c r="J190" s="98">
        <f>'4'!J98</f>
        <v>0</v>
      </c>
      <c r="K190" s="98">
        <f>'4'!K98</f>
        <v>0</v>
      </c>
      <c r="L190" s="98">
        <f>'4'!L98</f>
        <v>0</v>
      </c>
      <c r="M190" s="98">
        <f>'4'!M98</f>
        <v>0</v>
      </c>
      <c r="N190" s="98">
        <f>'4'!N98</f>
        <v>0</v>
      </c>
      <c r="O190" s="98">
        <f>'4'!O98</f>
        <v>0</v>
      </c>
      <c r="P190" s="98">
        <f>'4'!P98</f>
        <v>0</v>
      </c>
      <c r="Q190" s="98">
        <f>'4'!Q98</f>
        <v>0</v>
      </c>
      <c r="R190" s="98">
        <f>'4'!R98</f>
        <v>0</v>
      </c>
      <c r="S190" s="98">
        <f>'4'!S98</f>
        <v>0</v>
      </c>
      <c r="T190" s="98">
        <f>'4'!T98</f>
        <v>0</v>
      </c>
    </row>
    <row r="191" spans="3:21" ht="12.6">
      <c r="C191" s="34" t="s">
        <v>341</v>
      </c>
      <c r="E191" s="18" t="s">
        <v>649</v>
      </c>
      <c r="H191" s="98">
        <f>'4'!H102</f>
        <v>0</v>
      </c>
      <c r="I191" s="98">
        <f>'4'!I102</f>
        <v>0</v>
      </c>
      <c r="J191" s="98">
        <f>'4'!J102</f>
        <v>0</v>
      </c>
      <c r="K191" s="98">
        <f>'4'!K102</f>
        <v>0</v>
      </c>
      <c r="L191" s="98">
        <f>'4'!L102</f>
        <v>0</v>
      </c>
      <c r="M191" s="98">
        <f>'4'!M102</f>
        <v>0</v>
      </c>
      <c r="N191" s="98">
        <f>'4'!N102</f>
        <v>0</v>
      </c>
      <c r="O191" s="98">
        <f>'4'!O102</f>
        <v>0</v>
      </c>
      <c r="P191" s="98">
        <f>'4'!P102</f>
        <v>0</v>
      </c>
      <c r="Q191" s="98">
        <f>'4'!Q102</f>
        <v>0</v>
      </c>
      <c r="R191" s="98">
        <f>'4'!R102</f>
        <v>0</v>
      </c>
      <c r="S191" s="98">
        <f>'4'!S102</f>
        <v>0</v>
      </c>
      <c r="T191" s="98">
        <f>'4'!T102</f>
        <v>0</v>
      </c>
    </row>
    <row r="192" spans="3:21" ht="12.6">
      <c r="C192" s="16" t="s">
        <v>244</v>
      </c>
      <c r="E192" s="18" t="s">
        <v>649</v>
      </c>
      <c r="H192" s="98">
        <f>'4'!H103</f>
        <v>0</v>
      </c>
      <c r="I192" s="98">
        <f>'4'!I103</f>
        <v>0</v>
      </c>
      <c r="J192" s="98">
        <f>'4'!J103</f>
        <v>0</v>
      </c>
      <c r="K192" s="98">
        <f>'4'!K103</f>
        <v>0</v>
      </c>
      <c r="L192" s="98">
        <f>'4'!L103</f>
        <v>0</v>
      </c>
      <c r="M192" s="98">
        <f>'4'!M103</f>
        <v>0</v>
      </c>
      <c r="N192" s="98">
        <f>'4'!N103</f>
        <v>0</v>
      </c>
      <c r="O192" s="98">
        <f>'4'!O103</f>
        <v>0</v>
      </c>
      <c r="P192" s="98">
        <f>'4'!P103</f>
        <v>0</v>
      </c>
      <c r="Q192" s="98">
        <f>'4'!Q103</f>
        <v>0</v>
      </c>
      <c r="R192" s="98">
        <f>'4'!R103</f>
        <v>0</v>
      </c>
      <c r="S192" s="98">
        <f>'4'!S103</f>
        <v>0</v>
      </c>
      <c r="T192" s="98">
        <f>'4'!T103</f>
        <v>0</v>
      </c>
    </row>
    <row r="193" spans="3:21" ht="12.6">
      <c r="C193" s="17"/>
      <c r="D193" s="17"/>
      <c r="E193" s="17"/>
      <c r="F193" s="17"/>
      <c r="G193" s="17"/>
      <c r="H193" s="116"/>
      <c r="I193" s="116"/>
      <c r="J193" s="116"/>
      <c r="K193" s="116"/>
      <c r="L193" s="116"/>
      <c r="M193" s="116"/>
      <c r="N193" s="116"/>
      <c r="O193" s="116"/>
      <c r="P193" s="116"/>
      <c r="Q193" s="116"/>
      <c r="R193" s="116"/>
      <c r="S193" s="116"/>
      <c r="T193" s="116"/>
      <c r="U193" s="122"/>
    </row>
    <row r="194" spans="3:21" ht="12.6">
      <c r="C194" s="16" t="s">
        <v>620</v>
      </c>
      <c r="D194" s="18"/>
      <c r="E194" s="18" t="s">
        <v>649</v>
      </c>
      <c r="H194" s="98">
        <f>SUM(H195,H199)</f>
        <v>0</v>
      </c>
      <c r="I194" s="98">
        <f t="shared" ref="I194:T194" si="114">SUM(I195,I199)</f>
        <v>0</v>
      </c>
      <c r="J194" s="98">
        <f t="shared" si="114"/>
        <v>0</v>
      </c>
      <c r="K194" s="98">
        <f t="shared" si="114"/>
        <v>0</v>
      </c>
      <c r="L194" s="98">
        <f t="shared" si="114"/>
        <v>0</v>
      </c>
      <c r="M194" s="98">
        <f t="shared" si="114"/>
        <v>0</v>
      </c>
      <c r="N194" s="98">
        <f t="shared" si="114"/>
        <v>0</v>
      </c>
      <c r="O194" s="98">
        <f t="shared" si="114"/>
        <v>0</v>
      </c>
      <c r="P194" s="98">
        <f t="shared" si="114"/>
        <v>0</v>
      </c>
      <c r="Q194" s="98">
        <f t="shared" si="114"/>
        <v>0</v>
      </c>
      <c r="R194" s="98">
        <f t="shared" si="114"/>
        <v>0</v>
      </c>
      <c r="S194" s="98">
        <f t="shared" si="114"/>
        <v>0</v>
      </c>
      <c r="T194" s="98">
        <f t="shared" si="114"/>
        <v>0</v>
      </c>
      <c r="U194" s="122"/>
    </row>
    <row r="195" spans="3:21" ht="12.6">
      <c r="C195" s="16" t="s">
        <v>376</v>
      </c>
      <c r="E195" s="18" t="s">
        <v>649</v>
      </c>
      <c r="H195" s="98">
        <f>SUM(H196,H197,H198)</f>
        <v>0</v>
      </c>
      <c r="I195" s="98">
        <f t="shared" ref="I195:T195" si="115">SUM(I196,I197,I198)</f>
        <v>0</v>
      </c>
      <c r="J195" s="98">
        <f t="shared" si="115"/>
        <v>0</v>
      </c>
      <c r="K195" s="98">
        <f t="shared" si="115"/>
        <v>0</v>
      </c>
      <c r="L195" s="98">
        <f t="shared" si="115"/>
        <v>0</v>
      </c>
      <c r="M195" s="98">
        <f t="shared" si="115"/>
        <v>0</v>
      </c>
      <c r="N195" s="98">
        <f t="shared" si="115"/>
        <v>0</v>
      </c>
      <c r="O195" s="98">
        <f t="shared" si="115"/>
        <v>0</v>
      </c>
      <c r="P195" s="98">
        <f t="shared" si="115"/>
        <v>0</v>
      </c>
      <c r="Q195" s="98">
        <f t="shared" si="115"/>
        <v>0</v>
      </c>
      <c r="R195" s="98">
        <f t="shared" si="115"/>
        <v>0</v>
      </c>
      <c r="S195" s="98">
        <f t="shared" si="115"/>
        <v>0</v>
      </c>
      <c r="T195" s="98">
        <f t="shared" si="115"/>
        <v>0</v>
      </c>
    </row>
    <row r="196" spans="3:21" ht="12.6">
      <c r="C196" s="134" t="s">
        <v>330</v>
      </c>
      <c r="E196" s="18" t="s">
        <v>649</v>
      </c>
      <c r="H196" s="98">
        <f>'4'!H107</f>
        <v>0</v>
      </c>
      <c r="I196" s="98">
        <f>'4'!I107</f>
        <v>0</v>
      </c>
      <c r="J196" s="98">
        <f>'4'!J107</f>
        <v>0</v>
      </c>
      <c r="K196" s="98">
        <f>'4'!K107</f>
        <v>0</v>
      </c>
      <c r="L196" s="98">
        <f>'4'!L107</f>
        <v>0</v>
      </c>
      <c r="M196" s="98">
        <f>'4'!M107</f>
        <v>0</v>
      </c>
      <c r="N196" s="98">
        <f>'4'!N107</f>
        <v>0</v>
      </c>
      <c r="O196" s="98">
        <f>'4'!O107</f>
        <v>0</v>
      </c>
      <c r="P196" s="98">
        <f>'4'!P107</f>
        <v>0</v>
      </c>
      <c r="Q196" s="98">
        <f>'4'!Q107</f>
        <v>0</v>
      </c>
      <c r="R196" s="98">
        <f>'4'!R107</f>
        <v>0</v>
      </c>
      <c r="S196" s="98">
        <f>'4'!S107</f>
        <v>0</v>
      </c>
      <c r="T196" s="98">
        <f>'4'!T107</f>
        <v>0</v>
      </c>
    </row>
    <row r="197" spans="3:21" ht="12.6">
      <c r="C197" s="34" t="s">
        <v>337</v>
      </c>
      <c r="E197" s="18" t="s">
        <v>649</v>
      </c>
      <c r="H197" s="98">
        <f>'4'!H113</f>
        <v>0</v>
      </c>
      <c r="I197" s="98">
        <f>'4'!I113</f>
        <v>0</v>
      </c>
      <c r="J197" s="98">
        <f>'4'!J113</f>
        <v>0</v>
      </c>
      <c r="K197" s="98">
        <f>'4'!K113</f>
        <v>0</v>
      </c>
      <c r="L197" s="98">
        <f>'4'!L113</f>
        <v>0</v>
      </c>
      <c r="M197" s="98">
        <f>'4'!M113</f>
        <v>0</v>
      </c>
      <c r="N197" s="98">
        <f>'4'!N113</f>
        <v>0</v>
      </c>
      <c r="O197" s="98">
        <f>'4'!O113</f>
        <v>0</v>
      </c>
      <c r="P197" s="98">
        <f>'4'!P113</f>
        <v>0</v>
      </c>
      <c r="Q197" s="98">
        <f>'4'!Q113</f>
        <v>0</v>
      </c>
      <c r="R197" s="98">
        <f>'4'!R113</f>
        <v>0</v>
      </c>
      <c r="S197" s="98">
        <f>'4'!S113</f>
        <v>0</v>
      </c>
      <c r="T197" s="98">
        <f>'4'!T113</f>
        <v>0</v>
      </c>
    </row>
    <row r="198" spans="3:21" ht="12.6">
      <c r="C198" s="34" t="s">
        <v>341</v>
      </c>
      <c r="E198" s="18" t="s">
        <v>649</v>
      </c>
      <c r="H198" s="98">
        <f>'4'!H117</f>
        <v>0</v>
      </c>
      <c r="I198" s="98">
        <f>'4'!I117</f>
        <v>0</v>
      </c>
      <c r="J198" s="98">
        <f>'4'!J117</f>
        <v>0</v>
      </c>
      <c r="K198" s="98">
        <f>'4'!K117</f>
        <v>0</v>
      </c>
      <c r="L198" s="98">
        <f>'4'!L117</f>
        <v>0</v>
      </c>
      <c r="M198" s="98">
        <f>'4'!M117</f>
        <v>0</v>
      </c>
      <c r="N198" s="98">
        <f>'4'!N117</f>
        <v>0</v>
      </c>
      <c r="O198" s="98">
        <f>'4'!O117</f>
        <v>0</v>
      </c>
      <c r="P198" s="98">
        <f>'4'!P117</f>
        <v>0</v>
      </c>
      <c r="Q198" s="98">
        <f>'4'!Q117</f>
        <v>0</v>
      </c>
      <c r="R198" s="98">
        <f>'4'!R117</f>
        <v>0</v>
      </c>
      <c r="S198" s="98">
        <f>'4'!S117</f>
        <v>0</v>
      </c>
      <c r="T198" s="98">
        <f>'4'!T117</f>
        <v>0</v>
      </c>
    </row>
    <row r="199" spans="3:21" ht="12.6">
      <c r="C199" s="16" t="s">
        <v>244</v>
      </c>
      <c r="E199" s="18" t="s">
        <v>649</v>
      </c>
      <c r="H199" s="98">
        <f>'4'!H118</f>
        <v>0</v>
      </c>
      <c r="I199" s="98">
        <f>'4'!I118</f>
        <v>0</v>
      </c>
      <c r="J199" s="98">
        <f>'4'!J118</f>
        <v>0</v>
      </c>
      <c r="K199" s="98">
        <f>'4'!K118</f>
        <v>0</v>
      </c>
      <c r="L199" s="98">
        <f>'4'!L118</f>
        <v>0</v>
      </c>
      <c r="M199" s="98">
        <f>'4'!M118</f>
        <v>0</v>
      </c>
      <c r="N199" s="98">
        <f>'4'!N118</f>
        <v>0</v>
      </c>
      <c r="O199" s="98">
        <f>'4'!O118</f>
        <v>0</v>
      </c>
      <c r="P199" s="98">
        <f>'4'!P118</f>
        <v>0</v>
      </c>
      <c r="Q199" s="98">
        <f>'4'!Q118</f>
        <v>0</v>
      </c>
      <c r="R199" s="98">
        <f>'4'!R118</f>
        <v>0</v>
      </c>
      <c r="S199" s="98">
        <f>'4'!S118</f>
        <v>0</v>
      </c>
      <c r="T199" s="98">
        <f>'4'!T118</f>
        <v>0</v>
      </c>
    </row>
    <row r="200" spans="3:21" ht="12.6">
      <c r="C200" s="17"/>
      <c r="D200" s="17"/>
      <c r="E200" s="17"/>
      <c r="F200" s="17"/>
      <c r="G200" s="17"/>
      <c r="H200" s="116"/>
      <c r="I200" s="116"/>
      <c r="J200" s="116"/>
      <c r="K200" s="116"/>
      <c r="L200" s="116"/>
      <c r="M200" s="116"/>
      <c r="N200" s="116"/>
      <c r="O200" s="116"/>
      <c r="P200" s="116"/>
      <c r="Q200" s="116"/>
      <c r="R200" s="116"/>
      <c r="S200" s="116"/>
      <c r="T200" s="116"/>
      <c r="U200" s="122"/>
    </row>
    <row r="201" spans="3:21" ht="12.6">
      <c r="C201" s="16" t="s">
        <v>621</v>
      </c>
      <c r="D201" s="18"/>
      <c r="E201" s="18" t="s">
        <v>649</v>
      </c>
      <c r="H201" s="98">
        <f>SUM(H202,H206)</f>
        <v>0</v>
      </c>
      <c r="I201" s="98">
        <f t="shared" ref="I201:T201" si="116">SUM(I202,I206)</f>
        <v>0</v>
      </c>
      <c r="J201" s="98">
        <f t="shared" si="116"/>
        <v>0</v>
      </c>
      <c r="K201" s="98">
        <f t="shared" si="116"/>
        <v>0</v>
      </c>
      <c r="L201" s="98">
        <f t="shared" si="116"/>
        <v>0</v>
      </c>
      <c r="M201" s="98">
        <f t="shared" si="116"/>
        <v>0</v>
      </c>
      <c r="N201" s="98">
        <f t="shared" si="116"/>
        <v>0</v>
      </c>
      <c r="O201" s="98">
        <f t="shared" si="116"/>
        <v>0</v>
      </c>
      <c r="P201" s="98">
        <f t="shared" si="116"/>
        <v>0</v>
      </c>
      <c r="Q201" s="98">
        <f t="shared" si="116"/>
        <v>0</v>
      </c>
      <c r="R201" s="98">
        <f t="shared" si="116"/>
        <v>0</v>
      </c>
      <c r="S201" s="98">
        <f t="shared" si="116"/>
        <v>0</v>
      </c>
      <c r="T201" s="98">
        <f t="shared" si="116"/>
        <v>0</v>
      </c>
      <c r="U201" s="122"/>
    </row>
    <row r="202" spans="3:21" ht="12.6">
      <c r="C202" s="16" t="s">
        <v>376</v>
      </c>
      <c r="E202" s="18" t="s">
        <v>649</v>
      </c>
      <c r="H202" s="98">
        <f>SUM(H203,H204,H205)</f>
        <v>0</v>
      </c>
      <c r="I202" s="98">
        <f t="shared" ref="I202:T202" si="117">SUM(I203,I204,I205)</f>
        <v>0</v>
      </c>
      <c r="J202" s="98">
        <f t="shared" si="117"/>
        <v>0</v>
      </c>
      <c r="K202" s="98">
        <f t="shared" si="117"/>
        <v>0</v>
      </c>
      <c r="L202" s="98">
        <f t="shared" si="117"/>
        <v>0</v>
      </c>
      <c r="M202" s="98">
        <f t="shared" si="117"/>
        <v>0</v>
      </c>
      <c r="N202" s="98">
        <f t="shared" si="117"/>
        <v>0</v>
      </c>
      <c r="O202" s="98">
        <f t="shared" si="117"/>
        <v>0</v>
      </c>
      <c r="P202" s="98">
        <f t="shared" si="117"/>
        <v>0</v>
      </c>
      <c r="Q202" s="98">
        <f t="shared" si="117"/>
        <v>0</v>
      </c>
      <c r="R202" s="98">
        <f t="shared" si="117"/>
        <v>0</v>
      </c>
      <c r="S202" s="98">
        <f t="shared" si="117"/>
        <v>0</v>
      </c>
      <c r="T202" s="98">
        <f t="shared" si="117"/>
        <v>0</v>
      </c>
    </row>
    <row r="203" spans="3:21" ht="12.6">
      <c r="C203" s="134" t="s">
        <v>330</v>
      </c>
      <c r="E203" s="18" t="s">
        <v>649</v>
      </c>
      <c r="H203" s="98">
        <f>'4'!H122</f>
        <v>0</v>
      </c>
      <c r="I203" s="98">
        <f>'4'!I122</f>
        <v>0</v>
      </c>
      <c r="J203" s="98">
        <f>'4'!J122</f>
        <v>0</v>
      </c>
      <c r="K203" s="98">
        <f>'4'!K122</f>
        <v>0</v>
      </c>
      <c r="L203" s="98">
        <f>'4'!L122</f>
        <v>0</v>
      </c>
      <c r="M203" s="98">
        <f>'4'!M122</f>
        <v>0</v>
      </c>
      <c r="N203" s="98">
        <f>'4'!N122</f>
        <v>0</v>
      </c>
      <c r="O203" s="98">
        <f>'4'!O122</f>
        <v>0</v>
      </c>
      <c r="P203" s="98">
        <f>'4'!P122</f>
        <v>0</v>
      </c>
      <c r="Q203" s="98">
        <f>'4'!Q122</f>
        <v>0</v>
      </c>
      <c r="R203" s="98">
        <f>'4'!R122</f>
        <v>0</v>
      </c>
      <c r="S203" s="98">
        <f>'4'!S122</f>
        <v>0</v>
      </c>
      <c r="T203" s="98">
        <f>'4'!T122</f>
        <v>0</v>
      </c>
    </row>
    <row r="204" spans="3:21" ht="12.6">
      <c r="C204" s="34" t="s">
        <v>337</v>
      </c>
      <c r="E204" s="18" t="s">
        <v>649</v>
      </c>
      <c r="H204" s="98">
        <f>'4'!H128</f>
        <v>0</v>
      </c>
      <c r="I204" s="98">
        <f>'4'!I128</f>
        <v>0</v>
      </c>
      <c r="J204" s="98">
        <f>'4'!J128</f>
        <v>0</v>
      </c>
      <c r="K204" s="98">
        <f>'4'!K128</f>
        <v>0</v>
      </c>
      <c r="L204" s="98">
        <f>'4'!L128</f>
        <v>0</v>
      </c>
      <c r="M204" s="98">
        <f>'4'!M128</f>
        <v>0</v>
      </c>
      <c r="N204" s="98">
        <f>'4'!N128</f>
        <v>0</v>
      </c>
      <c r="O204" s="98">
        <f>'4'!O128</f>
        <v>0</v>
      </c>
      <c r="P204" s="98">
        <f>'4'!P128</f>
        <v>0</v>
      </c>
      <c r="Q204" s="98">
        <f>'4'!Q128</f>
        <v>0</v>
      </c>
      <c r="R204" s="98">
        <f>'4'!R128</f>
        <v>0</v>
      </c>
      <c r="S204" s="98">
        <f>'4'!S128</f>
        <v>0</v>
      </c>
      <c r="T204" s="98">
        <f>'4'!T128</f>
        <v>0</v>
      </c>
    </row>
    <row r="205" spans="3:21" ht="12.6">
      <c r="C205" s="34" t="s">
        <v>341</v>
      </c>
      <c r="E205" s="18" t="s">
        <v>649</v>
      </c>
      <c r="H205" s="98">
        <f>'4'!H132</f>
        <v>0</v>
      </c>
      <c r="I205" s="98">
        <f>'4'!I132</f>
        <v>0</v>
      </c>
      <c r="J205" s="98">
        <f>'4'!J132</f>
        <v>0</v>
      </c>
      <c r="K205" s="98">
        <f>'4'!K132</f>
        <v>0</v>
      </c>
      <c r="L205" s="98">
        <f>'4'!L132</f>
        <v>0</v>
      </c>
      <c r="M205" s="98">
        <f>'4'!M132</f>
        <v>0</v>
      </c>
      <c r="N205" s="98">
        <f>'4'!N132</f>
        <v>0</v>
      </c>
      <c r="O205" s="98">
        <f>'4'!O132</f>
        <v>0</v>
      </c>
      <c r="P205" s="98">
        <f>'4'!P132</f>
        <v>0</v>
      </c>
      <c r="Q205" s="98">
        <f>'4'!Q132</f>
        <v>0</v>
      </c>
      <c r="R205" s="98">
        <f>'4'!R132</f>
        <v>0</v>
      </c>
      <c r="S205" s="98">
        <f>'4'!S132</f>
        <v>0</v>
      </c>
      <c r="T205" s="98">
        <f>'4'!T132</f>
        <v>0</v>
      </c>
    </row>
    <row r="206" spans="3:21" ht="12.6">
      <c r="C206" s="16" t="s">
        <v>244</v>
      </c>
      <c r="E206" s="18" t="s">
        <v>649</v>
      </c>
      <c r="H206" s="98">
        <f>'4'!H133</f>
        <v>0</v>
      </c>
      <c r="I206" s="98">
        <f>'4'!I133</f>
        <v>0</v>
      </c>
      <c r="J206" s="98">
        <f>'4'!J133</f>
        <v>0</v>
      </c>
      <c r="K206" s="98">
        <f>'4'!K133</f>
        <v>0</v>
      </c>
      <c r="L206" s="98">
        <f>'4'!L133</f>
        <v>0</v>
      </c>
      <c r="M206" s="98">
        <f>'4'!M133</f>
        <v>0</v>
      </c>
      <c r="N206" s="98">
        <f>'4'!N133</f>
        <v>0</v>
      </c>
      <c r="O206" s="98">
        <f>'4'!O133</f>
        <v>0</v>
      </c>
      <c r="P206" s="98">
        <f>'4'!P133</f>
        <v>0</v>
      </c>
      <c r="Q206" s="98">
        <f>'4'!Q133</f>
        <v>0</v>
      </c>
      <c r="R206" s="98">
        <f>'4'!R133</f>
        <v>0</v>
      </c>
      <c r="S206" s="98">
        <f>'4'!S133</f>
        <v>0</v>
      </c>
      <c r="T206" s="98">
        <f>'4'!T133</f>
        <v>0</v>
      </c>
    </row>
    <row r="207" spans="3:21" ht="12.6">
      <c r="C207" s="17"/>
      <c r="D207" s="17"/>
      <c r="E207" s="17"/>
      <c r="F207" s="17"/>
      <c r="G207" s="17"/>
      <c r="H207" s="116"/>
      <c r="I207" s="116"/>
      <c r="J207" s="116"/>
      <c r="K207" s="116"/>
      <c r="L207" s="116"/>
      <c r="M207" s="116"/>
      <c r="N207" s="116"/>
      <c r="O207" s="116"/>
      <c r="P207" s="116"/>
      <c r="Q207" s="116"/>
      <c r="R207" s="116"/>
      <c r="S207" s="116"/>
      <c r="T207" s="116"/>
      <c r="U207" s="122"/>
    </row>
    <row r="208" spans="3:21" ht="12.6">
      <c r="C208" s="16" t="s">
        <v>622</v>
      </c>
      <c r="D208" s="18"/>
      <c r="E208" s="18" t="s">
        <v>649</v>
      </c>
      <c r="H208" s="98">
        <f>SUM(H209,H213)</f>
        <v>0</v>
      </c>
      <c r="I208" s="98">
        <f t="shared" ref="I208:T208" si="118">SUM(I209,I213)</f>
        <v>0</v>
      </c>
      <c r="J208" s="98">
        <f t="shared" si="118"/>
        <v>0</v>
      </c>
      <c r="K208" s="98">
        <f t="shared" si="118"/>
        <v>0</v>
      </c>
      <c r="L208" s="98">
        <f t="shared" si="118"/>
        <v>0</v>
      </c>
      <c r="M208" s="98">
        <f t="shared" si="118"/>
        <v>0</v>
      </c>
      <c r="N208" s="98">
        <f t="shared" si="118"/>
        <v>0</v>
      </c>
      <c r="O208" s="98">
        <f t="shared" si="118"/>
        <v>0</v>
      </c>
      <c r="P208" s="98">
        <f t="shared" si="118"/>
        <v>0</v>
      </c>
      <c r="Q208" s="98">
        <f t="shared" si="118"/>
        <v>0</v>
      </c>
      <c r="R208" s="98">
        <f t="shared" si="118"/>
        <v>0</v>
      </c>
      <c r="S208" s="98">
        <f t="shared" si="118"/>
        <v>0</v>
      </c>
      <c r="T208" s="98">
        <f t="shared" si="118"/>
        <v>0</v>
      </c>
      <c r="U208" s="122"/>
    </row>
    <row r="209" spans="3:21" ht="12.6">
      <c r="C209" s="16" t="s">
        <v>376</v>
      </c>
      <c r="E209" s="18" t="s">
        <v>649</v>
      </c>
      <c r="H209" s="98">
        <f>SUM(H210,H211,H212)</f>
        <v>0</v>
      </c>
      <c r="I209" s="98">
        <f t="shared" ref="I209:T209" si="119">SUM(I210,I211,I212)</f>
        <v>0</v>
      </c>
      <c r="J209" s="98">
        <f t="shared" si="119"/>
        <v>0</v>
      </c>
      <c r="K209" s="98">
        <f t="shared" si="119"/>
        <v>0</v>
      </c>
      <c r="L209" s="98">
        <f t="shared" si="119"/>
        <v>0</v>
      </c>
      <c r="M209" s="98">
        <f t="shared" si="119"/>
        <v>0</v>
      </c>
      <c r="N209" s="98">
        <f t="shared" si="119"/>
        <v>0</v>
      </c>
      <c r="O209" s="98">
        <f t="shared" si="119"/>
        <v>0</v>
      </c>
      <c r="P209" s="98">
        <f t="shared" si="119"/>
        <v>0</v>
      </c>
      <c r="Q209" s="98">
        <f t="shared" si="119"/>
        <v>0</v>
      </c>
      <c r="R209" s="98">
        <f t="shared" si="119"/>
        <v>0</v>
      </c>
      <c r="S209" s="98">
        <f t="shared" si="119"/>
        <v>0</v>
      </c>
      <c r="T209" s="98">
        <f t="shared" si="119"/>
        <v>0</v>
      </c>
    </row>
    <row r="210" spans="3:21" ht="12.6">
      <c r="C210" s="134" t="s">
        <v>330</v>
      </c>
      <c r="E210" s="18" t="s">
        <v>649</v>
      </c>
      <c r="H210" s="98">
        <f>'4'!H137</f>
        <v>0</v>
      </c>
      <c r="I210" s="98">
        <f>'4'!I137</f>
        <v>0</v>
      </c>
      <c r="J210" s="98">
        <f>'4'!J137</f>
        <v>0</v>
      </c>
      <c r="K210" s="98">
        <f>'4'!K137</f>
        <v>0</v>
      </c>
      <c r="L210" s="98">
        <f>'4'!L137</f>
        <v>0</v>
      </c>
      <c r="M210" s="98">
        <f>'4'!M137</f>
        <v>0</v>
      </c>
      <c r="N210" s="98">
        <f>'4'!N137</f>
        <v>0</v>
      </c>
      <c r="O210" s="98">
        <f>'4'!O137</f>
        <v>0</v>
      </c>
      <c r="P210" s="98">
        <f>'4'!P137</f>
        <v>0</v>
      </c>
      <c r="Q210" s="98">
        <f>'4'!Q137</f>
        <v>0</v>
      </c>
      <c r="R210" s="98">
        <f>'4'!R137</f>
        <v>0</v>
      </c>
      <c r="S210" s="98">
        <f>'4'!S137</f>
        <v>0</v>
      </c>
      <c r="T210" s="98">
        <f>'4'!T137</f>
        <v>0</v>
      </c>
    </row>
    <row r="211" spans="3:21" ht="12.6">
      <c r="C211" s="34" t="s">
        <v>337</v>
      </c>
      <c r="E211" s="18" t="s">
        <v>649</v>
      </c>
      <c r="H211" s="98">
        <f>'4'!H143</f>
        <v>0</v>
      </c>
      <c r="I211" s="98">
        <f>'4'!I143</f>
        <v>0</v>
      </c>
      <c r="J211" s="98">
        <f>'4'!J143</f>
        <v>0</v>
      </c>
      <c r="K211" s="98">
        <f>'4'!K143</f>
        <v>0</v>
      </c>
      <c r="L211" s="98">
        <f>'4'!L143</f>
        <v>0</v>
      </c>
      <c r="M211" s="98">
        <f>'4'!M143</f>
        <v>0</v>
      </c>
      <c r="N211" s="98">
        <f>'4'!N143</f>
        <v>0</v>
      </c>
      <c r="O211" s="98">
        <f>'4'!O143</f>
        <v>0</v>
      </c>
      <c r="P211" s="98">
        <f>'4'!P143</f>
        <v>0</v>
      </c>
      <c r="Q211" s="98">
        <f>'4'!Q143</f>
        <v>0</v>
      </c>
      <c r="R211" s="98">
        <f>'4'!R143</f>
        <v>0</v>
      </c>
      <c r="S211" s="98">
        <f>'4'!S143</f>
        <v>0</v>
      </c>
      <c r="T211" s="98">
        <f>'4'!T143</f>
        <v>0</v>
      </c>
    </row>
    <row r="212" spans="3:21" ht="12.6">
      <c r="C212" s="34" t="s">
        <v>341</v>
      </c>
      <c r="E212" s="18" t="s">
        <v>649</v>
      </c>
      <c r="H212" s="98">
        <f>'4'!H147</f>
        <v>0</v>
      </c>
      <c r="I212" s="98">
        <f>'4'!I147</f>
        <v>0</v>
      </c>
      <c r="J212" s="98">
        <f>'4'!J147</f>
        <v>0</v>
      </c>
      <c r="K212" s="98">
        <f>'4'!K147</f>
        <v>0</v>
      </c>
      <c r="L212" s="98">
        <f>'4'!L147</f>
        <v>0</v>
      </c>
      <c r="M212" s="98">
        <f>'4'!M147</f>
        <v>0</v>
      </c>
      <c r="N212" s="98">
        <f>'4'!N147</f>
        <v>0</v>
      </c>
      <c r="O212" s="98">
        <f>'4'!O147</f>
        <v>0</v>
      </c>
      <c r="P212" s="98">
        <f>'4'!P147</f>
        <v>0</v>
      </c>
      <c r="Q212" s="98">
        <f>'4'!Q147</f>
        <v>0</v>
      </c>
      <c r="R212" s="98">
        <f>'4'!R147</f>
        <v>0</v>
      </c>
      <c r="S212" s="98">
        <f>'4'!S147</f>
        <v>0</v>
      </c>
      <c r="T212" s="98">
        <f>'4'!T147</f>
        <v>0</v>
      </c>
    </row>
    <row r="213" spans="3:21" ht="12.6">
      <c r="C213" s="16" t="s">
        <v>244</v>
      </c>
      <c r="E213" s="18" t="s">
        <v>649</v>
      </c>
      <c r="H213" s="98">
        <f>'4'!H148</f>
        <v>0</v>
      </c>
      <c r="I213" s="98">
        <f>'4'!I148</f>
        <v>0</v>
      </c>
      <c r="J213" s="98">
        <f>'4'!J148</f>
        <v>0</v>
      </c>
      <c r="K213" s="98">
        <f>'4'!K148</f>
        <v>0</v>
      </c>
      <c r="L213" s="98">
        <f>'4'!L148</f>
        <v>0</v>
      </c>
      <c r="M213" s="98">
        <f>'4'!M148</f>
        <v>0</v>
      </c>
      <c r="N213" s="98">
        <f>'4'!N148</f>
        <v>0</v>
      </c>
      <c r="O213" s="98">
        <f>'4'!O148</f>
        <v>0</v>
      </c>
      <c r="P213" s="98">
        <f>'4'!P148</f>
        <v>0</v>
      </c>
      <c r="Q213" s="98">
        <f>'4'!Q148</f>
        <v>0</v>
      </c>
      <c r="R213" s="98">
        <f>'4'!R148</f>
        <v>0</v>
      </c>
      <c r="S213" s="98">
        <f>'4'!S148</f>
        <v>0</v>
      </c>
      <c r="T213" s="98">
        <f>'4'!T148</f>
        <v>0</v>
      </c>
    </row>
    <row r="214" spans="3:21" ht="12.6">
      <c r="C214" s="17"/>
      <c r="D214" s="17"/>
      <c r="E214" s="17"/>
      <c r="F214" s="17"/>
      <c r="G214" s="17"/>
      <c r="H214" s="116"/>
      <c r="I214" s="116"/>
      <c r="J214" s="116"/>
      <c r="K214" s="116"/>
      <c r="L214" s="116"/>
      <c r="M214" s="116"/>
      <c r="N214" s="116"/>
      <c r="O214" s="116"/>
      <c r="P214" s="116"/>
      <c r="Q214" s="116"/>
      <c r="R214" s="116"/>
      <c r="S214" s="116"/>
      <c r="T214" s="116"/>
      <c r="U214" s="122"/>
    </row>
    <row r="215" spans="3:21" ht="12.6">
      <c r="C215" s="16" t="s">
        <v>623</v>
      </c>
      <c r="D215" s="18"/>
      <c r="E215" s="18" t="s">
        <v>649</v>
      </c>
      <c r="H215" s="98">
        <f>SUM(H216,H220)</f>
        <v>0</v>
      </c>
      <c r="I215" s="98">
        <f t="shared" ref="I215:T215" si="120">SUM(I216,I220)</f>
        <v>0</v>
      </c>
      <c r="J215" s="98">
        <f t="shared" si="120"/>
        <v>0</v>
      </c>
      <c r="K215" s="98">
        <f t="shared" si="120"/>
        <v>0</v>
      </c>
      <c r="L215" s="98">
        <f t="shared" si="120"/>
        <v>0</v>
      </c>
      <c r="M215" s="98">
        <f t="shared" si="120"/>
        <v>0</v>
      </c>
      <c r="N215" s="98">
        <f t="shared" si="120"/>
        <v>0</v>
      </c>
      <c r="O215" s="98">
        <f t="shared" si="120"/>
        <v>0</v>
      </c>
      <c r="P215" s="98">
        <f t="shared" si="120"/>
        <v>0</v>
      </c>
      <c r="Q215" s="98">
        <f t="shared" si="120"/>
        <v>0</v>
      </c>
      <c r="R215" s="98">
        <f t="shared" si="120"/>
        <v>0</v>
      </c>
      <c r="S215" s="98">
        <f t="shared" si="120"/>
        <v>0</v>
      </c>
      <c r="T215" s="98">
        <f t="shared" si="120"/>
        <v>0</v>
      </c>
      <c r="U215" s="122"/>
    </row>
    <row r="216" spans="3:21" ht="12.6">
      <c r="C216" s="16" t="s">
        <v>376</v>
      </c>
      <c r="E216" s="18" t="s">
        <v>649</v>
      </c>
      <c r="H216" s="98">
        <f>SUM(H217,H218,H219)</f>
        <v>0</v>
      </c>
      <c r="I216" s="98">
        <f t="shared" ref="I216:T216" si="121">SUM(I217,I218,I219)</f>
        <v>0</v>
      </c>
      <c r="J216" s="98">
        <f t="shared" si="121"/>
        <v>0</v>
      </c>
      <c r="K216" s="98">
        <f t="shared" si="121"/>
        <v>0</v>
      </c>
      <c r="L216" s="98">
        <f t="shared" si="121"/>
        <v>0</v>
      </c>
      <c r="M216" s="98">
        <f t="shared" si="121"/>
        <v>0</v>
      </c>
      <c r="N216" s="98">
        <f t="shared" si="121"/>
        <v>0</v>
      </c>
      <c r="O216" s="98">
        <f t="shared" si="121"/>
        <v>0</v>
      </c>
      <c r="P216" s="98">
        <f t="shared" si="121"/>
        <v>0</v>
      </c>
      <c r="Q216" s="98">
        <f t="shared" si="121"/>
        <v>0</v>
      </c>
      <c r="R216" s="98">
        <f t="shared" si="121"/>
        <v>0</v>
      </c>
      <c r="S216" s="98">
        <f t="shared" si="121"/>
        <v>0</v>
      </c>
      <c r="T216" s="98">
        <f t="shared" si="121"/>
        <v>0</v>
      </c>
    </row>
    <row r="217" spans="3:21" ht="12.6">
      <c r="C217" s="134" t="s">
        <v>330</v>
      </c>
      <c r="E217" s="18" t="s">
        <v>649</v>
      </c>
      <c r="H217" s="98">
        <f>'4'!H152</f>
        <v>0</v>
      </c>
      <c r="I217" s="98">
        <f>'4'!I152</f>
        <v>0</v>
      </c>
      <c r="J217" s="98">
        <f>'4'!J152</f>
        <v>0</v>
      </c>
      <c r="K217" s="98">
        <f>'4'!K152</f>
        <v>0</v>
      </c>
      <c r="L217" s="98">
        <f>'4'!L152</f>
        <v>0</v>
      </c>
      <c r="M217" s="98">
        <f>'4'!M152</f>
        <v>0</v>
      </c>
      <c r="N217" s="98">
        <f>'4'!N152</f>
        <v>0</v>
      </c>
      <c r="O217" s="98">
        <f>'4'!O152</f>
        <v>0</v>
      </c>
      <c r="P217" s="98">
        <f>'4'!P152</f>
        <v>0</v>
      </c>
      <c r="Q217" s="98">
        <f>'4'!Q152</f>
        <v>0</v>
      </c>
      <c r="R217" s="98">
        <f>'4'!R152</f>
        <v>0</v>
      </c>
      <c r="S217" s="98">
        <f>'4'!S152</f>
        <v>0</v>
      </c>
      <c r="T217" s="98">
        <f>'4'!T152</f>
        <v>0</v>
      </c>
    </row>
    <row r="218" spans="3:21" ht="12.6">
      <c r="C218" s="34" t="s">
        <v>337</v>
      </c>
      <c r="E218" s="18" t="s">
        <v>649</v>
      </c>
      <c r="H218" s="98">
        <f>'4'!H158</f>
        <v>0</v>
      </c>
      <c r="I218" s="98">
        <f>'4'!I158</f>
        <v>0</v>
      </c>
      <c r="J218" s="98">
        <f>'4'!J158</f>
        <v>0</v>
      </c>
      <c r="K218" s="98">
        <f>'4'!K158</f>
        <v>0</v>
      </c>
      <c r="L218" s="98">
        <f>'4'!L158</f>
        <v>0</v>
      </c>
      <c r="M218" s="98">
        <f>'4'!M158</f>
        <v>0</v>
      </c>
      <c r="N218" s="98">
        <f>'4'!N158</f>
        <v>0</v>
      </c>
      <c r="O218" s="98">
        <f>'4'!O158</f>
        <v>0</v>
      </c>
      <c r="P218" s="98">
        <f>'4'!P158</f>
        <v>0</v>
      </c>
      <c r="Q218" s="98">
        <f>'4'!Q158</f>
        <v>0</v>
      </c>
      <c r="R218" s="98">
        <f>'4'!R158</f>
        <v>0</v>
      </c>
      <c r="S218" s="98">
        <f>'4'!S158</f>
        <v>0</v>
      </c>
      <c r="T218" s="98">
        <f>'4'!T158</f>
        <v>0</v>
      </c>
    </row>
    <row r="219" spans="3:21" ht="12.6">
      <c r="C219" s="34" t="s">
        <v>341</v>
      </c>
      <c r="E219" s="18" t="s">
        <v>649</v>
      </c>
      <c r="H219" s="98">
        <f>'4'!H162</f>
        <v>0</v>
      </c>
      <c r="I219" s="98">
        <f>'4'!I162</f>
        <v>0</v>
      </c>
      <c r="J219" s="98">
        <f>'4'!J162</f>
        <v>0</v>
      </c>
      <c r="K219" s="98">
        <f>'4'!K162</f>
        <v>0</v>
      </c>
      <c r="L219" s="98">
        <f>'4'!L162</f>
        <v>0</v>
      </c>
      <c r="M219" s="98">
        <f>'4'!M162</f>
        <v>0</v>
      </c>
      <c r="N219" s="98">
        <f>'4'!N162</f>
        <v>0</v>
      </c>
      <c r="O219" s="98">
        <f>'4'!O162</f>
        <v>0</v>
      </c>
      <c r="P219" s="98">
        <f>'4'!P162</f>
        <v>0</v>
      </c>
      <c r="Q219" s="98">
        <f>'4'!Q162</f>
        <v>0</v>
      </c>
      <c r="R219" s="98">
        <f>'4'!R162</f>
        <v>0</v>
      </c>
      <c r="S219" s="98">
        <f>'4'!S162</f>
        <v>0</v>
      </c>
      <c r="T219" s="98">
        <f>'4'!T162</f>
        <v>0</v>
      </c>
    </row>
    <row r="220" spans="3:21" ht="12.6">
      <c r="C220" s="16" t="s">
        <v>244</v>
      </c>
      <c r="E220" s="18" t="s">
        <v>649</v>
      </c>
      <c r="H220" s="98">
        <f>'4'!H163</f>
        <v>0</v>
      </c>
      <c r="I220" s="98">
        <f>'4'!I163</f>
        <v>0</v>
      </c>
      <c r="J220" s="98">
        <f>'4'!J163</f>
        <v>0</v>
      </c>
      <c r="K220" s="98">
        <f>'4'!K163</f>
        <v>0</v>
      </c>
      <c r="L220" s="98">
        <f>'4'!L163</f>
        <v>0</v>
      </c>
      <c r="M220" s="98">
        <f>'4'!M163</f>
        <v>0</v>
      </c>
      <c r="N220" s="98">
        <f>'4'!N163</f>
        <v>0</v>
      </c>
      <c r="O220" s="98">
        <f>'4'!O163</f>
        <v>0</v>
      </c>
      <c r="P220" s="98">
        <f>'4'!P163</f>
        <v>0</v>
      </c>
      <c r="Q220" s="98">
        <f>'4'!Q163</f>
        <v>0</v>
      </c>
      <c r="R220" s="98">
        <f>'4'!R163</f>
        <v>0</v>
      </c>
      <c r="S220" s="98">
        <f>'4'!S163</f>
        <v>0</v>
      </c>
      <c r="T220" s="98">
        <f>'4'!T163</f>
        <v>0</v>
      </c>
    </row>
    <row r="221" spans="3:21" ht="12.6">
      <c r="C221" s="17"/>
      <c r="D221" s="17"/>
      <c r="E221" s="17"/>
      <c r="F221" s="17"/>
      <c r="G221" s="17"/>
      <c r="H221" s="116"/>
      <c r="I221" s="116"/>
      <c r="J221" s="116"/>
      <c r="K221" s="116"/>
      <c r="L221" s="116"/>
      <c r="M221" s="116"/>
      <c r="N221" s="116"/>
      <c r="O221" s="116"/>
      <c r="P221" s="116"/>
      <c r="Q221" s="116"/>
      <c r="R221" s="116"/>
      <c r="S221" s="116"/>
      <c r="T221" s="116"/>
      <c r="U221" s="122"/>
    </row>
    <row r="222" spans="3:21" ht="12.6">
      <c r="C222" s="16" t="s">
        <v>624</v>
      </c>
      <c r="D222" s="18"/>
      <c r="E222" s="18" t="s">
        <v>649</v>
      </c>
      <c r="H222" s="98">
        <f>SUM(H223,H227)</f>
        <v>0</v>
      </c>
      <c r="I222" s="98">
        <f t="shared" ref="I222:T222" si="122">SUM(I223,I227)</f>
        <v>0</v>
      </c>
      <c r="J222" s="98">
        <f t="shared" si="122"/>
        <v>0</v>
      </c>
      <c r="K222" s="98">
        <f t="shared" si="122"/>
        <v>0</v>
      </c>
      <c r="L222" s="98">
        <f t="shared" si="122"/>
        <v>0</v>
      </c>
      <c r="M222" s="98">
        <f t="shared" si="122"/>
        <v>0</v>
      </c>
      <c r="N222" s="98">
        <f t="shared" si="122"/>
        <v>0</v>
      </c>
      <c r="O222" s="98">
        <f t="shared" si="122"/>
        <v>0</v>
      </c>
      <c r="P222" s="98">
        <f t="shared" si="122"/>
        <v>0</v>
      </c>
      <c r="Q222" s="98">
        <f t="shared" si="122"/>
        <v>0</v>
      </c>
      <c r="R222" s="98">
        <f t="shared" si="122"/>
        <v>0</v>
      </c>
      <c r="S222" s="98">
        <f t="shared" si="122"/>
        <v>0</v>
      </c>
      <c r="T222" s="98">
        <f t="shared" si="122"/>
        <v>0</v>
      </c>
      <c r="U222" s="122"/>
    </row>
    <row r="223" spans="3:21" ht="12.6">
      <c r="C223" s="16" t="s">
        <v>376</v>
      </c>
      <c r="E223" s="18" t="s">
        <v>649</v>
      </c>
      <c r="H223" s="98">
        <f>SUM(H224,H225,H226)</f>
        <v>0</v>
      </c>
      <c r="I223" s="98">
        <f t="shared" ref="I223:T223" si="123">SUM(I224,I225,I226)</f>
        <v>0</v>
      </c>
      <c r="J223" s="98">
        <f t="shared" si="123"/>
        <v>0</v>
      </c>
      <c r="K223" s="98">
        <f t="shared" si="123"/>
        <v>0</v>
      </c>
      <c r="L223" s="98">
        <f t="shared" si="123"/>
        <v>0</v>
      </c>
      <c r="M223" s="98">
        <f t="shared" si="123"/>
        <v>0</v>
      </c>
      <c r="N223" s="98">
        <f t="shared" si="123"/>
        <v>0</v>
      </c>
      <c r="O223" s="98">
        <f t="shared" si="123"/>
        <v>0</v>
      </c>
      <c r="P223" s="98">
        <f t="shared" si="123"/>
        <v>0</v>
      </c>
      <c r="Q223" s="98">
        <f t="shared" si="123"/>
        <v>0</v>
      </c>
      <c r="R223" s="98">
        <f t="shared" si="123"/>
        <v>0</v>
      </c>
      <c r="S223" s="98">
        <f t="shared" si="123"/>
        <v>0</v>
      </c>
      <c r="T223" s="98">
        <f t="shared" si="123"/>
        <v>0</v>
      </c>
    </row>
    <row r="224" spans="3:21" ht="12.6">
      <c r="C224" s="134" t="s">
        <v>330</v>
      </c>
      <c r="E224" s="18" t="s">
        <v>649</v>
      </c>
      <c r="H224" s="98">
        <f>'4'!H167</f>
        <v>0</v>
      </c>
      <c r="I224" s="98">
        <f>'4'!I167</f>
        <v>0</v>
      </c>
      <c r="J224" s="98">
        <f>'4'!J167</f>
        <v>0</v>
      </c>
      <c r="K224" s="98">
        <f>'4'!K167</f>
        <v>0</v>
      </c>
      <c r="L224" s="98">
        <f>'4'!L167</f>
        <v>0</v>
      </c>
      <c r="M224" s="98">
        <f>'4'!M167</f>
        <v>0</v>
      </c>
      <c r="N224" s="98">
        <f>'4'!N167</f>
        <v>0</v>
      </c>
      <c r="O224" s="98">
        <f>'4'!O167</f>
        <v>0</v>
      </c>
      <c r="P224" s="98">
        <f>'4'!P167</f>
        <v>0</v>
      </c>
      <c r="Q224" s="98">
        <f>'4'!Q167</f>
        <v>0</v>
      </c>
      <c r="R224" s="98">
        <f>'4'!R167</f>
        <v>0</v>
      </c>
      <c r="S224" s="98">
        <f>'4'!S167</f>
        <v>0</v>
      </c>
      <c r="T224" s="98">
        <f>'4'!T167</f>
        <v>0</v>
      </c>
    </row>
    <row r="225" spans="3:21" ht="12.6">
      <c r="C225" s="34" t="s">
        <v>337</v>
      </c>
      <c r="E225" s="18" t="s">
        <v>649</v>
      </c>
      <c r="H225" s="98">
        <f>'4'!H173</f>
        <v>0</v>
      </c>
      <c r="I225" s="98">
        <f>'4'!I173</f>
        <v>0</v>
      </c>
      <c r="J225" s="98">
        <f>'4'!J173</f>
        <v>0</v>
      </c>
      <c r="K225" s="98">
        <f>'4'!K173</f>
        <v>0</v>
      </c>
      <c r="L225" s="98">
        <f>'4'!L173</f>
        <v>0</v>
      </c>
      <c r="M225" s="98">
        <f>'4'!M173</f>
        <v>0</v>
      </c>
      <c r="N225" s="98">
        <f>'4'!N173</f>
        <v>0</v>
      </c>
      <c r="O225" s="98">
        <f>'4'!O173</f>
        <v>0</v>
      </c>
      <c r="P225" s="98">
        <f>'4'!P173</f>
        <v>0</v>
      </c>
      <c r="Q225" s="98">
        <f>'4'!Q173</f>
        <v>0</v>
      </c>
      <c r="R225" s="98">
        <f>'4'!R173</f>
        <v>0</v>
      </c>
      <c r="S225" s="98">
        <f>'4'!S173</f>
        <v>0</v>
      </c>
      <c r="T225" s="98">
        <f>'4'!T173</f>
        <v>0</v>
      </c>
    </row>
    <row r="226" spans="3:21" ht="12.6">
      <c r="C226" s="34" t="s">
        <v>341</v>
      </c>
      <c r="E226" s="18" t="s">
        <v>649</v>
      </c>
      <c r="H226" s="98">
        <f>'4'!H177</f>
        <v>0</v>
      </c>
      <c r="I226" s="98">
        <f>'4'!I177</f>
        <v>0</v>
      </c>
      <c r="J226" s="98">
        <f>'4'!J177</f>
        <v>0</v>
      </c>
      <c r="K226" s="98">
        <f>'4'!K177</f>
        <v>0</v>
      </c>
      <c r="L226" s="98">
        <f>'4'!L177</f>
        <v>0</v>
      </c>
      <c r="M226" s="98">
        <f>'4'!M177</f>
        <v>0</v>
      </c>
      <c r="N226" s="98">
        <f>'4'!N177</f>
        <v>0</v>
      </c>
      <c r="O226" s="98">
        <f>'4'!O177</f>
        <v>0</v>
      </c>
      <c r="P226" s="98">
        <f>'4'!P177</f>
        <v>0</v>
      </c>
      <c r="Q226" s="98">
        <f>'4'!Q177</f>
        <v>0</v>
      </c>
      <c r="R226" s="98">
        <f>'4'!R177</f>
        <v>0</v>
      </c>
      <c r="S226" s="98">
        <f>'4'!S177</f>
        <v>0</v>
      </c>
      <c r="T226" s="98">
        <f>'4'!T177</f>
        <v>0</v>
      </c>
    </row>
    <row r="227" spans="3:21" ht="12.6">
      <c r="C227" s="16" t="s">
        <v>244</v>
      </c>
      <c r="E227" s="18" t="s">
        <v>649</v>
      </c>
      <c r="H227" s="98">
        <f>'4'!H178</f>
        <v>0</v>
      </c>
      <c r="I227" s="98">
        <f>'4'!I178</f>
        <v>0</v>
      </c>
      <c r="J227" s="98">
        <f>'4'!J178</f>
        <v>0</v>
      </c>
      <c r="K227" s="98">
        <f>'4'!K178</f>
        <v>0</v>
      </c>
      <c r="L227" s="98">
        <f>'4'!L178</f>
        <v>0</v>
      </c>
      <c r="M227" s="98">
        <f>'4'!M178</f>
        <v>0</v>
      </c>
      <c r="N227" s="98">
        <f>'4'!N178</f>
        <v>0</v>
      </c>
      <c r="O227" s="98">
        <f>'4'!O178</f>
        <v>0</v>
      </c>
      <c r="P227" s="98">
        <f>'4'!P178</f>
        <v>0</v>
      </c>
      <c r="Q227" s="98">
        <f>'4'!Q178</f>
        <v>0</v>
      </c>
      <c r="R227" s="98">
        <f>'4'!R178</f>
        <v>0</v>
      </c>
      <c r="S227" s="98">
        <f>'4'!S178</f>
        <v>0</v>
      </c>
      <c r="T227" s="98">
        <f>'4'!T178</f>
        <v>0</v>
      </c>
    </row>
    <row r="228" spans="3:21" ht="12.6">
      <c r="C228" s="17"/>
      <c r="D228" s="17"/>
      <c r="E228" s="17"/>
      <c r="F228" s="17"/>
      <c r="G228" s="17"/>
      <c r="H228" s="116"/>
      <c r="I228" s="116"/>
      <c r="J228" s="116"/>
      <c r="K228" s="116"/>
      <c r="L228" s="116"/>
      <c r="M228" s="116"/>
      <c r="N228" s="116"/>
      <c r="O228" s="116"/>
      <c r="P228" s="116"/>
      <c r="Q228" s="116"/>
      <c r="R228" s="116"/>
      <c r="S228" s="116"/>
      <c r="T228" s="116"/>
      <c r="U228" s="122"/>
    </row>
    <row r="229" spans="3:21" ht="12.6">
      <c r="C229" s="16" t="s">
        <v>625</v>
      </c>
      <c r="D229" s="18"/>
      <c r="E229" s="18" t="s">
        <v>649</v>
      </c>
      <c r="H229" s="98">
        <f>SUM(H230,H234)</f>
        <v>0</v>
      </c>
      <c r="I229" s="98">
        <f t="shared" ref="I229:T229" si="124">SUM(I230,I234)</f>
        <v>0</v>
      </c>
      <c r="J229" s="98">
        <f t="shared" si="124"/>
        <v>0</v>
      </c>
      <c r="K229" s="98">
        <f t="shared" si="124"/>
        <v>0</v>
      </c>
      <c r="L229" s="98">
        <f t="shared" si="124"/>
        <v>0</v>
      </c>
      <c r="M229" s="98">
        <f t="shared" si="124"/>
        <v>0</v>
      </c>
      <c r="N229" s="98">
        <f t="shared" si="124"/>
        <v>0</v>
      </c>
      <c r="O229" s="98">
        <f t="shared" si="124"/>
        <v>0</v>
      </c>
      <c r="P229" s="98">
        <f t="shared" si="124"/>
        <v>0</v>
      </c>
      <c r="Q229" s="98">
        <f t="shared" si="124"/>
        <v>0</v>
      </c>
      <c r="R229" s="98">
        <f t="shared" si="124"/>
        <v>0</v>
      </c>
      <c r="S229" s="98">
        <f t="shared" si="124"/>
        <v>0</v>
      </c>
      <c r="T229" s="98">
        <f t="shared" si="124"/>
        <v>0</v>
      </c>
      <c r="U229" s="122"/>
    </row>
    <row r="230" spans="3:21" ht="12.6">
      <c r="C230" s="16" t="s">
        <v>376</v>
      </c>
      <c r="E230" s="18" t="s">
        <v>649</v>
      </c>
      <c r="H230" s="98">
        <f>SUM(H231,H232,H233)</f>
        <v>0</v>
      </c>
      <c r="I230" s="98">
        <f t="shared" ref="I230:T230" si="125">SUM(I231,I232,I233)</f>
        <v>0</v>
      </c>
      <c r="J230" s="98">
        <f t="shared" si="125"/>
        <v>0</v>
      </c>
      <c r="K230" s="98">
        <f t="shared" si="125"/>
        <v>0</v>
      </c>
      <c r="L230" s="98">
        <f t="shared" si="125"/>
        <v>0</v>
      </c>
      <c r="M230" s="98">
        <f t="shared" si="125"/>
        <v>0</v>
      </c>
      <c r="N230" s="98">
        <f t="shared" si="125"/>
        <v>0</v>
      </c>
      <c r="O230" s="98">
        <f t="shared" si="125"/>
        <v>0</v>
      </c>
      <c r="P230" s="98">
        <f t="shared" si="125"/>
        <v>0</v>
      </c>
      <c r="Q230" s="98">
        <f t="shared" si="125"/>
        <v>0</v>
      </c>
      <c r="R230" s="98">
        <f t="shared" si="125"/>
        <v>0</v>
      </c>
      <c r="S230" s="98">
        <f t="shared" si="125"/>
        <v>0</v>
      </c>
      <c r="T230" s="98">
        <f t="shared" si="125"/>
        <v>0</v>
      </c>
    </row>
    <row r="231" spans="3:21" ht="12.6">
      <c r="C231" s="134" t="s">
        <v>330</v>
      </c>
      <c r="E231" s="18" t="s">
        <v>649</v>
      </c>
      <c r="H231" s="98">
        <f>'4'!H182</f>
        <v>0</v>
      </c>
      <c r="I231" s="98">
        <f>'4'!I182</f>
        <v>0</v>
      </c>
      <c r="J231" s="98">
        <f>'4'!J182</f>
        <v>0</v>
      </c>
      <c r="K231" s="98">
        <f>'4'!K182</f>
        <v>0</v>
      </c>
      <c r="L231" s="98">
        <f>'4'!L182</f>
        <v>0</v>
      </c>
      <c r="M231" s="98">
        <f>'4'!M182</f>
        <v>0</v>
      </c>
      <c r="N231" s="98">
        <f>'4'!N182</f>
        <v>0</v>
      </c>
      <c r="O231" s="98">
        <f>'4'!O182</f>
        <v>0</v>
      </c>
      <c r="P231" s="98">
        <f>'4'!P182</f>
        <v>0</v>
      </c>
      <c r="Q231" s="98">
        <f>'4'!Q182</f>
        <v>0</v>
      </c>
      <c r="R231" s="98">
        <f>'4'!R182</f>
        <v>0</v>
      </c>
      <c r="S231" s="98">
        <f>'4'!S182</f>
        <v>0</v>
      </c>
      <c r="T231" s="98">
        <f>'4'!T182</f>
        <v>0</v>
      </c>
    </row>
    <row r="232" spans="3:21" ht="12.6">
      <c r="C232" s="34" t="s">
        <v>337</v>
      </c>
      <c r="E232" s="18" t="s">
        <v>649</v>
      </c>
      <c r="H232" s="98">
        <f>'4'!H188</f>
        <v>0</v>
      </c>
      <c r="I232" s="98">
        <f>'4'!I188</f>
        <v>0</v>
      </c>
      <c r="J232" s="98">
        <f>'4'!J188</f>
        <v>0</v>
      </c>
      <c r="K232" s="98">
        <f>'4'!K188</f>
        <v>0</v>
      </c>
      <c r="L232" s="98">
        <f>'4'!L188</f>
        <v>0</v>
      </c>
      <c r="M232" s="98">
        <f>'4'!M188</f>
        <v>0</v>
      </c>
      <c r="N232" s="98">
        <f>'4'!N188</f>
        <v>0</v>
      </c>
      <c r="O232" s="98">
        <f>'4'!O188</f>
        <v>0</v>
      </c>
      <c r="P232" s="98">
        <f>'4'!P188</f>
        <v>0</v>
      </c>
      <c r="Q232" s="98">
        <f>'4'!Q188</f>
        <v>0</v>
      </c>
      <c r="R232" s="98">
        <f>'4'!R188</f>
        <v>0</v>
      </c>
      <c r="S232" s="98">
        <f>'4'!S188</f>
        <v>0</v>
      </c>
      <c r="T232" s="98">
        <f>'4'!T188</f>
        <v>0</v>
      </c>
    </row>
    <row r="233" spans="3:21" ht="12.6">
      <c r="C233" s="34" t="s">
        <v>341</v>
      </c>
      <c r="E233" s="18" t="s">
        <v>649</v>
      </c>
      <c r="H233" s="98">
        <f>'4'!H192</f>
        <v>0</v>
      </c>
      <c r="I233" s="98">
        <f>'4'!I192</f>
        <v>0</v>
      </c>
      <c r="J233" s="98">
        <f>'4'!J192</f>
        <v>0</v>
      </c>
      <c r="K233" s="98">
        <f>'4'!K192</f>
        <v>0</v>
      </c>
      <c r="L233" s="98">
        <f>'4'!L192</f>
        <v>0</v>
      </c>
      <c r="M233" s="98">
        <f>'4'!M192</f>
        <v>0</v>
      </c>
      <c r="N233" s="98">
        <f>'4'!N192</f>
        <v>0</v>
      </c>
      <c r="O233" s="98">
        <f>'4'!O192</f>
        <v>0</v>
      </c>
      <c r="P233" s="98">
        <f>'4'!P192</f>
        <v>0</v>
      </c>
      <c r="Q233" s="98">
        <f>'4'!Q192</f>
        <v>0</v>
      </c>
      <c r="R233" s="98">
        <f>'4'!R192</f>
        <v>0</v>
      </c>
      <c r="S233" s="98">
        <f>'4'!S192</f>
        <v>0</v>
      </c>
      <c r="T233" s="98">
        <f>'4'!T192</f>
        <v>0</v>
      </c>
    </row>
    <row r="234" spans="3:21" ht="12.6">
      <c r="C234" s="16" t="s">
        <v>244</v>
      </c>
      <c r="E234" s="18" t="s">
        <v>649</v>
      </c>
      <c r="H234" s="98">
        <f>'4'!H193</f>
        <v>0</v>
      </c>
      <c r="I234" s="98">
        <f>'4'!I193</f>
        <v>0</v>
      </c>
      <c r="J234" s="98">
        <f>'4'!J193</f>
        <v>0</v>
      </c>
      <c r="K234" s="98">
        <f>'4'!K193</f>
        <v>0</v>
      </c>
      <c r="L234" s="98">
        <f>'4'!L193</f>
        <v>0</v>
      </c>
      <c r="M234" s="98">
        <f>'4'!M193</f>
        <v>0</v>
      </c>
      <c r="N234" s="98">
        <f>'4'!N193</f>
        <v>0</v>
      </c>
      <c r="O234" s="98">
        <f>'4'!O193</f>
        <v>0</v>
      </c>
      <c r="P234" s="98">
        <f>'4'!P193</f>
        <v>0</v>
      </c>
      <c r="Q234" s="98">
        <f>'4'!Q193</f>
        <v>0</v>
      </c>
      <c r="R234" s="98">
        <f>'4'!R193</f>
        <v>0</v>
      </c>
      <c r="S234" s="98">
        <f>'4'!S193</f>
        <v>0</v>
      </c>
      <c r="T234" s="98">
        <f>'4'!T193</f>
        <v>0</v>
      </c>
    </row>
    <row r="235" spans="3:21" ht="12.6">
      <c r="C235" s="17"/>
      <c r="D235" s="17"/>
      <c r="E235" s="17"/>
      <c r="F235" s="17"/>
      <c r="G235" s="17"/>
      <c r="H235" s="116"/>
      <c r="I235" s="116"/>
      <c r="J235" s="116"/>
      <c r="K235" s="116"/>
      <c r="L235" s="116"/>
      <c r="M235" s="116"/>
      <c r="N235" s="116"/>
      <c r="O235" s="116"/>
      <c r="P235" s="116"/>
      <c r="Q235" s="116"/>
      <c r="R235" s="116"/>
      <c r="S235" s="116"/>
      <c r="T235" s="116"/>
      <c r="U235" s="122"/>
    </row>
    <row r="236" spans="3:21" ht="12.6">
      <c r="C236" s="16" t="s">
        <v>626</v>
      </c>
      <c r="D236" s="18"/>
      <c r="E236" s="18" t="s">
        <v>649</v>
      </c>
      <c r="H236" s="98">
        <f>SUM(H237,H241)</f>
        <v>0</v>
      </c>
      <c r="I236" s="98">
        <f t="shared" ref="I236:T236" si="126">SUM(I237,I241)</f>
        <v>0</v>
      </c>
      <c r="J236" s="98">
        <f t="shared" si="126"/>
        <v>0</v>
      </c>
      <c r="K236" s="98">
        <f t="shared" si="126"/>
        <v>0</v>
      </c>
      <c r="L236" s="98">
        <f t="shared" si="126"/>
        <v>0</v>
      </c>
      <c r="M236" s="98">
        <f t="shared" si="126"/>
        <v>0</v>
      </c>
      <c r="N236" s="98">
        <f t="shared" si="126"/>
        <v>0</v>
      </c>
      <c r="O236" s="98">
        <f t="shared" si="126"/>
        <v>0</v>
      </c>
      <c r="P236" s="98">
        <f t="shared" si="126"/>
        <v>0</v>
      </c>
      <c r="Q236" s="98">
        <f t="shared" si="126"/>
        <v>0</v>
      </c>
      <c r="R236" s="98">
        <f t="shared" si="126"/>
        <v>0</v>
      </c>
      <c r="S236" s="98">
        <f t="shared" si="126"/>
        <v>0</v>
      </c>
      <c r="T236" s="98">
        <f t="shared" si="126"/>
        <v>0</v>
      </c>
      <c r="U236" s="122"/>
    </row>
    <row r="237" spans="3:21" ht="12.6">
      <c r="C237" s="16" t="s">
        <v>376</v>
      </c>
      <c r="E237" s="18" t="s">
        <v>649</v>
      </c>
      <c r="H237" s="98">
        <f>SUM(H238,H239,H240)</f>
        <v>0</v>
      </c>
      <c r="I237" s="98">
        <f t="shared" ref="I237:T237" si="127">SUM(I238,I239,I240)</f>
        <v>0</v>
      </c>
      <c r="J237" s="98">
        <f t="shared" si="127"/>
        <v>0</v>
      </c>
      <c r="K237" s="98">
        <f t="shared" si="127"/>
        <v>0</v>
      </c>
      <c r="L237" s="98">
        <f t="shared" si="127"/>
        <v>0</v>
      </c>
      <c r="M237" s="98">
        <f t="shared" si="127"/>
        <v>0</v>
      </c>
      <c r="N237" s="98">
        <f t="shared" si="127"/>
        <v>0</v>
      </c>
      <c r="O237" s="98">
        <f t="shared" si="127"/>
        <v>0</v>
      </c>
      <c r="P237" s="98">
        <f t="shared" si="127"/>
        <v>0</v>
      </c>
      <c r="Q237" s="98">
        <f t="shared" si="127"/>
        <v>0</v>
      </c>
      <c r="R237" s="98">
        <f t="shared" si="127"/>
        <v>0</v>
      </c>
      <c r="S237" s="98">
        <f t="shared" si="127"/>
        <v>0</v>
      </c>
      <c r="T237" s="98">
        <f t="shared" si="127"/>
        <v>0</v>
      </c>
    </row>
    <row r="238" spans="3:21" ht="12.6">
      <c r="C238" s="134" t="s">
        <v>330</v>
      </c>
      <c r="E238" s="18" t="s">
        <v>649</v>
      </c>
      <c r="H238" s="98">
        <f>'4'!H197</f>
        <v>0</v>
      </c>
      <c r="I238" s="98">
        <f>'4'!I197</f>
        <v>0</v>
      </c>
      <c r="J238" s="98">
        <f>'4'!J197</f>
        <v>0</v>
      </c>
      <c r="K238" s="98">
        <f>'4'!K197</f>
        <v>0</v>
      </c>
      <c r="L238" s="98">
        <f>'4'!L197</f>
        <v>0</v>
      </c>
      <c r="M238" s="98">
        <f>'4'!M197</f>
        <v>0</v>
      </c>
      <c r="N238" s="98">
        <f>'4'!N197</f>
        <v>0</v>
      </c>
      <c r="O238" s="98">
        <f>'4'!O197</f>
        <v>0</v>
      </c>
      <c r="P238" s="98">
        <f>'4'!P197</f>
        <v>0</v>
      </c>
      <c r="Q238" s="98">
        <f>'4'!Q197</f>
        <v>0</v>
      </c>
      <c r="R238" s="98">
        <f>'4'!R197</f>
        <v>0</v>
      </c>
      <c r="S238" s="98">
        <f>'4'!S197</f>
        <v>0</v>
      </c>
      <c r="T238" s="98">
        <f>'4'!T197</f>
        <v>0</v>
      </c>
    </row>
    <row r="239" spans="3:21" ht="12.6">
      <c r="C239" s="34" t="s">
        <v>337</v>
      </c>
      <c r="E239" s="18" t="s">
        <v>649</v>
      </c>
      <c r="H239" s="98">
        <f>'4'!H203</f>
        <v>0</v>
      </c>
      <c r="I239" s="98">
        <f>'4'!I203</f>
        <v>0</v>
      </c>
      <c r="J239" s="98">
        <f>'4'!J203</f>
        <v>0</v>
      </c>
      <c r="K239" s="98">
        <f>'4'!K203</f>
        <v>0</v>
      </c>
      <c r="L239" s="98">
        <f>'4'!L203</f>
        <v>0</v>
      </c>
      <c r="M239" s="98">
        <f>'4'!M203</f>
        <v>0</v>
      </c>
      <c r="N239" s="98">
        <f>'4'!N203</f>
        <v>0</v>
      </c>
      <c r="O239" s="98">
        <f>'4'!O203</f>
        <v>0</v>
      </c>
      <c r="P239" s="98">
        <f>'4'!P203</f>
        <v>0</v>
      </c>
      <c r="Q239" s="98">
        <f>'4'!Q203</f>
        <v>0</v>
      </c>
      <c r="R239" s="98">
        <f>'4'!R203</f>
        <v>0</v>
      </c>
      <c r="S239" s="98">
        <f>'4'!S203</f>
        <v>0</v>
      </c>
      <c r="T239" s="98">
        <f>'4'!T203</f>
        <v>0</v>
      </c>
    </row>
    <row r="240" spans="3:21" ht="12.6">
      <c r="C240" s="34" t="s">
        <v>341</v>
      </c>
      <c r="E240" s="18" t="s">
        <v>649</v>
      </c>
      <c r="H240" s="98">
        <f>'4'!H207</f>
        <v>0</v>
      </c>
      <c r="I240" s="98">
        <f>'4'!I207</f>
        <v>0</v>
      </c>
      <c r="J240" s="98">
        <f>'4'!J207</f>
        <v>0</v>
      </c>
      <c r="K240" s="98">
        <f>'4'!K207</f>
        <v>0</v>
      </c>
      <c r="L240" s="98">
        <f>'4'!L207</f>
        <v>0</v>
      </c>
      <c r="M240" s="98">
        <f>'4'!M207</f>
        <v>0</v>
      </c>
      <c r="N240" s="98">
        <f>'4'!N207</f>
        <v>0</v>
      </c>
      <c r="O240" s="98">
        <f>'4'!O207</f>
        <v>0</v>
      </c>
      <c r="P240" s="98">
        <f>'4'!P207</f>
        <v>0</v>
      </c>
      <c r="Q240" s="98">
        <f>'4'!Q207</f>
        <v>0</v>
      </c>
      <c r="R240" s="98">
        <f>'4'!R207</f>
        <v>0</v>
      </c>
      <c r="S240" s="98">
        <f>'4'!S207</f>
        <v>0</v>
      </c>
      <c r="T240" s="98">
        <f>'4'!T207</f>
        <v>0</v>
      </c>
    </row>
    <row r="241" spans="3:21" ht="12.6">
      <c r="C241" s="16" t="s">
        <v>244</v>
      </c>
      <c r="E241" s="18" t="s">
        <v>649</v>
      </c>
      <c r="H241" s="98">
        <f>'4'!H208</f>
        <v>0</v>
      </c>
      <c r="I241" s="98">
        <f>'4'!I208</f>
        <v>0</v>
      </c>
      <c r="J241" s="98">
        <f>'4'!J208</f>
        <v>0</v>
      </c>
      <c r="K241" s="98">
        <f>'4'!K208</f>
        <v>0</v>
      </c>
      <c r="L241" s="98">
        <f>'4'!L208</f>
        <v>0</v>
      </c>
      <c r="M241" s="98">
        <f>'4'!M208</f>
        <v>0</v>
      </c>
      <c r="N241" s="98">
        <f>'4'!N208</f>
        <v>0</v>
      </c>
      <c r="O241" s="98">
        <f>'4'!O208</f>
        <v>0</v>
      </c>
      <c r="P241" s="98">
        <f>'4'!P208</f>
        <v>0</v>
      </c>
      <c r="Q241" s="98">
        <f>'4'!Q208</f>
        <v>0</v>
      </c>
      <c r="R241" s="98">
        <f>'4'!R208</f>
        <v>0</v>
      </c>
      <c r="S241" s="98">
        <f>'4'!S208</f>
        <v>0</v>
      </c>
      <c r="T241" s="98">
        <f>'4'!T208</f>
        <v>0</v>
      </c>
    </row>
    <row r="242" spans="3:21" ht="12.6">
      <c r="C242" s="17"/>
      <c r="D242" s="17"/>
      <c r="E242" s="17"/>
      <c r="F242" s="17"/>
      <c r="G242" s="17"/>
      <c r="H242" s="116"/>
      <c r="I242" s="116"/>
      <c r="J242" s="116"/>
      <c r="K242" s="116"/>
      <c r="L242" s="116"/>
      <c r="M242" s="116"/>
      <c r="N242" s="116"/>
      <c r="O242" s="116"/>
      <c r="P242" s="116"/>
      <c r="Q242" s="116"/>
      <c r="R242" s="116"/>
      <c r="S242" s="116"/>
      <c r="T242" s="116"/>
      <c r="U242" s="122"/>
    </row>
    <row r="243" spans="3:21" ht="12.6">
      <c r="C243" s="16" t="s">
        <v>676</v>
      </c>
      <c r="D243" s="270"/>
      <c r="E243" s="270" t="s">
        <v>649</v>
      </c>
      <c r="H243" s="98">
        <f>SUM(H244,H248)</f>
        <v>0</v>
      </c>
      <c r="I243" s="98">
        <f t="shared" ref="I243:T243" si="128">SUM(I244,I248)</f>
        <v>0</v>
      </c>
      <c r="J243" s="98">
        <f t="shared" si="128"/>
        <v>0</v>
      </c>
      <c r="K243" s="98">
        <f t="shared" si="128"/>
        <v>0</v>
      </c>
      <c r="L243" s="98">
        <f t="shared" si="128"/>
        <v>0</v>
      </c>
      <c r="M243" s="98">
        <f t="shared" si="128"/>
        <v>0</v>
      </c>
      <c r="N243" s="98">
        <f t="shared" si="128"/>
        <v>0</v>
      </c>
      <c r="O243" s="98">
        <f t="shared" si="128"/>
        <v>0</v>
      </c>
      <c r="P243" s="98">
        <f t="shared" si="128"/>
        <v>0</v>
      </c>
      <c r="Q243" s="98">
        <f t="shared" si="128"/>
        <v>0</v>
      </c>
      <c r="R243" s="98">
        <f t="shared" si="128"/>
        <v>0</v>
      </c>
      <c r="S243" s="98">
        <f t="shared" si="128"/>
        <v>0</v>
      </c>
      <c r="T243" s="98">
        <f t="shared" si="128"/>
        <v>0</v>
      </c>
      <c r="U243" s="122"/>
    </row>
    <row r="244" spans="3:21" ht="12.6">
      <c r="C244" s="16" t="s">
        <v>376</v>
      </c>
      <c r="E244" s="270" t="s">
        <v>649</v>
      </c>
      <c r="H244" s="98">
        <f>SUM(H245,H246,H247)</f>
        <v>0</v>
      </c>
      <c r="I244" s="98">
        <f t="shared" ref="I244:T244" si="129">SUM(I245,I246,I247)</f>
        <v>0</v>
      </c>
      <c r="J244" s="98">
        <f t="shared" si="129"/>
        <v>0</v>
      </c>
      <c r="K244" s="98">
        <f t="shared" si="129"/>
        <v>0</v>
      </c>
      <c r="L244" s="98">
        <f t="shared" si="129"/>
        <v>0</v>
      </c>
      <c r="M244" s="98">
        <f t="shared" si="129"/>
        <v>0</v>
      </c>
      <c r="N244" s="98">
        <f t="shared" si="129"/>
        <v>0</v>
      </c>
      <c r="O244" s="98">
        <f t="shared" si="129"/>
        <v>0</v>
      </c>
      <c r="P244" s="98">
        <f t="shared" si="129"/>
        <v>0</v>
      </c>
      <c r="Q244" s="98">
        <f t="shared" si="129"/>
        <v>0</v>
      </c>
      <c r="R244" s="98">
        <f t="shared" si="129"/>
        <v>0</v>
      </c>
      <c r="S244" s="98">
        <f t="shared" si="129"/>
        <v>0</v>
      </c>
      <c r="T244" s="98">
        <f t="shared" si="129"/>
        <v>0</v>
      </c>
    </row>
    <row r="245" spans="3:21" ht="12.6">
      <c r="C245" s="134" t="s">
        <v>330</v>
      </c>
      <c r="E245" s="270" t="s">
        <v>649</v>
      </c>
      <c r="H245" s="98">
        <f>'4'!H212</f>
        <v>0</v>
      </c>
      <c r="I245" s="98">
        <f>'4'!I212</f>
        <v>0</v>
      </c>
      <c r="J245" s="98">
        <f>'4'!J212</f>
        <v>0</v>
      </c>
      <c r="K245" s="98">
        <f>'4'!K212</f>
        <v>0</v>
      </c>
      <c r="L245" s="98">
        <f>'4'!L212</f>
        <v>0</v>
      </c>
      <c r="M245" s="98">
        <f>'4'!M212</f>
        <v>0</v>
      </c>
      <c r="N245" s="98">
        <f>'4'!N212</f>
        <v>0</v>
      </c>
      <c r="O245" s="98">
        <f>'4'!O212</f>
        <v>0</v>
      </c>
      <c r="P245" s="98">
        <f>'4'!P212</f>
        <v>0</v>
      </c>
      <c r="Q245" s="98">
        <f>'4'!Q212</f>
        <v>0</v>
      </c>
      <c r="R245" s="98">
        <f>'4'!R212</f>
        <v>0</v>
      </c>
      <c r="S245" s="98">
        <f>'4'!S212</f>
        <v>0</v>
      </c>
      <c r="T245" s="98">
        <f>'4'!T212</f>
        <v>0</v>
      </c>
    </row>
    <row r="246" spans="3:21" ht="12.6">
      <c r="C246" s="34" t="s">
        <v>337</v>
      </c>
      <c r="E246" s="270" t="s">
        <v>649</v>
      </c>
      <c r="H246" s="98">
        <f>'4'!H218</f>
        <v>0</v>
      </c>
      <c r="I246" s="98">
        <f>'4'!I218</f>
        <v>0</v>
      </c>
      <c r="J246" s="98">
        <f>'4'!J218</f>
        <v>0</v>
      </c>
      <c r="K246" s="98">
        <f>'4'!K218</f>
        <v>0</v>
      </c>
      <c r="L246" s="98">
        <f>'4'!L218</f>
        <v>0</v>
      </c>
      <c r="M246" s="98">
        <f>'4'!M218</f>
        <v>0</v>
      </c>
      <c r="N246" s="98">
        <f>'4'!N218</f>
        <v>0</v>
      </c>
      <c r="O246" s="98">
        <f>'4'!O218</f>
        <v>0</v>
      </c>
      <c r="P246" s="98">
        <f>'4'!P218</f>
        <v>0</v>
      </c>
      <c r="Q246" s="98">
        <f>'4'!Q218</f>
        <v>0</v>
      </c>
      <c r="R246" s="98">
        <f>'4'!R218</f>
        <v>0</v>
      </c>
      <c r="S246" s="98">
        <f>'4'!S218</f>
        <v>0</v>
      </c>
      <c r="T246" s="98">
        <f>'4'!T218</f>
        <v>0</v>
      </c>
    </row>
    <row r="247" spans="3:21" ht="12.6">
      <c r="C247" s="34" t="s">
        <v>341</v>
      </c>
      <c r="E247" s="270" t="s">
        <v>649</v>
      </c>
      <c r="H247" s="98">
        <f>'4'!H222</f>
        <v>0</v>
      </c>
      <c r="I247" s="98">
        <f>'4'!I222</f>
        <v>0</v>
      </c>
      <c r="J247" s="98">
        <f>'4'!J222</f>
        <v>0</v>
      </c>
      <c r="K247" s="98">
        <f>'4'!K222</f>
        <v>0</v>
      </c>
      <c r="L247" s="98">
        <f>'4'!L222</f>
        <v>0</v>
      </c>
      <c r="M247" s="98">
        <f>'4'!M222</f>
        <v>0</v>
      </c>
      <c r="N247" s="98">
        <f>'4'!N222</f>
        <v>0</v>
      </c>
      <c r="O247" s="98">
        <f>'4'!O222</f>
        <v>0</v>
      </c>
      <c r="P247" s="98">
        <f>'4'!P222</f>
        <v>0</v>
      </c>
      <c r="Q247" s="98">
        <f>'4'!Q222</f>
        <v>0</v>
      </c>
      <c r="R247" s="98">
        <f>'4'!R222</f>
        <v>0</v>
      </c>
      <c r="S247" s="98">
        <f>'4'!S222</f>
        <v>0</v>
      </c>
      <c r="T247" s="98">
        <f>'4'!T222</f>
        <v>0</v>
      </c>
    </row>
    <row r="248" spans="3:21" ht="12.6">
      <c r="C248" s="16" t="s">
        <v>244</v>
      </c>
      <c r="E248" s="270" t="s">
        <v>649</v>
      </c>
      <c r="H248" s="98">
        <f>'4'!H223</f>
        <v>0</v>
      </c>
      <c r="I248" s="98">
        <f>'4'!I223</f>
        <v>0</v>
      </c>
      <c r="J248" s="98">
        <f>'4'!J223</f>
        <v>0</v>
      </c>
      <c r="K248" s="98">
        <f>'4'!K223</f>
        <v>0</v>
      </c>
      <c r="L248" s="98">
        <f>'4'!L223</f>
        <v>0</v>
      </c>
      <c r="M248" s="98">
        <f>'4'!M223</f>
        <v>0</v>
      </c>
      <c r="N248" s="98">
        <f>'4'!N223</f>
        <v>0</v>
      </c>
      <c r="O248" s="98">
        <f>'4'!O223</f>
        <v>0</v>
      </c>
      <c r="P248" s="98">
        <f>'4'!P223</f>
        <v>0</v>
      </c>
      <c r="Q248" s="98">
        <f>'4'!Q223</f>
        <v>0</v>
      </c>
      <c r="R248" s="98">
        <f>'4'!R223</f>
        <v>0</v>
      </c>
      <c r="S248" s="98">
        <f>'4'!S223</f>
        <v>0</v>
      </c>
      <c r="T248" s="98">
        <f>'4'!T223</f>
        <v>0</v>
      </c>
    </row>
    <row r="249" spans="3:21" ht="12.6">
      <c r="C249" s="17"/>
      <c r="D249" s="17"/>
      <c r="E249" s="17"/>
      <c r="F249" s="17"/>
      <c r="G249" s="17"/>
      <c r="H249" s="116"/>
      <c r="I249" s="116"/>
      <c r="J249" s="116"/>
      <c r="K249" s="116"/>
      <c r="L249" s="116"/>
      <c r="M249" s="116"/>
      <c r="N249" s="116"/>
      <c r="O249" s="116"/>
      <c r="P249" s="116"/>
      <c r="Q249" s="116"/>
      <c r="R249" s="116"/>
      <c r="S249" s="116"/>
      <c r="T249" s="116"/>
      <c r="U249" s="122"/>
    </row>
    <row r="250" spans="3:21" ht="12.6">
      <c r="C250" s="16" t="s">
        <v>375</v>
      </c>
      <c r="D250" s="17"/>
      <c r="E250" s="18" t="s">
        <v>649</v>
      </c>
      <c r="F250" s="17"/>
      <c r="G250" s="17"/>
      <c r="H250" s="103">
        <f>SUM(H251:H252)</f>
        <v>0</v>
      </c>
      <c r="I250" s="103">
        <f t="shared" ref="I250:T250" si="130">SUM(I251:I252)</f>
        <v>0</v>
      </c>
      <c r="J250" s="103">
        <f t="shared" si="130"/>
        <v>0</v>
      </c>
      <c r="K250" s="103">
        <f t="shared" si="130"/>
        <v>0</v>
      </c>
      <c r="L250" s="103">
        <f t="shared" si="130"/>
        <v>0</v>
      </c>
      <c r="M250" s="103">
        <f t="shared" si="130"/>
        <v>0</v>
      </c>
      <c r="N250" s="103">
        <f t="shared" si="130"/>
        <v>0</v>
      </c>
      <c r="O250" s="103">
        <f t="shared" si="130"/>
        <v>0</v>
      </c>
      <c r="P250" s="103">
        <f t="shared" si="130"/>
        <v>0</v>
      </c>
      <c r="Q250" s="103">
        <f t="shared" si="130"/>
        <v>0</v>
      </c>
      <c r="R250" s="103">
        <f t="shared" si="130"/>
        <v>0</v>
      </c>
      <c r="S250" s="103">
        <f t="shared" si="130"/>
        <v>0</v>
      </c>
      <c r="T250" s="103">
        <f t="shared" si="130"/>
        <v>0</v>
      </c>
      <c r="U250" s="122"/>
    </row>
    <row r="251" spans="3:21" ht="12.6">
      <c r="C251" s="17" t="s">
        <v>376</v>
      </c>
      <c r="D251" s="17"/>
      <c r="E251" s="18" t="s">
        <v>649</v>
      </c>
      <c r="F251" s="17"/>
      <c r="G251" s="17"/>
      <c r="H251" s="98">
        <f>'4'!H226</f>
        <v>0</v>
      </c>
      <c r="I251" s="98">
        <f>'4'!I226</f>
        <v>0</v>
      </c>
      <c r="J251" s="98">
        <f>'4'!J226</f>
        <v>0</v>
      </c>
      <c r="K251" s="98">
        <f>'4'!K226</f>
        <v>0</v>
      </c>
      <c r="L251" s="98">
        <f>'4'!L226</f>
        <v>0</v>
      </c>
      <c r="M251" s="98">
        <f>'4'!M226</f>
        <v>0</v>
      </c>
      <c r="N251" s="98">
        <f>'4'!N226</f>
        <v>0</v>
      </c>
      <c r="O251" s="98">
        <f>'4'!O226</f>
        <v>0</v>
      </c>
      <c r="P251" s="98">
        <f>'4'!P226</f>
        <v>0</v>
      </c>
      <c r="Q251" s="98">
        <f>'4'!Q226</f>
        <v>0</v>
      </c>
      <c r="R251" s="98">
        <f>'4'!R226</f>
        <v>0</v>
      </c>
      <c r="S251" s="98">
        <f>'4'!S226</f>
        <v>0</v>
      </c>
      <c r="T251" s="98">
        <f>'4'!T226</f>
        <v>0</v>
      </c>
      <c r="U251" s="122"/>
    </row>
    <row r="252" spans="3:21" ht="12.6">
      <c r="C252" s="17" t="s">
        <v>96</v>
      </c>
      <c r="D252" s="17"/>
      <c r="E252" s="18" t="s">
        <v>649</v>
      </c>
      <c r="F252" s="17"/>
      <c r="G252" s="17"/>
      <c r="H252" s="98">
        <f>'4'!H227</f>
        <v>0</v>
      </c>
      <c r="I252" s="98">
        <f>'4'!I227</f>
        <v>0</v>
      </c>
      <c r="J252" s="98">
        <f>'4'!J227</f>
        <v>0</v>
      </c>
      <c r="K252" s="98">
        <f>'4'!K227</f>
        <v>0</v>
      </c>
      <c r="L252" s="98">
        <f>'4'!L227</f>
        <v>0</v>
      </c>
      <c r="M252" s="98">
        <f>'4'!M227</f>
        <v>0</v>
      </c>
      <c r="N252" s="98">
        <f>'4'!N227</f>
        <v>0</v>
      </c>
      <c r="O252" s="98">
        <f>'4'!O227</f>
        <v>0</v>
      </c>
      <c r="P252" s="98">
        <f>'4'!P227</f>
        <v>0</v>
      </c>
      <c r="Q252" s="98">
        <f>'4'!Q227</f>
        <v>0</v>
      </c>
      <c r="R252" s="98">
        <f>'4'!R227</f>
        <v>0</v>
      </c>
      <c r="S252" s="98">
        <f>'4'!S227</f>
        <v>0</v>
      </c>
      <c r="T252" s="98">
        <f>'4'!T227</f>
        <v>0</v>
      </c>
      <c r="U252" s="122"/>
    </row>
    <row r="253" spans="3:21" ht="12.6">
      <c r="C253" s="17"/>
      <c r="D253" s="17"/>
      <c r="E253" s="17"/>
      <c r="F253" s="17"/>
      <c r="G253" s="17"/>
      <c r="H253" s="116"/>
      <c r="I253" s="116"/>
      <c r="J253" s="116"/>
      <c r="K253" s="116"/>
      <c r="L253" s="116"/>
      <c r="M253" s="116"/>
      <c r="N253" s="116"/>
      <c r="O253" s="116"/>
      <c r="P253" s="116"/>
      <c r="Q253" s="116"/>
      <c r="R253" s="116"/>
      <c r="S253" s="116"/>
      <c r="T253" s="116"/>
      <c r="U253" s="122"/>
    </row>
    <row r="254" spans="3:21" ht="12.6">
      <c r="C254" s="16" t="s">
        <v>489</v>
      </c>
      <c r="D254" s="18"/>
      <c r="E254" s="18" t="s">
        <v>649</v>
      </c>
      <c r="H254" s="138">
        <f>SUM(H256,H266)</f>
        <v>0</v>
      </c>
      <c r="I254" s="138">
        <f>SUM(I256,I266)</f>
        <v>0</v>
      </c>
      <c r="J254" s="138">
        <f t="shared" ref="J254:T254" si="131">SUM(J256,J266)</f>
        <v>0</v>
      </c>
      <c r="K254" s="138">
        <f t="shared" si="131"/>
        <v>0</v>
      </c>
      <c r="L254" s="138">
        <f t="shared" si="131"/>
        <v>0</v>
      </c>
      <c r="M254" s="138">
        <f t="shared" si="131"/>
        <v>0</v>
      </c>
      <c r="N254" s="138">
        <f t="shared" si="131"/>
        <v>0</v>
      </c>
      <c r="O254" s="138">
        <f t="shared" si="131"/>
        <v>0</v>
      </c>
      <c r="P254" s="138">
        <f t="shared" si="131"/>
        <v>0</v>
      </c>
      <c r="Q254" s="138">
        <f t="shared" si="131"/>
        <v>0</v>
      </c>
      <c r="R254" s="138">
        <f t="shared" si="131"/>
        <v>0</v>
      </c>
      <c r="S254" s="138">
        <f t="shared" si="131"/>
        <v>0</v>
      </c>
      <c r="T254" s="138">
        <f t="shared" si="131"/>
        <v>0</v>
      </c>
      <c r="U254" s="122"/>
    </row>
    <row r="255" spans="3:21" ht="12.6">
      <c r="H255" s="97"/>
      <c r="I255" s="97"/>
      <c r="J255" s="97"/>
      <c r="K255" s="97"/>
      <c r="L255" s="97"/>
      <c r="M255" s="97"/>
      <c r="N255" s="97"/>
      <c r="O255" s="97"/>
      <c r="P255" s="97"/>
      <c r="Q255" s="97"/>
      <c r="R255" s="97"/>
      <c r="S255" s="97"/>
      <c r="T255" s="97"/>
      <c r="U255" s="122"/>
    </row>
    <row r="256" spans="3:21" ht="12.6">
      <c r="C256" s="16" t="s">
        <v>376</v>
      </c>
      <c r="D256" s="18"/>
      <c r="E256" s="18" t="s">
        <v>649</v>
      </c>
      <c r="F256" s="18"/>
      <c r="G256" s="18"/>
      <c r="H256" s="139">
        <f>SUM(H257:H265)</f>
        <v>0</v>
      </c>
      <c r="I256" s="139">
        <f t="shared" ref="I256:T256" si="132">SUM(I257:I265)</f>
        <v>0</v>
      </c>
      <c r="J256" s="139">
        <f t="shared" si="132"/>
        <v>0</v>
      </c>
      <c r="K256" s="139">
        <f t="shared" si="132"/>
        <v>0</v>
      </c>
      <c r="L256" s="139">
        <f t="shared" si="132"/>
        <v>0</v>
      </c>
      <c r="M256" s="139">
        <f t="shared" si="132"/>
        <v>0</v>
      </c>
      <c r="N256" s="139">
        <f t="shared" si="132"/>
        <v>0</v>
      </c>
      <c r="O256" s="139">
        <f t="shared" si="132"/>
        <v>0</v>
      </c>
      <c r="P256" s="139">
        <f t="shared" si="132"/>
        <v>0</v>
      </c>
      <c r="Q256" s="139">
        <f t="shared" si="132"/>
        <v>0</v>
      </c>
      <c r="R256" s="139">
        <f t="shared" si="132"/>
        <v>0</v>
      </c>
      <c r="S256" s="139">
        <f t="shared" si="132"/>
        <v>0</v>
      </c>
      <c r="T256" s="139">
        <f t="shared" si="132"/>
        <v>0</v>
      </c>
      <c r="U256" s="122"/>
    </row>
    <row r="257" spans="3:21" ht="12.6">
      <c r="C257" s="24" t="s">
        <v>88</v>
      </c>
      <c r="D257" s="18"/>
      <c r="E257" s="18" t="s">
        <v>649</v>
      </c>
      <c r="H257" s="103">
        <f>INDEX('5'!H$28:H$144, MATCH($C257, '5'!$C$28:$C$144, 0))</f>
        <v>0</v>
      </c>
      <c r="I257" s="103">
        <f>INDEX('5'!I$28:I$144, MATCH($C257, '5'!$C$28:$C$144, 0))</f>
        <v>0</v>
      </c>
      <c r="J257" s="103">
        <f>INDEX('5'!J$28:J$144, MATCH($C257, '5'!$C$28:$C$144, 0))</f>
        <v>0</v>
      </c>
      <c r="K257" s="103">
        <f>INDEX('5'!K$28:K$144, MATCH($C257, '5'!$C$28:$C$144, 0))</f>
        <v>0</v>
      </c>
      <c r="L257" s="103">
        <f>INDEX('5'!L$28:L$144, MATCH($C257, '5'!$C$28:$C$144, 0))</f>
        <v>0</v>
      </c>
      <c r="M257" s="103">
        <f>INDEX('5'!M$28:M$144, MATCH($C257, '5'!$C$28:$C$144, 0))</f>
        <v>0</v>
      </c>
      <c r="N257" s="103">
        <f>INDEX('5'!N$28:N$144, MATCH($C257, '5'!$C$28:$C$144, 0))</f>
        <v>0</v>
      </c>
      <c r="O257" s="103">
        <f>INDEX('5'!O$28:O$144, MATCH($C257, '5'!$C$28:$C$144, 0))</f>
        <v>0</v>
      </c>
      <c r="P257" s="103">
        <f>INDEX('5'!P$28:P$144, MATCH($C257, '5'!$C$28:$C$144, 0))</f>
        <v>0</v>
      </c>
      <c r="Q257" s="103">
        <f>INDEX('5'!Q$28:Q$144, MATCH($C257, '5'!$C$28:$C$144, 0))</f>
        <v>0</v>
      </c>
      <c r="R257" s="103">
        <f>INDEX('5'!R$28:R$144, MATCH($C257, '5'!$C$28:$C$144, 0))</f>
        <v>0</v>
      </c>
      <c r="S257" s="103">
        <f>INDEX('5'!S$28:S$144, MATCH($C257, '5'!$C$28:$C$144, 0))</f>
        <v>0</v>
      </c>
      <c r="T257" s="103">
        <f>INDEX('5'!T$28:T$144, MATCH($C257, '5'!$C$28:$C$144, 0))</f>
        <v>0</v>
      </c>
      <c r="U257" s="122"/>
    </row>
    <row r="258" spans="3:21" ht="12.6">
      <c r="C258" s="24" t="s">
        <v>89</v>
      </c>
      <c r="D258" s="18"/>
      <c r="E258" s="18" t="s">
        <v>649</v>
      </c>
      <c r="H258" s="103">
        <f>INDEX('5'!H$28:H$144, MATCH($C258, '5'!$C$28:$C$144, 0))</f>
        <v>0</v>
      </c>
      <c r="I258" s="103">
        <f>INDEX('5'!I$28:I$144, MATCH($C258, '5'!$C$28:$C$144, 0))</f>
        <v>0</v>
      </c>
      <c r="J258" s="103">
        <f>INDEX('5'!J$28:J$144, MATCH($C258, '5'!$C$28:$C$144, 0))</f>
        <v>0</v>
      </c>
      <c r="K258" s="103">
        <f>INDEX('5'!K$28:K$144, MATCH($C258, '5'!$C$28:$C$144, 0))</f>
        <v>0</v>
      </c>
      <c r="L258" s="103">
        <f>INDEX('5'!L$28:L$144, MATCH($C258, '5'!$C$28:$C$144, 0))</f>
        <v>0</v>
      </c>
      <c r="M258" s="103">
        <f>INDEX('5'!M$28:M$144, MATCH($C258, '5'!$C$28:$C$144, 0))</f>
        <v>0</v>
      </c>
      <c r="N258" s="103">
        <f>INDEX('5'!N$28:N$144, MATCH($C258, '5'!$C$28:$C$144, 0))</f>
        <v>0</v>
      </c>
      <c r="O258" s="103">
        <f>INDEX('5'!O$28:O$144, MATCH($C258, '5'!$C$28:$C$144, 0))</f>
        <v>0</v>
      </c>
      <c r="P258" s="103">
        <f>INDEX('5'!P$28:P$144, MATCH($C258, '5'!$C$28:$C$144, 0))</f>
        <v>0</v>
      </c>
      <c r="Q258" s="103">
        <f>INDEX('5'!Q$28:Q$144, MATCH($C258, '5'!$C$28:$C$144, 0))</f>
        <v>0</v>
      </c>
      <c r="R258" s="103">
        <f>INDEX('5'!R$28:R$144, MATCH($C258, '5'!$C$28:$C$144, 0))</f>
        <v>0</v>
      </c>
      <c r="S258" s="103">
        <f>INDEX('5'!S$28:S$144, MATCH($C258, '5'!$C$28:$C$144, 0))</f>
        <v>0</v>
      </c>
      <c r="T258" s="103">
        <f>INDEX('5'!T$28:T$144, MATCH($C258, '5'!$C$28:$C$144, 0))</f>
        <v>0</v>
      </c>
      <c r="U258" s="122"/>
    </row>
    <row r="259" spans="3:21" ht="12.6">
      <c r="C259" s="24" t="s">
        <v>90</v>
      </c>
      <c r="D259" s="18"/>
      <c r="E259" s="18" t="s">
        <v>649</v>
      </c>
      <c r="H259" s="103">
        <f>INDEX('5'!H$28:H$144, MATCH($C259, '5'!$C$28:$C$144, 0))</f>
        <v>0</v>
      </c>
      <c r="I259" s="103">
        <f>INDEX('5'!I$28:I$144, MATCH($C259, '5'!$C$28:$C$144, 0))</f>
        <v>0</v>
      </c>
      <c r="J259" s="103">
        <f>INDEX('5'!J$28:J$144, MATCH($C259, '5'!$C$28:$C$144, 0))</f>
        <v>0</v>
      </c>
      <c r="K259" s="103">
        <f>INDEX('5'!K$28:K$144, MATCH($C259, '5'!$C$28:$C$144, 0))</f>
        <v>0</v>
      </c>
      <c r="L259" s="103">
        <f>INDEX('5'!L$28:L$144, MATCH($C259, '5'!$C$28:$C$144, 0))</f>
        <v>0</v>
      </c>
      <c r="M259" s="103">
        <f>INDEX('5'!M$28:M$144, MATCH($C259, '5'!$C$28:$C$144, 0))</f>
        <v>0</v>
      </c>
      <c r="N259" s="103">
        <f>INDEX('5'!N$28:N$144, MATCH($C259, '5'!$C$28:$C$144, 0))</f>
        <v>0</v>
      </c>
      <c r="O259" s="103">
        <f>INDEX('5'!O$28:O$144, MATCH($C259, '5'!$C$28:$C$144, 0))</f>
        <v>0</v>
      </c>
      <c r="P259" s="103">
        <f>INDEX('5'!P$28:P$144, MATCH($C259, '5'!$C$28:$C$144, 0))</f>
        <v>0</v>
      </c>
      <c r="Q259" s="103">
        <f>INDEX('5'!Q$28:Q$144, MATCH($C259, '5'!$C$28:$C$144, 0))</f>
        <v>0</v>
      </c>
      <c r="R259" s="103">
        <f>INDEX('5'!R$28:R$144, MATCH($C259, '5'!$C$28:$C$144, 0))</f>
        <v>0</v>
      </c>
      <c r="S259" s="103">
        <f>INDEX('5'!S$28:S$144, MATCH($C259, '5'!$C$28:$C$144, 0))</f>
        <v>0</v>
      </c>
      <c r="T259" s="103">
        <f>INDEX('5'!T$28:T$144, MATCH($C259, '5'!$C$28:$C$144, 0))</f>
        <v>0</v>
      </c>
      <c r="U259" s="122"/>
    </row>
    <row r="260" spans="3:21" ht="12.6">
      <c r="C260" s="24" t="s">
        <v>91</v>
      </c>
      <c r="D260" s="18"/>
      <c r="E260" s="18" t="s">
        <v>649</v>
      </c>
      <c r="H260" s="103">
        <f>INDEX('5'!H$28:H$144, MATCH($C260, '5'!$C$28:$C$144, 0))</f>
        <v>0</v>
      </c>
      <c r="I260" s="103">
        <f>INDEX('5'!I$28:I$144, MATCH($C260, '5'!$C$28:$C$144, 0))</f>
        <v>0</v>
      </c>
      <c r="J260" s="103">
        <f>INDEX('5'!J$28:J$144, MATCH($C260, '5'!$C$28:$C$144, 0))</f>
        <v>0</v>
      </c>
      <c r="K260" s="103">
        <f>INDEX('5'!K$28:K$144, MATCH($C260, '5'!$C$28:$C$144, 0))</f>
        <v>0</v>
      </c>
      <c r="L260" s="103">
        <f>INDEX('5'!L$28:L$144, MATCH($C260, '5'!$C$28:$C$144, 0))</f>
        <v>0</v>
      </c>
      <c r="M260" s="103">
        <f>INDEX('5'!M$28:M$144, MATCH($C260, '5'!$C$28:$C$144, 0))</f>
        <v>0</v>
      </c>
      <c r="N260" s="103">
        <f>INDEX('5'!N$28:N$144, MATCH($C260, '5'!$C$28:$C$144, 0))</f>
        <v>0</v>
      </c>
      <c r="O260" s="103">
        <f>INDEX('5'!O$28:O$144, MATCH($C260, '5'!$C$28:$C$144, 0))</f>
        <v>0</v>
      </c>
      <c r="P260" s="103">
        <f>INDEX('5'!P$28:P$144, MATCH($C260, '5'!$C$28:$C$144, 0))</f>
        <v>0</v>
      </c>
      <c r="Q260" s="103">
        <f>INDEX('5'!Q$28:Q$144, MATCH($C260, '5'!$C$28:$C$144, 0))</f>
        <v>0</v>
      </c>
      <c r="R260" s="103">
        <f>INDEX('5'!R$28:R$144, MATCH($C260, '5'!$C$28:$C$144, 0))</f>
        <v>0</v>
      </c>
      <c r="S260" s="103">
        <f>INDEX('5'!S$28:S$144, MATCH($C260, '5'!$C$28:$C$144, 0))</f>
        <v>0</v>
      </c>
      <c r="T260" s="103">
        <f>INDEX('5'!T$28:T$144, MATCH($C260, '5'!$C$28:$C$144, 0))</f>
        <v>0</v>
      </c>
      <c r="U260" s="122"/>
    </row>
    <row r="261" spans="3:21" ht="12.6">
      <c r="C261" s="24" t="s">
        <v>92</v>
      </c>
      <c r="D261" s="18"/>
      <c r="E261" s="18" t="s">
        <v>649</v>
      </c>
      <c r="H261" s="103">
        <f>INDEX('5'!H$28:H$144, MATCH($C261, '5'!$C$28:$C$144, 0))</f>
        <v>0</v>
      </c>
      <c r="I261" s="103">
        <f>INDEX('5'!I$28:I$144, MATCH($C261, '5'!$C$28:$C$144, 0))</f>
        <v>0</v>
      </c>
      <c r="J261" s="103">
        <f>INDEX('5'!J$28:J$144, MATCH($C261, '5'!$C$28:$C$144, 0))</f>
        <v>0</v>
      </c>
      <c r="K261" s="103">
        <f>INDEX('5'!K$28:K$144, MATCH($C261, '5'!$C$28:$C$144, 0))</f>
        <v>0</v>
      </c>
      <c r="L261" s="103">
        <f>INDEX('5'!L$28:L$144, MATCH($C261, '5'!$C$28:$C$144, 0))</f>
        <v>0</v>
      </c>
      <c r="M261" s="103">
        <f>INDEX('5'!M$28:M$144, MATCH($C261, '5'!$C$28:$C$144, 0))</f>
        <v>0</v>
      </c>
      <c r="N261" s="103">
        <f>INDEX('5'!N$28:N$144, MATCH($C261, '5'!$C$28:$C$144, 0))</f>
        <v>0</v>
      </c>
      <c r="O261" s="103">
        <f>INDEX('5'!O$28:O$144, MATCH($C261, '5'!$C$28:$C$144, 0))</f>
        <v>0</v>
      </c>
      <c r="P261" s="103">
        <f>INDEX('5'!P$28:P$144, MATCH($C261, '5'!$C$28:$C$144, 0))</f>
        <v>0</v>
      </c>
      <c r="Q261" s="103">
        <f>INDEX('5'!Q$28:Q$144, MATCH($C261, '5'!$C$28:$C$144, 0))</f>
        <v>0</v>
      </c>
      <c r="R261" s="103">
        <f>INDEX('5'!R$28:R$144, MATCH($C261, '5'!$C$28:$C$144, 0))</f>
        <v>0</v>
      </c>
      <c r="S261" s="103">
        <f>INDEX('5'!S$28:S$144, MATCH($C261, '5'!$C$28:$C$144, 0))</f>
        <v>0</v>
      </c>
      <c r="T261" s="103">
        <f>INDEX('5'!T$28:T$144, MATCH($C261, '5'!$C$28:$C$144, 0))</f>
        <v>0</v>
      </c>
      <c r="U261" s="122"/>
    </row>
    <row r="262" spans="3:21" ht="12.6">
      <c r="C262" s="24" t="s">
        <v>93</v>
      </c>
      <c r="D262" s="18"/>
      <c r="E262" s="18" t="s">
        <v>649</v>
      </c>
      <c r="H262" s="103">
        <f>INDEX('5'!H$28:H$144, MATCH($C262, '5'!$C$28:$C$144, 0))</f>
        <v>0</v>
      </c>
      <c r="I262" s="103">
        <f>INDEX('5'!I$28:I$144, MATCH($C262, '5'!$C$28:$C$144, 0))</f>
        <v>0</v>
      </c>
      <c r="J262" s="103">
        <f>INDEX('5'!J$28:J$144, MATCH($C262, '5'!$C$28:$C$144, 0))</f>
        <v>0</v>
      </c>
      <c r="K262" s="103">
        <f>INDEX('5'!K$28:K$144, MATCH($C262, '5'!$C$28:$C$144, 0))</f>
        <v>0</v>
      </c>
      <c r="L262" s="103">
        <f>INDEX('5'!L$28:L$144, MATCH($C262, '5'!$C$28:$C$144, 0))</f>
        <v>0</v>
      </c>
      <c r="M262" s="103">
        <f>INDEX('5'!M$28:M$144, MATCH($C262, '5'!$C$28:$C$144, 0))</f>
        <v>0</v>
      </c>
      <c r="N262" s="103">
        <f>INDEX('5'!N$28:N$144, MATCH($C262, '5'!$C$28:$C$144, 0))</f>
        <v>0</v>
      </c>
      <c r="O262" s="103">
        <f>INDEX('5'!O$28:O$144, MATCH($C262, '5'!$C$28:$C$144, 0))</f>
        <v>0</v>
      </c>
      <c r="P262" s="103">
        <f>INDEX('5'!P$28:P$144, MATCH($C262, '5'!$C$28:$C$144, 0))</f>
        <v>0</v>
      </c>
      <c r="Q262" s="103">
        <f>INDEX('5'!Q$28:Q$144, MATCH($C262, '5'!$C$28:$C$144, 0))</f>
        <v>0</v>
      </c>
      <c r="R262" s="103">
        <f>INDEX('5'!R$28:R$144, MATCH($C262, '5'!$C$28:$C$144, 0))</f>
        <v>0</v>
      </c>
      <c r="S262" s="103">
        <f>INDEX('5'!S$28:S$144, MATCH($C262, '5'!$C$28:$C$144, 0))</f>
        <v>0</v>
      </c>
      <c r="T262" s="103">
        <f>INDEX('5'!T$28:T$144, MATCH($C262, '5'!$C$28:$C$144, 0))</f>
        <v>0</v>
      </c>
      <c r="U262" s="122"/>
    </row>
    <row r="263" spans="3:21" ht="12.6">
      <c r="C263" s="24" t="s">
        <v>94</v>
      </c>
      <c r="D263" s="18"/>
      <c r="E263" s="18" t="s">
        <v>649</v>
      </c>
      <c r="H263" s="103">
        <f>INDEX('5'!H$28:H$144, MATCH($C263, '5'!$C$28:$C$144, 0))</f>
        <v>0</v>
      </c>
      <c r="I263" s="103">
        <f>INDEX('5'!I$28:I$144, MATCH($C263, '5'!$C$28:$C$144, 0))</f>
        <v>0</v>
      </c>
      <c r="J263" s="103">
        <f>INDEX('5'!J$28:J$144, MATCH($C263, '5'!$C$28:$C$144, 0))</f>
        <v>0</v>
      </c>
      <c r="K263" s="103">
        <f>INDEX('5'!K$28:K$144, MATCH($C263, '5'!$C$28:$C$144, 0))</f>
        <v>0</v>
      </c>
      <c r="L263" s="103">
        <f>INDEX('5'!L$28:L$144, MATCH($C263, '5'!$C$28:$C$144, 0))</f>
        <v>0</v>
      </c>
      <c r="M263" s="103">
        <f>INDEX('5'!M$28:M$144, MATCH($C263, '5'!$C$28:$C$144, 0))</f>
        <v>0</v>
      </c>
      <c r="N263" s="103">
        <f>INDEX('5'!N$28:N$144, MATCH($C263, '5'!$C$28:$C$144, 0))</f>
        <v>0</v>
      </c>
      <c r="O263" s="103">
        <f>INDEX('5'!O$28:O$144, MATCH($C263, '5'!$C$28:$C$144, 0))</f>
        <v>0</v>
      </c>
      <c r="P263" s="103">
        <f>INDEX('5'!P$28:P$144, MATCH($C263, '5'!$C$28:$C$144, 0))</f>
        <v>0</v>
      </c>
      <c r="Q263" s="103">
        <f>INDEX('5'!Q$28:Q$144, MATCH($C263, '5'!$C$28:$C$144, 0))</f>
        <v>0</v>
      </c>
      <c r="R263" s="103">
        <f>INDEX('5'!R$28:R$144, MATCH($C263, '5'!$C$28:$C$144, 0))</f>
        <v>0</v>
      </c>
      <c r="S263" s="103">
        <f>INDEX('5'!S$28:S$144, MATCH($C263, '5'!$C$28:$C$144, 0))</f>
        <v>0</v>
      </c>
      <c r="T263" s="103">
        <f>INDEX('5'!T$28:T$144, MATCH($C263, '5'!$C$28:$C$144, 0))</f>
        <v>0</v>
      </c>
      <c r="U263" s="122"/>
    </row>
    <row r="264" spans="3:21" ht="12.6">
      <c r="C264" s="24" t="s">
        <v>95</v>
      </c>
      <c r="D264" s="18"/>
      <c r="E264" s="18" t="s">
        <v>649</v>
      </c>
      <c r="H264" s="103">
        <f>INDEX('5'!H$28:H$144, MATCH($C264, '5'!$C$28:$C$144, 0))</f>
        <v>0</v>
      </c>
      <c r="I264" s="103">
        <f>INDEX('5'!I$28:I$144, MATCH($C264, '5'!$C$28:$C$144, 0))</f>
        <v>0</v>
      </c>
      <c r="J264" s="103">
        <f>INDEX('5'!J$28:J$144, MATCH($C264, '5'!$C$28:$C$144, 0))</f>
        <v>0</v>
      </c>
      <c r="K264" s="103">
        <f>INDEX('5'!K$28:K$144, MATCH($C264, '5'!$C$28:$C$144, 0))</f>
        <v>0</v>
      </c>
      <c r="L264" s="103">
        <f>INDEX('5'!L$28:L$144, MATCH($C264, '5'!$C$28:$C$144, 0))</f>
        <v>0</v>
      </c>
      <c r="M264" s="103">
        <f>INDEX('5'!M$28:M$144, MATCH($C264, '5'!$C$28:$C$144, 0))</f>
        <v>0</v>
      </c>
      <c r="N264" s="103">
        <f>INDEX('5'!N$28:N$144, MATCH($C264, '5'!$C$28:$C$144, 0))</f>
        <v>0</v>
      </c>
      <c r="O264" s="103">
        <f>INDEX('5'!O$28:O$144, MATCH($C264, '5'!$C$28:$C$144, 0))</f>
        <v>0</v>
      </c>
      <c r="P264" s="103">
        <f>INDEX('5'!P$28:P$144, MATCH($C264, '5'!$C$28:$C$144, 0))</f>
        <v>0</v>
      </c>
      <c r="Q264" s="103">
        <f>INDEX('5'!Q$28:Q$144, MATCH($C264, '5'!$C$28:$C$144, 0))</f>
        <v>0</v>
      </c>
      <c r="R264" s="103">
        <f>INDEX('5'!R$28:R$144, MATCH($C264, '5'!$C$28:$C$144, 0))</f>
        <v>0</v>
      </c>
      <c r="S264" s="103">
        <f>INDEX('5'!S$28:S$144, MATCH($C264, '5'!$C$28:$C$144, 0))</f>
        <v>0</v>
      </c>
      <c r="T264" s="103">
        <f>INDEX('5'!T$28:T$144, MATCH($C264, '5'!$C$28:$C$144, 0))</f>
        <v>0</v>
      </c>
      <c r="U264" s="122"/>
    </row>
    <row r="265" spans="3:21" ht="12.6">
      <c r="C265" s="24" t="s">
        <v>664</v>
      </c>
      <c r="D265" s="18"/>
      <c r="E265" s="18" t="s">
        <v>649</v>
      </c>
      <c r="H265" s="103">
        <f>INDEX('5'!H$28:H$144, MATCH($C265, '5'!$C$28:$C$144, 0))</f>
        <v>0</v>
      </c>
      <c r="I265" s="103">
        <f>INDEX('5'!I$28:I$144, MATCH($C265, '5'!$C$28:$C$144, 0))</f>
        <v>0</v>
      </c>
      <c r="J265" s="103">
        <f>INDEX('5'!J$28:J$144, MATCH($C265, '5'!$C$28:$C$144, 0))</f>
        <v>0</v>
      </c>
      <c r="K265" s="103">
        <f>INDEX('5'!K$28:K$144, MATCH($C265, '5'!$C$28:$C$144, 0))</f>
        <v>0</v>
      </c>
      <c r="L265" s="103">
        <f>INDEX('5'!L$28:L$144, MATCH($C265, '5'!$C$28:$C$144, 0))</f>
        <v>0</v>
      </c>
      <c r="M265" s="103">
        <f>INDEX('5'!M$28:M$144, MATCH($C265, '5'!$C$28:$C$144, 0))</f>
        <v>0</v>
      </c>
      <c r="N265" s="103">
        <f>INDEX('5'!N$28:N$144, MATCH($C265, '5'!$C$28:$C$144, 0))</f>
        <v>0</v>
      </c>
      <c r="O265" s="103">
        <f>INDEX('5'!O$28:O$144, MATCH($C265, '5'!$C$28:$C$144, 0))</f>
        <v>0</v>
      </c>
      <c r="P265" s="103">
        <f>INDEX('5'!P$28:P$144, MATCH($C265, '5'!$C$28:$C$144, 0))</f>
        <v>0</v>
      </c>
      <c r="Q265" s="103">
        <f>INDEX('5'!Q$28:Q$144, MATCH($C265, '5'!$C$28:$C$144, 0))</f>
        <v>0</v>
      </c>
      <c r="R265" s="103">
        <f>INDEX('5'!R$28:R$144, MATCH($C265, '5'!$C$28:$C$144, 0))</f>
        <v>0</v>
      </c>
      <c r="S265" s="103">
        <f>INDEX('5'!S$28:S$144, MATCH($C265, '5'!$C$28:$C$144, 0))</f>
        <v>0</v>
      </c>
      <c r="T265" s="103">
        <f>INDEX('5'!T$28:T$144, MATCH($C265, '5'!$C$28:$C$144, 0))</f>
        <v>0</v>
      </c>
      <c r="U265" s="122"/>
    </row>
    <row r="266" spans="3:21" ht="12.6">
      <c r="C266" s="16" t="s">
        <v>96</v>
      </c>
      <c r="D266" s="18"/>
      <c r="E266" s="18" t="s">
        <v>649</v>
      </c>
      <c r="F266" s="18"/>
      <c r="G266" s="18"/>
      <c r="H266" s="139">
        <f>'5'!H148</f>
        <v>0</v>
      </c>
      <c r="I266" s="139">
        <f>'5'!I148</f>
        <v>0</v>
      </c>
      <c r="J266" s="139">
        <f>'5'!J148</f>
        <v>0</v>
      </c>
      <c r="K266" s="139">
        <f>'5'!K148</f>
        <v>0</v>
      </c>
      <c r="L266" s="139">
        <f>'5'!L148</f>
        <v>0</v>
      </c>
      <c r="M266" s="139">
        <f>'5'!M148</f>
        <v>0</v>
      </c>
      <c r="N266" s="139">
        <f>'5'!N148</f>
        <v>0</v>
      </c>
      <c r="O266" s="139">
        <f>'5'!O148</f>
        <v>0</v>
      </c>
      <c r="P266" s="139">
        <f>'5'!P148</f>
        <v>0</v>
      </c>
      <c r="Q266" s="139">
        <f>'5'!Q148</f>
        <v>0</v>
      </c>
      <c r="R266" s="139">
        <f>'5'!R148</f>
        <v>0</v>
      </c>
      <c r="S266" s="139">
        <f>'5'!S148</f>
        <v>0</v>
      </c>
      <c r="T266" s="139">
        <f>'5'!T148</f>
        <v>0</v>
      </c>
      <c r="U266" s="122"/>
    </row>
    <row r="267" spans="3:21" ht="12.6">
      <c r="C267" s="24"/>
      <c r="D267" s="18"/>
      <c r="E267" s="18"/>
      <c r="F267" s="18"/>
      <c r="G267" s="18"/>
      <c r="H267" s="117"/>
      <c r="I267" s="117"/>
      <c r="J267" s="117"/>
      <c r="K267" s="117"/>
      <c r="L267" s="117"/>
      <c r="M267" s="117"/>
      <c r="N267" s="117"/>
      <c r="O267" s="117"/>
      <c r="P267" s="117"/>
      <c r="Q267" s="117"/>
      <c r="R267" s="117"/>
      <c r="S267" s="117"/>
      <c r="T267" s="117"/>
      <c r="U267" s="122"/>
    </row>
    <row r="268" spans="3:21" ht="12.6">
      <c r="C268" s="206" t="s">
        <v>667</v>
      </c>
      <c r="D268" s="18"/>
      <c r="E268" s="18" t="s">
        <v>649</v>
      </c>
      <c r="F268" s="18"/>
      <c r="G268" s="18"/>
      <c r="H268" s="103">
        <f>'3'!H25-'10'!H26</f>
        <v>0</v>
      </c>
      <c r="I268" s="103">
        <f>'3'!I25-'10'!I26</f>
        <v>0</v>
      </c>
      <c r="J268" s="103">
        <f>'3'!J25-'10'!J26</f>
        <v>0</v>
      </c>
      <c r="K268" s="103">
        <f>'3'!K25-'10'!K26</f>
        <v>0</v>
      </c>
      <c r="L268" s="103">
        <f>'3'!L25-'10'!L26</f>
        <v>0</v>
      </c>
      <c r="M268" s="103">
        <f>'3'!M25-'10'!M26</f>
        <v>0</v>
      </c>
      <c r="N268" s="103">
        <f>'3'!N25-'10'!N26</f>
        <v>0</v>
      </c>
      <c r="O268" s="103">
        <f>'3'!O25-'10'!O26</f>
        <v>0</v>
      </c>
      <c r="P268" s="103">
        <f>'3'!P25-'10'!P26</f>
        <v>0</v>
      </c>
      <c r="Q268" s="103">
        <f>'3'!Q25-'10'!Q26</f>
        <v>0</v>
      </c>
      <c r="R268" s="103">
        <f>'3'!R25-'10'!R26</f>
        <v>0</v>
      </c>
      <c r="S268" s="103">
        <f>'3'!S25-'10'!S26</f>
        <v>0</v>
      </c>
      <c r="T268" s="103">
        <f>'3'!T25-'10'!T26</f>
        <v>0</v>
      </c>
      <c r="U268" s="122"/>
    </row>
    <row r="269" spans="3:21" ht="12.6">
      <c r="C269" s="206" t="s">
        <v>668</v>
      </c>
      <c r="D269" s="18"/>
      <c r="E269" s="18" t="s">
        <v>649</v>
      </c>
      <c r="F269" s="18"/>
      <c r="G269" s="18"/>
      <c r="H269" s="103">
        <f>'3'!H26-'10'!H26</f>
        <v>0</v>
      </c>
      <c r="I269" s="103">
        <f>'3'!I26-'10'!I26</f>
        <v>0</v>
      </c>
      <c r="J269" s="103">
        <f>'3'!J26-'10'!J26</f>
        <v>0</v>
      </c>
      <c r="K269" s="103">
        <f>'3'!K26-'10'!K26</f>
        <v>0</v>
      </c>
      <c r="L269" s="103">
        <f>'3'!L26-'10'!L26</f>
        <v>0</v>
      </c>
      <c r="M269" s="103">
        <f>'3'!M26-'10'!M26</f>
        <v>0</v>
      </c>
      <c r="N269" s="103">
        <f>'3'!N26-'10'!N26</f>
        <v>0</v>
      </c>
      <c r="O269" s="103">
        <f>'3'!O26-'10'!O26</f>
        <v>0</v>
      </c>
      <c r="P269" s="103">
        <f>'3'!P26-'10'!P26</f>
        <v>0</v>
      </c>
      <c r="Q269" s="103">
        <f>'3'!Q26-'10'!Q26</f>
        <v>0</v>
      </c>
      <c r="R269" s="103">
        <f>'3'!R26-'10'!R26</f>
        <v>0</v>
      </c>
      <c r="S269" s="103">
        <f>'3'!S26-'10'!S26</f>
        <v>0</v>
      </c>
      <c r="T269" s="103">
        <f>'3'!T26-'10'!T26</f>
        <v>0</v>
      </c>
      <c r="U269" s="122"/>
    </row>
    <row r="270" spans="3:21" ht="12.6">
      <c r="C270" s="206"/>
      <c r="D270" s="18"/>
      <c r="E270" s="18"/>
      <c r="F270" s="18"/>
      <c r="G270" s="18"/>
      <c r="H270" s="117"/>
      <c r="I270" s="117"/>
      <c r="J270" s="117"/>
      <c r="K270" s="117"/>
      <c r="L270" s="117"/>
      <c r="M270" s="117"/>
      <c r="N270" s="117"/>
      <c r="O270" s="117"/>
      <c r="P270" s="117"/>
      <c r="Q270" s="117"/>
      <c r="R270" s="117"/>
      <c r="S270" s="117"/>
      <c r="T270" s="117"/>
      <c r="U270" s="122"/>
    </row>
    <row r="271" spans="3:21" ht="12.6">
      <c r="C271" s="151" t="s">
        <v>491</v>
      </c>
      <c r="D271" s="52"/>
      <c r="E271" s="18" t="s">
        <v>649</v>
      </c>
      <c r="H271" s="103">
        <f>'10'!H16</f>
        <v>0</v>
      </c>
      <c r="I271" s="103">
        <f>'10'!I16</f>
        <v>0</v>
      </c>
      <c r="J271" s="103">
        <f>'10'!J16</f>
        <v>0</v>
      </c>
      <c r="K271" s="103">
        <f>'10'!K16</f>
        <v>0</v>
      </c>
      <c r="L271" s="103">
        <f>'10'!L16</f>
        <v>0</v>
      </c>
      <c r="M271" s="103">
        <f>'10'!M16</f>
        <v>0</v>
      </c>
      <c r="N271" s="103">
        <f>'10'!N16</f>
        <v>0</v>
      </c>
      <c r="O271" s="103">
        <f>'10'!O16</f>
        <v>0</v>
      </c>
      <c r="P271" s="103">
        <f>'10'!P16</f>
        <v>0</v>
      </c>
      <c r="Q271" s="103">
        <f>'10'!Q16</f>
        <v>0</v>
      </c>
      <c r="R271" s="103">
        <f>'10'!R16</f>
        <v>0</v>
      </c>
      <c r="S271" s="103">
        <f>'10'!S16</f>
        <v>0</v>
      </c>
      <c r="T271" s="103">
        <f>'10'!T16</f>
        <v>0</v>
      </c>
      <c r="U271" s="127"/>
    </row>
    <row r="272" spans="3:21" ht="12.6"/>
    <row r="273" spans="1:23" ht="12.6">
      <c r="C273" s="16" t="s">
        <v>377</v>
      </c>
      <c r="D273" s="18"/>
      <c r="E273" s="18" t="s">
        <v>649</v>
      </c>
      <c r="H273" s="139">
        <f>'3'!H28</f>
        <v>0</v>
      </c>
      <c r="I273" s="139">
        <f>'3'!I28</f>
        <v>0</v>
      </c>
      <c r="J273" s="139">
        <f>'3'!J28</f>
        <v>0</v>
      </c>
      <c r="K273" s="139">
        <f>'3'!K28</f>
        <v>0</v>
      </c>
      <c r="L273" s="139">
        <f>'3'!L28</f>
        <v>0</v>
      </c>
      <c r="M273" s="139">
        <f>'3'!M28</f>
        <v>0</v>
      </c>
      <c r="N273" s="139">
        <f>'3'!N28</f>
        <v>0</v>
      </c>
      <c r="O273" s="139">
        <f>'3'!O28</f>
        <v>0</v>
      </c>
      <c r="P273" s="139">
        <f>'3'!P28</f>
        <v>0</v>
      </c>
      <c r="Q273" s="139">
        <f>'3'!Q28</f>
        <v>0</v>
      </c>
      <c r="R273" s="139">
        <f>'3'!R28</f>
        <v>0</v>
      </c>
      <c r="S273" s="139">
        <f>'3'!S28</f>
        <v>0</v>
      </c>
      <c r="T273" s="139">
        <f>'3'!T28</f>
        <v>0</v>
      </c>
    </row>
    <row r="274" spans="1:23" ht="12.6">
      <c r="A274" s="21"/>
      <c r="B274" s="21"/>
      <c r="C274" s="21"/>
      <c r="D274" s="21"/>
      <c r="E274" s="21"/>
      <c r="F274" s="21"/>
      <c r="G274" s="21"/>
      <c r="H274" s="118"/>
      <c r="I274" s="118"/>
      <c r="J274" s="118"/>
      <c r="K274" s="118"/>
      <c r="L274" s="118"/>
      <c r="M274" s="118"/>
      <c r="N274" s="118"/>
      <c r="O274" s="118"/>
      <c r="P274" s="118"/>
      <c r="Q274" s="118"/>
      <c r="R274" s="118"/>
      <c r="S274" s="118"/>
      <c r="T274" s="118"/>
      <c r="U274" s="125"/>
      <c r="V274" s="21"/>
    </row>
    <row r="275" spans="1:23" ht="12.6">
      <c r="B275" s="64"/>
      <c r="C275" s="64"/>
      <c r="D275" s="64"/>
      <c r="E275" s="64"/>
      <c r="F275" s="64"/>
      <c r="G275" s="64"/>
      <c r="H275" s="119"/>
      <c r="I275" s="119"/>
      <c r="J275" s="119"/>
      <c r="K275" s="119"/>
      <c r="L275" s="119"/>
      <c r="M275" s="119"/>
      <c r="N275" s="119"/>
      <c r="O275" s="119"/>
      <c r="P275" s="119"/>
      <c r="Q275" s="119"/>
      <c r="R275" s="119"/>
      <c r="S275" s="119"/>
      <c r="T275" s="119"/>
      <c r="U275" s="126"/>
    </row>
    <row r="276" spans="1:23" ht="12.6">
      <c r="A276" s="64"/>
      <c r="B276" s="65" t="s">
        <v>380</v>
      </c>
      <c r="D276" s="64"/>
      <c r="E276" s="64"/>
      <c r="F276" s="64"/>
      <c r="G276" s="64"/>
      <c r="H276" s="64"/>
      <c r="I276" s="64"/>
      <c r="J276" s="64"/>
      <c r="K276" s="64"/>
      <c r="L276" s="64"/>
      <c r="M276" s="64"/>
      <c r="N276" s="64"/>
      <c r="O276" s="64"/>
      <c r="P276" s="64"/>
      <c r="Q276" s="64"/>
      <c r="R276" s="64"/>
      <c r="S276" s="64"/>
      <c r="T276" s="64"/>
      <c r="U276" s="126"/>
      <c r="V276" s="64"/>
      <c r="W276" s="64"/>
    </row>
    <row r="277" spans="1:23" ht="12.6">
      <c r="A277" s="64"/>
      <c r="B277" s="64"/>
      <c r="C277" s="65"/>
      <c r="D277" s="64"/>
      <c r="E277" s="64"/>
      <c r="F277" s="64"/>
      <c r="G277" s="64"/>
      <c r="H277" s="64"/>
      <c r="I277" s="64"/>
      <c r="J277" s="64"/>
      <c r="K277" s="64"/>
      <c r="L277" s="64"/>
      <c r="M277" s="64"/>
      <c r="N277" s="64"/>
      <c r="O277" s="64"/>
      <c r="P277" s="64"/>
      <c r="Q277" s="64"/>
      <c r="R277" s="64"/>
      <c r="S277" s="64"/>
      <c r="T277" s="64"/>
      <c r="U277" s="126"/>
      <c r="V277" s="64"/>
      <c r="W277" s="64"/>
    </row>
    <row r="278" spans="1:23" ht="12.6">
      <c r="C278" s="161" t="s">
        <v>79</v>
      </c>
      <c r="D278" s="18"/>
      <c r="E278" s="18" t="s">
        <v>649</v>
      </c>
      <c r="H278" s="114"/>
      <c r="I278" s="115"/>
      <c r="J278" s="115"/>
      <c r="K278" s="115"/>
      <c r="L278" s="115"/>
      <c r="M278" s="115"/>
      <c r="N278" s="115"/>
      <c r="O278" s="115"/>
      <c r="P278" s="115"/>
      <c r="Q278" s="115"/>
      <c r="R278" s="115"/>
      <c r="S278" s="115"/>
      <c r="T278" s="115"/>
      <c r="U278" s="122"/>
    </row>
    <row r="279" spans="1:23" ht="12.6">
      <c r="C279" s="161" t="s">
        <v>80</v>
      </c>
      <c r="D279" s="18"/>
      <c r="E279" s="18" t="s">
        <v>649</v>
      </c>
      <c r="H279" s="114"/>
      <c r="I279" s="115"/>
      <c r="J279" s="115"/>
      <c r="K279" s="115"/>
      <c r="L279" s="115"/>
      <c r="M279" s="115"/>
      <c r="N279" s="115"/>
      <c r="O279" s="115"/>
      <c r="P279" s="115"/>
      <c r="Q279" s="115"/>
      <c r="R279" s="115"/>
      <c r="S279" s="115"/>
      <c r="T279" s="115"/>
      <c r="U279" s="122"/>
    </row>
    <row r="280" spans="1:23" ht="12.6">
      <c r="H280" s="97"/>
      <c r="I280" s="97"/>
      <c r="J280" s="97"/>
      <c r="K280" s="97"/>
      <c r="L280" s="97"/>
      <c r="M280" s="97"/>
      <c r="N280" s="97"/>
      <c r="O280" s="97"/>
      <c r="P280" s="97"/>
      <c r="Q280" s="97"/>
      <c r="R280" s="97"/>
      <c r="S280" s="97"/>
      <c r="T280" s="97"/>
      <c r="U280" s="122"/>
    </row>
    <row r="281" spans="1:23" ht="12.6">
      <c r="C281" s="16" t="s">
        <v>561</v>
      </c>
      <c r="D281" s="18"/>
      <c r="E281" s="18" t="s">
        <v>649</v>
      </c>
      <c r="H281" s="98">
        <f>H283+H320+H335+H337+H339</f>
        <v>0</v>
      </c>
      <c r="I281" s="98">
        <f t="shared" ref="I281:T281" si="133">I283+I320+I335+I337+I339</f>
        <v>0</v>
      </c>
      <c r="J281" s="98">
        <f t="shared" si="133"/>
        <v>0</v>
      </c>
      <c r="K281" s="98">
        <f t="shared" si="133"/>
        <v>0</v>
      </c>
      <c r="L281" s="98">
        <f t="shared" si="133"/>
        <v>0</v>
      </c>
      <c r="M281" s="98">
        <f t="shared" si="133"/>
        <v>0</v>
      </c>
      <c r="N281" s="98">
        <f t="shared" si="133"/>
        <v>0</v>
      </c>
      <c r="O281" s="98">
        <f t="shared" si="133"/>
        <v>0</v>
      </c>
      <c r="P281" s="98">
        <f t="shared" si="133"/>
        <v>0</v>
      </c>
      <c r="Q281" s="98">
        <f t="shared" si="133"/>
        <v>0</v>
      </c>
      <c r="R281" s="98">
        <f t="shared" si="133"/>
        <v>0</v>
      </c>
      <c r="S281" s="98">
        <f t="shared" si="133"/>
        <v>0</v>
      </c>
      <c r="T281" s="98">
        <f t="shared" si="133"/>
        <v>0</v>
      </c>
      <c r="U281" s="122"/>
    </row>
    <row r="282" spans="1:23" ht="12.6">
      <c r="D282" s="18"/>
      <c r="E282" s="18"/>
      <c r="H282" s="97"/>
      <c r="I282" s="97"/>
      <c r="J282" s="97"/>
      <c r="K282" s="97"/>
      <c r="L282" s="97"/>
      <c r="M282" s="97"/>
      <c r="N282" s="97"/>
      <c r="O282" s="97"/>
      <c r="P282" s="97"/>
      <c r="Q282" s="97"/>
      <c r="R282" s="97"/>
      <c r="S282" s="97"/>
      <c r="T282" s="97"/>
      <c r="U282" s="122"/>
    </row>
    <row r="283" spans="1:23" ht="12.6">
      <c r="C283" s="16" t="s">
        <v>370</v>
      </c>
      <c r="D283" s="18"/>
      <c r="E283" s="18" t="s">
        <v>649</v>
      </c>
      <c r="H283" s="98">
        <f>SUM(H288,H295,H302,H309,H316)</f>
        <v>0</v>
      </c>
      <c r="I283" s="98">
        <f t="shared" ref="I283:T283" si="134">SUM(I288,I295,I302,I309,I316)</f>
        <v>0</v>
      </c>
      <c r="J283" s="98">
        <f t="shared" si="134"/>
        <v>0</v>
      </c>
      <c r="K283" s="98">
        <f t="shared" si="134"/>
        <v>0</v>
      </c>
      <c r="L283" s="98">
        <f t="shared" si="134"/>
        <v>0</v>
      </c>
      <c r="M283" s="98">
        <f t="shared" si="134"/>
        <v>0</v>
      </c>
      <c r="N283" s="98">
        <f t="shared" si="134"/>
        <v>0</v>
      </c>
      <c r="O283" s="98">
        <f t="shared" si="134"/>
        <v>0</v>
      </c>
      <c r="P283" s="98">
        <f t="shared" si="134"/>
        <v>0</v>
      </c>
      <c r="Q283" s="98">
        <f t="shared" si="134"/>
        <v>0</v>
      </c>
      <c r="R283" s="98">
        <f t="shared" si="134"/>
        <v>0</v>
      </c>
      <c r="S283" s="98">
        <f t="shared" si="134"/>
        <v>0</v>
      </c>
      <c r="T283" s="98">
        <f t="shared" si="134"/>
        <v>0</v>
      </c>
      <c r="U283" s="122"/>
    </row>
    <row r="284" spans="1:23" ht="12.6">
      <c r="D284" s="18"/>
      <c r="E284" s="18"/>
      <c r="H284" s="97"/>
      <c r="I284" s="97"/>
      <c r="J284" s="97"/>
      <c r="K284" s="97"/>
      <c r="L284" s="97"/>
      <c r="M284" s="97"/>
      <c r="N284" s="97"/>
      <c r="O284" s="97"/>
      <c r="P284" s="97"/>
      <c r="Q284" s="97"/>
      <c r="R284" s="97"/>
      <c r="S284" s="97"/>
      <c r="T284" s="97"/>
      <c r="U284" s="122"/>
    </row>
    <row r="285" spans="1:23" ht="12.6">
      <c r="C285" s="161" t="s">
        <v>112</v>
      </c>
      <c r="D285" s="18"/>
      <c r="E285" s="18" t="s">
        <v>649</v>
      </c>
      <c r="H285" s="114"/>
      <c r="I285" s="115"/>
      <c r="J285" s="115"/>
      <c r="K285" s="115"/>
      <c r="L285" s="115"/>
      <c r="M285" s="115"/>
      <c r="N285" s="115"/>
      <c r="O285" s="115"/>
      <c r="P285" s="115"/>
      <c r="Q285" s="115"/>
      <c r="R285" s="115"/>
      <c r="S285" s="115"/>
      <c r="T285" s="115"/>
      <c r="U285" s="122"/>
    </row>
    <row r="286" spans="1:23" ht="12.6">
      <c r="C286" s="161" t="s">
        <v>113</v>
      </c>
      <c r="D286" s="161" t="s">
        <v>114</v>
      </c>
      <c r="E286" s="18" t="s">
        <v>649</v>
      </c>
      <c r="H286" s="114"/>
      <c r="I286" s="115"/>
      <c r="J286" s="115"/>
      <c r="K286" s="115"/>
      <c r="L286" s="115"/>
      <c r="M286" s="115"/>
      <c r="N286" s="115"/>
      <c r="O286" s="115"/>
      <c r="P286" s="115"/>
      <c r="Q286" s="115"/>
      <c r="R286" s="115"/>
      <c r="S286" s="115"/>
      <c r="T286" s="115"/>
      <c r="U286" s="122"/>
    </row>
    <row r="287" spans="1:23" ht="12.6">
      <c r="D287" s="18"/>
      <c r="E287" s="18"/>
      <c r="H287" s="97"/>
      <c r="I287" s="97"/>
      <c r="J287" s="97"/>
      <c r="K287" s="97"/>
      <c r="L287" s="97"/>
      <c r="M287" s="97"/>
      <c r="N287" s="97"/>
      <c r="O287" s="97"/>
      <c r="P287" s="97"/>
      <c r="Q287" s="97"/>
      <c r="R287" s="97"/>
      <c r="S287" s="97"/>
      <c r="T287" s="97"/>
      <c r="U287" s="122"/>
    </row>
    <row r="288" spans="1:23" ht="12.6">
      <c r="C288" s="16" t="s">
        <v>371</v>
      </c>
      <c r="D288" s="18"/>
      <c r="E288" s="18" t="s">
        <v>649</v>
      </c>
      <c r="H288" s="98">
        <f t="shared" ref="H288:T288" si="135">SUM(H289,H293)</f>
        <v>0</v>
      </c>
      <c r="I288" s="98">
        <f t="shared" si="135"/>
        <v>0</v>
      </c>
      <c r="J288" s="98">
        <f t="shared" si="135"/>
        <v>0</v>
      </c>
      <c r="K288" s="98">
        <f t="shared" si="135"/>
        <v>0</v>
      </c>
      <c r="L288" s="98">
        <f t="shared" si="135"/>
        <v>0</v>
      </c>
      <c r="M288" s="98">
        <f t="shared" si="135"/>
        <v>0</v>
      </c>
      <c r="N288" s="98">
        <f t="shared" si="135"/>
        <v>0</v>
      </c>
      <c r="O288" s="98">
        <f t="shared" si="135"/>
        <v>0</v>
      </c>
      <c r="P288" s="98">
        <f t="shared" si="135"/>
        <v>0</v>
      </c>
      <c r="Q288" s="98">
        <f t="shared" si="135"/>
        <v>0</v>
      </c>
      <c r="R288" s="98">
        <f t="shared" si="135"/>
        <v>0</v>
      </c>
      <c r="S288" s="98">
        <f t="shared" si="135"/>
        <v>0</v>
      </c>
      <c r="T288" s="98">
        <f t="shared" si="135"/>
        <v>0</v>
      </c>
      <c r="U288" s="122"/>
    </row>
    <row r="289" spans="3:21" ht="12.6">
      <c r="C289" s="16" t="s">
        <v>376</v>
      </c>
      <c r="E289" s="18" t="s">
        <v>649</v>
      </c>
      <c r="H289" s="98">
        <f>SUM(H290,H291, H292)</f>
        <v>0</v>
      </c>
      <c r="I289" s="98">
        <f t="shared" ref="I289:T289" si="136">SUM(I290,I291, I292)</f>
        <v>0</v>
      </c>
      <c r="J289" s="98">
        <f t="shared" si="136"/>
        <v>0</v>
      </c>
      <c r="K289" s="98">
        <f t="shared" si="136"/>
        <v>0</v>
      </c>
      <c r="L289" s="98">
        <f t="shared" si="136"/>
        <v>0</v>
      </c>
      <c r="M289" s="98">
        <f t="shared" si="136"/>
        <v>0</v>
      </c>
      <c r="N289" s="98">
        <f t="shared" si="136"/>
        <v>0</v>
      </c>
      <c r="O289" s="98">
        <f t="shared" si="136"/>
        <v>0</v>
      </c>
      <c r="P289" s="98">
        <f t="shared" si="136"/>
        <v>0</v>
      </c>
      <c r="Q289" s="98">
        <f t="shared" si="136"/>
        <v>0</v>
      </c>
      <c r="R289" s="98">
        <f t="shared" si="136"/>
        <v>0</v>
      </c>
      <c r="S289" s="98">
        <f t="shared" si="136"/>
        <v>0</v>
      </c>
      <c r="T289" s="98">
        <f t="shared" si="136"/>
        <v>0</v>
      </c>
    </row>
    <row r="290" spans="3:21" s="24" customFormat="1" ht="12.6">
      <c r="C290" s="134" t="s">
        <v>330</v>
      </c>
      <c r="E290" s="18" t="s">
        <v>649</v>
      </c>
      <c r="H290" s="114"/>
      <c r="I290" s="115"/>
      <c r="J290" s="115"/>
      <c r="K290" s="115"/>
      <c r="L290" s="115"/>
      <c r="M290" s="115"/>
      <c r="N290" s="115"/>
      <c r="O290" s="115"/>
      <c r="P290" s="115"/>
      <c r="Q290" s="115"/>
      <c r="R290" s="115"/>
      <c r="S290" s="115"/>
      <c r="T290" s="115"/>
    </row>
    <row r="291" spans="3:21" ht="12.6">
      <c r="C291" s="34" t="s">
        <v>337</v>
      </c>
      <c r="E291" s="18" t="s">
        <v>649</v>
      </c>
      <c r="H291" s="114"/>
      <c r="I291" s="115"/>
      <c r="J291" s="115"/>
      <c r="K291" s="115"/>
      <c r="L291" s="115"/>
      <c r="M291" s="115"/>
      <c r="N291" s="115"/>
      <c r="O291" s="115"/>
      <c r="P291" s="115"/>
      <c r="Q291" s="115"/>
      <c r="R291" s="115"/>
      <c r="S291" s="115"/>
      <c r="T291" s="115"/>
    </row>
    <row r="292" spans="3:21" ht="12.6">
      <c r="C292" s="34" t="s">
        <v>341</v>
      </c>
      <c r="E292" s="18" t="s">
        <v>649</v>
      </c>
      <c r="H292" s="114"/>
      <c r="I292" s="115"/>
      <c r="J292" s="115"/>
      <c r="K292" s="115"/>
      <c r="L292" s="115"/>
      <c r="M292" s="115"/>
      <c r="N292" s="115"/>
      <c r="O292" s="115"/>
      <c r="P292" s="115"/>
      <c r="Q292" s="115"/>
      <c r="R292" s="115"/>
      <c r="S292" s="115"/>
      <c r="T292" s="115"/>
    </row>
    <row r="293" spans="3:21" ht="12.6">
      <c r="C293" s="16" t="s">
        <v>244</v>
      </c>
      <c r="E293" s="18" t="s">
        <v>649</v>
      </c>
      <c r="H293" s="114"/>
      <c r="I293" s="115"/>
      <c r="J293" s="115"/>
      <c r="K293" s="115"/>
      <c r="L293" s="115"/>
      <c r="M293" s="115"/>
      <c r="N293" s="115"/>
      <c r="O293" s="115"/>
      <c r="P293" s="115"/>
      <c r="Q293" s="115"/>
      <c r="R293" s="115"/>
      <c r="S293" s="115"/>
      <c r="T293" s="115"/>
    </row>
    <row r="294" spans="3:21" ht="12.6"/>
    <row r="295" spans="3:21" ht="12.6">
      <c r="C295" s="123" t="s">
        <v>372</v>
      </c>
      <c r="D295" s="18"/>
      <c r="E295" s="18" t="s">
        <v>649</v>
      </c>
      <c r="H295" s="98">
        <f t="shared" ref="H295:T295" si="137">SUM(H296,H300)</f>
        <v>0</v>
      </c>
      <c r="I295" s="98">
        <f t="shared" si="137"/>
        <v>0</v>
      </c>
      <c r="J295" s="98">
        <f t="shared" si="137"/>
        <v>0</v>
      </c>
      <c r="K295" s="98">
        <f t="shared" si="137"/>
        <v>0</v>
      </c>
      <c r="L295" s="98">
        <f t="shared" si="137"/>
        <v>0</v>
      </c>
      <c r="M295" s="98">
        <f t="shared" si="137"/>
        <v>0</v>
      </c>
      <c r="N295" s="98">
        <f t="shared" si="137"/>
        <v>0</v>
      </c>
      <c r="O295" s="98">
        <f t="shared" si="137"/>
        <v>0</v>
      </c>
      <c r="P295" s="98">
        <f t="shared" si="137"/>
        <v>0</v>
      </c>
      <c r="Q295" s="98">
        <f t="shared" si="137"/>
        <v>0</v>
      </c>
      <c r="R295" s="98">
        <f t="shared" si="137"/>
        <v>0</v>
      </c>
      <c r="S295" s="98">
        <f t="shared" si="137"/>
        <v>0</v>
      </c>
      <c r="T295" s="98">
        <f t="shared" si="137"/>
        <v>0</v>
      </c>
      <c r="U295" s="122"/>
    </row>
    <row r="296" spans="3:21" ht="12.6">
      <c r="C296" s="16" t="s">
        <v>436</v>
      </c>
      <c r="E296" s="18" t="s">
        <v>649</v>
      </c>
      <c r="H296" s="98">
        <f>SUM(H297,H298,H299)</f>
        <v>0</v>
      </c>
      <c r="I296" s="98">
        <f t="shared" ref="I296:S296" si="138">SUM(I297,I298,I299)</f>
        <v>0</v>
      </c>
      <c r="J296" s="98">
        <f t="shared" si="138"/>
        <v>0</v>
      </c>
      <c r="K296" s="98">
        <f t="shared" si="138"/>
        <v>0</v>
      </c>
      <c r="L296" s="98">
        <f t="shared" si="138"/>
        <v>0</v>
      </c>
      <c r="M296" s="98">
        <f t="shared" si="138"/>
        <v>0</v>
      </c>
      <c r="N296" s="98">
        <f t="shared" si="138"/>
        <v>0</v>
      </c>
      <c r="O296" s="98">
        <f t="shared" si="138"/>
        <v>0</v>
      </c>
      <c r="P296" s="98">
        <f t="shared" si="138"/>
        <v>0</v>
      </c>
      <c r="Q296" s="98">
        <f t="shared" si="138"/>
        <v>0</v>
      </c>
      <c r="R296" s="98">
        <f t="shared" si="138"/>
        <v>0</v>
      </c>
      <c r="S296" s="98">
        <f t="shared" si="138"/>
        <v>0</v>
      </c>
      <c r="T296" s="98">
        <f>SUM(T297,T298,T299)</f>
        <v>0</v>
      </c>
    </row>
    <row r="297" spans="3:21" ht="12.6">
      <c r="C297" s="134" t="s">
        <v>330</v>
      </c>
      <c r="E297" s="18" t="s">
        <v>649</v>
      </c>
      <c r="H297" s="114"/>
      <c r="I297" s="115"/>
      <c r="J297" s="115"/>
      <c r="K297" s="115"/>
      <c r="L297" s="115"/>
      <c r="M297" s="115"/>
      <c r="N297" s="115"/>
      <c r="O297" s="115"/>
      <c r="P297" s="115"/>
      <c r="Q297" s="115"/>
      <c r="R297" s="115"/>
      <c r="S297" s="115"/>
      <c r="T297" s="115"/>
    </row>
    <row r="298" spans="3:21" ht="12.6">
      <c r="C298" s="34" t="s">
        <v>337</v>
      </c>
      <c r="E298" s="18" t="s">
        <v>649</v>
      </c>
      <c r="H298" s="114"/>
      <c r="I298" s="115"/>
      <c r="J298" s="115"/>
      <c r="K298" s="115"/>
      <c r="L298" s="115"/>
      <c r="M298" s="115"/>
      <c r="N298" s="115"/>
      <c r="O298" s="115"/>
      <c r="P298" s="115"/>
      <c r="Q298" s="115"/>
      <c r="R298" s="115"/>
      <c r="S298" s="115"/>
      <c r="T298" s="115"/>
    </row>
    <row r="299" spans="3:21" ht="12.6">
      <c r="C299" s="34" t="s">
        <v>341</v>
      </c>
      <c r="E299" s="18" t="s">
        <v>649</v>
      </c>
      <c r="H299" s="114"/>
      <c r="I299" s="115"/>
      <c r="J299" s="115"/>
      <c r="K299" s="115"/>
      <c r="L299" s="115"/>
      <c r="M299" s="115"/>
      <c r="N299" s="115"/>
      <c r="O299" s="115"/>
      <c r="P299" s="115"/>
      <c r="Q299" s="115"/>
      <c r="R299" s="115"/>
      <c r="S299" s="115"/>
      <c r="T299" s="115"/>
    </row>
    <row r="300" spans="3:21" ht="12.6">
      <c r="C300" s="16" t="s">
        <v>244</v>
      </c>
      <c r="E300" s="18" t="s">
        <v>649</v>
      </c>
      <c r="H300" s="114"/>
      <c r="I300" s="115"/>
      <c r="J300" s="115"/>
      <c r="K300" s="115"/>
      <c r="L300" s="115"/>
      <c r="M300" s="115"/>
      <c r="N300" s="115"/>
      <c r="O300" s="115"/>
      <c r="P300" s="115"/>
      <c r="Q300" s="115"/>
      <c r="R300" s="115"/>
      <c r="S300" s="115"/>
      <c r="T300" s="115"/>
    </row>
    <row r="301" spans="3:21" ht="12.6"/>
    <row r="302" spans="3:21" ht="12.6">
      <c r="C302" s="123" t="s">
        <v>373</v>
      </c>
      <c r="D302" s="18"/>
      <c r="E302" s="18" t="s">
        <v>649</v>
      </c>
      <c r="H302" s="98">
        <f t="shared" ref="H302:T302" si="139">SUM(H303,H307)</f>
        <v>0</v>
      </c>
      <c r="I302" s="98">
        <f t="shared" si="139"/>
        <v>0</v>
      </c>
      <c r="J302" s="98">
        <f t="shared" si="139"/>
        <v>0</v>
      </c>
      <c r="K302" s="98">
        <f t="shared" si="139"/>
        <v>0</v>
      </c>
      <c r="L302" s="98">
        <f t="shared" si="139"/>
        <v>0</v>
      </c>
      <c r="M302" s="98">
        <f t="shared" si="139"/>
        <v>0</v>
      </c>
      <c r="N302" s="98">
        <f t="shared" si="139"/>
        <v>0</v>
      </c>
      <c r="O302" s="98">
        <f t="shared" si="139"/>
        <v>0</v>
      </c>
      <c r="P302" s="98">
        <f t="shared" si="139"/>
        <v>0</v>
      </c>
      <c r="Q302" s="98">
        <f t="shared" si="139"/>
        <v>0</v>
      </c>
      <c r="R302" s="98">
        <f t="shared" si="139"/>
        <v>0</v>
      </c>
      <c r="S302" s="98">
        <f t="shared" si="139"/>
        <v>0</v>
      </c>
      <c r="T302" s="98">
        <f t="shared" si="139"/>
        <v>0</v>
      </c>
      <c r="U302" s="122"/>
    </row>
    <row r="303" spans="3:21" ht="12.6">
      <c r="C303" s="16" t="s">
        <v>376</v>
      </c>
      <c r="E303" s="18" t="s">
        <v>649</v>
      </c>
      <c r="H303" s="98">
        <f>SUM(H304,H305,H306)</f>
        <v>0</v>
      </c>
      <c r="I303" s="98">
        <f t="shared" ref="I303:S303" si="140">SUM(I304,I305,I306)</f>
        <v>0</v>
      </c>
      <c r="J303" s="98">
        <f t="shared" si="140"/>
        <v>0</v>
      </c>
      <c r="K303" s="98">
        <f t="shared" si="140"/>
        <v>0</v>
      </c>
      <c r="L303" s="98">
        <f t="shared" si="140"/>
        <v>0</v>
      </c>
      <c r="M303" s="98">
        <f t="shared" si="140"/>
        <v>0</v>
      </c>
      <c r="N303" s="98">
        <f t="shared" si="140"/>
        <v>0</v>
      </c>
      <c r="O303" s="98">
        <f t="shared" si="140"/>
        <v>0</v>
      </c>
      <c r="P303" s="98">
        <f t="shared" si="140"/>
        <v>0</v>
      </c>
      <c r="Q303" s="98">
        <f t="shared" si="140"/>
        <v>0</v>
      </c>
      <c r="R303" s="98">
        <f t="shared" si="140"/>
        <v>0</v>
      </c>
      <c r="S303" s="98">
        <f t="shared" si="140"/>
        <v>0</v>
      </c>
      <c r="T303" s="98">
        <f>SUM(T304,T305,T306)</f>
        <v>0</v>
      </c>
    </row>
    <row r="304" spans="3:21" ht="12.6">
      <c r="C304" s="134" t="s">
        <v>330</v>
      </c>
      <c r="E304" s="18" t="s">
        <v>649</v>
      </c>
      <c r="H304" s="114"/>
      <c r="I304" s="115"/>
      <c r="J304" s="115"/>
      <c r="K304" s="115"/>
      <c r="L304" s="115"/>
      <c r="M304" s="115"/>
      <c r="N304" s="115"/>
      <c r="O304" s="115"/>
      <c r="P304" s="115"/>
      <c r="Q304" s="115"/>
      <c r="R304" s="115"/>
      <c r="S304" s="115"/>
      <c r="T304" s="115"/>
    </row>
    <row r="305" spans="3:21" ht="12.6">
      <c r="C305" s="34" t="s">
        <v>337</v>
      </c>
      <c r="E305" s="18" t="s">
        <v>649</v>
      </c>
      <c r="H305" s="114"/>
      <c r="I305" s="115"/>
      <c r="J305" s="115"/>
      <c r="K305" s="115"/>
      <c r="L305" s="115"/>
      <c r="M305" s="115"/>
      <c r="N305" s="115"/>
      <c r="O305" s="115"/>
      <c r="P305" s="115"/>
      <c r="Q305" s="115"/>
      <c r="R305" s="115"/>
      <c r="S305" s="115"/>
      <c r="T305" s="115"/>
    </row>
    <row r="306" spans="3:21" ht="12.6">
      <c r="C306" s="34" t="s">
        <v>341</v>
      </c>
      <c r="E306" s="18" t="s">
        <v>649</v>
      </c>
      <c r="H306" s="114"/>
      <c r="I306" s="115"/>
      <c r="J306" s="115"/>
      <c r="K306" s="115"/>
      <c r="L306" s="115"/>
      <c r="M306" s="115"/>
      <c r="N306" s="115"/>
      <c r="O306" s="115"/>
      <c r="P306" s="115"/>
      <c r="Q306" s="115"/>
      <c r="R306" s="115"/>
      <c r="S306" s="115"/>
      <c r="T306" s="115"/>
    </row>
    <row r="307" spans="3:21" ht="12.6">
      <c r="C307" s="16" t="s">
        <v>244</v>
      </c>
      <c r="E307" s="18" t="s">
        <v>649</v>
      </c>
      <c r="H307" s="114"/>
      <c r="I307" s="115"/>
      <c r="J307" s="115"/>
      <c r="K307" s="115"/>
      <c r="L307" s="115"/>
      <c r="M307" s="115"/>
      <c r="N307" s="115"/>
      <c r="O307" s="115"/>
      <c r="P307" s="115"/>
      <c r="Q307" s="115"/>
      <c r="R307" s="115"/>
      <c r="S307" s="115"/>
      <c r="T307" s="115"/>
    </row>
    <row r="308" spans="3:21" ht="12.6">
      <c r="C308" s="17"/>
      <c r="D308" s="17"/>
      <c r="E308" s="17"/>
      <c r="F308" s="17"/>
      <c r="G308" s="17"/>
      <c r="H308" s="116"/>
      <c r="I308" s="116"/>
      <c r="J308" s="116"/>
      <c r="K308" s="116"/>
      <c r="L308" s="116"/>
      <c r="M308" s="116"/>
      <c r="N308" s="116"/>
      <c r="O308" s="116"/>
      <c r="P308" s="116"/>
      <c r="Q308" s="116"/>
      <c r="R308" s="116"/>
      <c r="S308" s="116"/>
      <c r="T308" s="116"/>
      <c r="U308" s="122"/>
    </row>
    <row r="309" spans="3:21" ht="12.6">
      <c r="C309" s="123" t="s">
        <v>374</v>
      </c>
      <c r="D309" s="18"/>
      <c r="E309" s="18" t="s">
        <v>649</v>
      </c>
      <c r="H309" s="98">
        <f>SUM(H310,H314)</f>
        <v>0</v>
      </c>
      <c r="I309" s="98">
        <f t="shared" ref="I309:T309" si="141">SUM(I310,I314)</f>
        <v>0</v>
      </c>
      <c r="J309" s="98">
        <f t="shared" si="141"/>
        <v>0</v>
      </c>
      <c r="K309" s="98">
        <f t="shared" si="141"/>
        <v>0</v>
      </c>
      <c r="L309" s="98">
        <f t="shared" si="141"/>
        <v>0</v>
      </c>
      <c r="M309" s="98">
        <f t="shared" si="141"/>
        <v>0</v>
      </c>
      <c r="N309" s="98">
        <f t="shared" si="141"/>
        <v>0</v>
      </c>
      <c r="O309" s="98">
        <f t="shared" si="141"/>
        <v>0</v>
      </c>
      <c r="P309" s="98">
        <f t="shared" si="141"/>
        <v>0</v>
      </c>
      <c r="Q309" s="98">
        <f t="shared" si="141"/>
        <v>0</v>
      </c>
      <c r="R309" s="98">
        <f t="shared" si="141"/>
        <v>0</v>
      </c>
      <c r="S309" s="98">
        <f t="shared" si="141"/>
        <v>0</v>
      </c>
      <c r="T309" s="98">
        <f t="shared" si="141"/>
        <v>0</v>
      </c>
      <c r="U309" s="122"/>
    </row>
    <row r="310" spans="3:21" ht="12.6">
      <c r="C310" s="16" t="s">
        <v>376</v>
      </c>
      <c r="E310" s="18" t="s">
        <v>649</v>
      </c>
      <c r="H310" s="98">
        <f>SUM(H311,H312,H313)</f>
        <v>0</v>
      </c>
      <c r="I310" s="98">
        <f t="shared" ref="I310:S310" si="142">SUM(I311,I312,I313)</f>
        <v>0</v>
      </c>
      <c r="J310" s="98">
        <f t="shared" si="142"/>
        <v>0</v>
      </c>
      <c r="K310" s="98">
        <f t="shared" si="142"/>
        <v>0</v>
      </c>
      <c r="L310" s="98">
        <f t="shared" si="142"/>
        <v>0</v>
      </c>
      <c r="M310" s="98">
        <f t="shared" si="142"/>
        <v>0</v>
      </c>
      <c r="N310" s="98">
        <f t="shared" si="142"/>
        <v>0</v>
      </c>
      <c r="O310" s="98">
        <f t="shared" si="142"/>
        <v>0</v>
      </c>
      <c r="P310" s="98">
        <f t="shared" si="142"/>
        <v>0</v>
      </c>
      <c r="Q310" s="98">
        <f t="shared" si="142"/>
        <v>0</v>
      </c>
      <c r="R310" s="98">
        <f t="shared" si="142"/>
        <v>0</v>
      </c>
      <c r="S310" s="98">
        <f t="shared" si="142"/>
        <v>0</v>
      </c>
      <c r="T310" s="98">
        <f>SUM(T311,T312,T313)</f>
        <v>0</v>
      </c>
    </row>
    <row r="311" spans="3:21" ht="12.6">
      <c r="C311" s="134" t="s">
        <v>330</v>
      </c>
      <c r="E311" s="18" t="s">
        <v>649</v>
      </c>
      <c r="H311" s="114"/>
      <c r="I311" s="115"/>
      <c r="J311" s="115"/>
      <c r="K311" s="115"/>
      <c r="L311" s="115"/>
      <c r="M311" s="115"/>
      <c r="N311" s="115"/>
      <c r="O311" s="115"/>
      <c r="P311" s="115"/>
      <c r="Q311" s="115"/>
      <c r="R311" s="115"/>
      <c r="S311" s="115"/>
      <c r="T311" s="115"/>
    </row>
    <row r="312" spans="3:21" ht="12.6">
      <c r="C312" s="34" t="s">
        <v>337</v>
      </c>
      <c r="E312" s="18" t="s">
        <v>649</v>
      </c>
      <c r="H312" s="114"/>
      <c r="I312" s="115"/>
      <c r="J312" s="115"/>
      <c r="K312" s="115"/>
      <c r="L312" s="115"/>
      <c r="M312" s="115"/>
      <c r="N312" s="115"/>
      <c r="O312" s="115"/>
      <c r="P312" s="115"/>
      <c r="Q312" s="115"/>
      <c r="R312" s="115"/>
      <c r="S312" s="115"/>
      <c r="T312" s="115"/>
    </row>
    <row r="313" spans="3:21" ht="12.6">
      <c r="C313" s="34" t="s">
        <v>341</v>
      </c>
      <c r="E313" s="18" t="s">
        <v>649</v>
      </c>
      <c r="H313" s="114"/>
      <c r="I313" s="115"/>
      <c r="J313" s="115"/>
      <c r="K313" s="115"/>
      <c r="L313" s="115"/>
      <c r="M313" s="115"/>
      <c r="N313" s="115"/>
      <c r="O313" s="115"/>
      <c r="P313" s="115"/>
      <c r="Q313" s="115"/>
      <c r="R313" s="115"/>
      <c r="S313" s="115"/>
      <c r="T313" s="115"/>
    </row>
    <row r="314" spans="3:21" ht="12.6">
      <c r="C314" s="16" t="s">
        <v>244</v>
      </c>
      <c r="E314" s="18" t="s">
        <v>649</v>
      </c>
      <c r="H314" s="114"/>
      <c r="I314" s="115"/>
      <c r="J314" s="115"/>
      <c r="K314" s="115"/>
      <c r="L314" s="115"/>
      <c r="M314" s="115"/>
      <c r="N314" s="115"/>
      <c r="O314" s="115"/>
      <c r="P314" s="115"/>
      <c r="Q314" s="115"/>
      <c r="R314" s="115"/>
      <c r="S314" s="115"/>
      <c r="T314" s="115"/>
    </row>
    <row r="315" spans="3:21" ht="12.6">
      <c r="C315" s="17"/>
      <c r="D315" s="17"/>
      <c r="E315" s="17"/>
      <c r="F315" s="17"/>
      <c r="G315" s="17"/>
      <c r="H315" s="116"/>
      <c r="I315" s="116"/>
      <c r="J315" s="116"/>
      <c r="K315" s="116"/>
      <c r="L315" s="116"/>
      <c r="M315" s="116"/>
      <c r="N315" s="116"/>
      <c r="O315" s="116"/>
      <c r="P315" s="116"/>
      <c r="Q315" s="116"/>
      <c r="R315" s="116"/>
      <c r="S315" s="116"/>
      <c r="T315" s="116"/>
      <c r="U315" s="122"/>
    </row>
    <row r="316" spans="3:21" ht="12.6">
      <c r="C316" s="16" t="s">
        <v>375</v>
      </c>
      <c r="D316" s="17"/>
      <c r="E316" s="18" t="s">
        <v>649</v>
      </c>
      <c r="F316" s="17"/>
      <c r="G316" s="17"/>
      <c r="H316" s="103">
        <f>SUM(H317:H318)</f>
        <v>0</v>
      </c>
      <c r="I316" s="103">
        <f t="shared" ref="I316:T316" si="143">SUM(I317:I318)</f>
        <v>0</v>
      </c>
      <c r="J316" s="103">
        <f t="shared" si="143"/>
        <v>0</v>
      </c>
      <c r="K316" s="103">
        <f t="shared" si="143"/>
        <v>0</v>
      </c>
      <c r="L316" s="103">
        <f t="shared" si="143"/>
        <v>0</v>
      </c>
      <c r="M316" s="103">
        <f t="shared" si="143"/>
        <v>0</v>
      </c>
      <c r="N316" s="103">
        <f t="shared" si="143"/>
        <v>0</v>
      </c>
      <c r="O316" s="103">
        <f t="shared" si="143"/>
        <v>0</v>
      </c>
      <c r="P316" s="103">
        <f t="shared" si="143"/>
        <v>0</v>
      </c>
      <c r="Q316" s="103">
        <f t="shared" si="143"/>
        <v>0</v>
      </c>
      <c r="R316" s="103">
        <f t="shared" si="143"/>
        <v>0</v>
      </c>
      <c r="S316" s="103">
        <f t="shared" si="143"/>
        <v>0</v>
      </c>
      <c r="T316" s="103">
        <f t="shared" si="143"/>
        <v>0</v>
      </c>
      <c r="U316" s="122"/>
    </row>
    <row r="317" spans="3:21" ht="12.6">
      <c r="C317" s="17" t="s">
        <v>376</v>
      </c>
      <c r="D317" s="17"/>
      <c r="E317" s="18" t="s">
        <v>649</v>
      </c>
      <c r="F317" s="17"/>
      <c r="G317" s="17"/>
      <c r="H317" s="114"/>
      <c r="I317" s="115"/>
      <c r="J317" s="115"/>
      <c r="K317" s="115"/>
      <c r="L317" s="115"/>
      <c r="M317" s="115"/>
      <c r="N317" s="115"/>
      <c r="O317" s="115"/>
      <c r="P317" s="115"/>
      <c r="Q317" s="115"/>
      <c r="R317" s="115"/>
      <c r="S317" s="115"/>
      <c r="T317" s="115"/>
      <c r="U317" s="122"/>
    </row>
    <row r="318" spans="3:21" ht="12.6">
      <c r="C318" s="17" t="s">
        <v>96</v>
      </c>
      <c r="D318" s="17"/>
      <c r="E318" s="18" t="s">
        <v>649</v>
      </c>
      <c r="F318" s="17"/>
      <c r="G318" s="17"/>
      <c r="H318" s="114"/>
      <c r="I318" s="115"/>
      <c r="J318" s="115"/>
      <c r="K318" s="115"/>
      <c r="L318" s="115"/>
      <c r="M318" s="115"/>
      <c r="N318" s="115"/>
      <c r="O318" s="115"/>
      <c r="P318" s="115"/>
      <c r="Q318" s="115"/>
      <c r="R318" s="115"/>
      <c r="S318" s="115"/>
      <c r="T318" s="115"/>
      <c r="U318" s="122"/>
    </row>
    <row r="319" spans="3:21" ht="12.6">
      <c r="C319" s="17"/>
      <c r="D319" s="17"/>
      <c r="E319" s="17"/>
      <c r="F319" s="17"/>
      <c r="G319" s="17"/>
      <c r="H319" s="116"/>
      <c r="I319" s="116"/>
      <c r="J319" s="116"/>
      <c r="K319" s="116"/>
      <c r="L319" s="116"/>
      <c r="M319" s="116"/>
      <c r="N319" s="116"/>
      <c r="O319" s="116"/>
      <c r="P319" s="116"/>
      <c r="Q319" s="116"/>
      <c r="R319" s="116"/>
      <c r="S319" s="116"/>
      <c r="T319" s="116"/>
      <c r="U319" s="122"/>
    </row>
    <row r="320" spans="3:21" ht="12.6">
      <c r="C320" s="16" t="s">
        <v>489</v>
      </c>
      <c r="D320" s="18"/>
      <c r="E320" s="18" t="s">
        <v>649</v>
      </c>
      <c r="H320" s="98">
        <f>SUM(H322,H332)</f>
        <v>0</v>
      </c>
      <c r="I320" s="98">
        <f t="shared" ref="I320:T320" si="144">SUM(I322,I332)</f>
        <v>0</v>
      </c>
      <c r="J320" s="98">
        <f t="shared" si="144"/>
        <v>0</v>
      </c>
      <c r="K320" s="98">
        <f t="shared" si="144"/>
        <v>0</v>
      </c>
      <c r="L320" s="98">
        <f t="shared" si="144"/>
        <v>0</v>
      </c>
      <c r="M320" s="98">
        <f t="shared" si="144"/>
        <v>0</v>
      </c>
      <c r="N320" s="98">
        <f t="shared" si="144"/>
        <v>0</v>
      </c>
      <c r="O320" s="98">
        <f t="shared" si="144"/>
        <v>0</v>
      </c>
      <c r="P320" s="98">
        <f t="shared" si="144"/>
        <v>0</v>
      </c>
      <c r="Q320" s="98">
        <f t="shared" si="144"/>
        <v>0</v>
      </c>
      <c r="R320" s="98">
        <f t="shared" si="144"/>
        <v>0</v>
      </c>
      <c r="S320" s="98">
        <f t="shared" si="144"/>
        <v>0</v>
      </c>
      <c r="T320" s="98">
        <f t="shared" si="144"/>
        <v>0</v>
      </c>
      <c r="U320" s="122"/>
    </row>
    <row r="321" spans="3:21" ht="12.6">
      <c r="H321" s="97"/>
      <c r="I321" s="97"/>
      <c r="J321" s="97"/>
      <c r="K321" s="97"/>
      <c r="L321" s="97"/>
      <c r="M321" s="97"/>
      <c r="N321" s="97"/>
      <c r="O321" s="97"/>
      <c r="P321" s="97"/>
      <c r="Q321" s="97"/>
      <c r="R321" s="97"/>
      <c r="S321" s="97"/>
      <c r="T321" s="97"/>
      <c r="U321" s="122"/>
    </row>
    <row r="322" spans="3:21" ht="12.6">
      <c r="C322" s="16" t="s">
        <v>376</v>
      </c>
      <c r="D322" s="18"/>
      <c r="E322" s="18" t="s">
        <v>649</v>
      </c>
      <c r="F322" s="18"/>
      <c r="G322" s="18"/>
      <c r="H322" s="98">
        <f>SUM(H323:H331)</f>
        <v>0</v>
      </c>
      <c r="I322" s="98">
        <f t="shared" ref="I322:T322" si="145">SUM(I323:I331)</f>
        <v>0</v>
      </c>
      <c r="J322" s="98">
        <f t="shared" si="145"/>
        <v>0</v>
      </c>
      <c r="K322" s="98">
        <f t="shared" si="145"/>
        <v>0</v>
      </c>
      <c r="L322" s="98">
        <f t="shared" si="145"/>
        <v>0</v>
      </c>
      <c r="M322" s="98">
        <f t="shared" si="145"/>
        <v>0</v>
      </c>
      <c r="N322" s="98">
        <f t="shared" si="145"/>
        <v>0</v>
      </c>
      <c r="O322" s="98">
        <f t="shared" si="145"/>
        <v>0</v>
      </c>
      <c r="P322" s="98">
        <f t="shared" si="145"/>
        <v>0</v>
      </c>
      <c r="Q322" s="98">
        <f t="shared" si="145"/>
        <v>0</v>
      </c>
      <c r="R322" s="98">
        <f t="shared" si="145"/>
        <v>0</v>
      </c>
      <c r="S322" s="98">
        <f t="shared" si="145"/>
        <v>0</v>
      </c>
      <c r="T322" s="98">
        <f t="shared" si="145"/>
        <v>0</v>
      </c>
      <c r="U322" s="122"/>
    </row>
    <row r="323" spans="3:21" ht="12.6">
      <c r="C323" s="24" t="s">
        <v>88</v>
      </c>
      <c r="D323" s="18"/>
      <c r="E323" s="18" t="s">
        <v>649</v>
      </c>
      <c r="H323" s="98">
        <f>INDEX('12d'!H$275:H$388, MATCH($C323, '12d'!$C$275:$C$388, 0))</f>
        <v>0</v>
      </c>
      <c r="I323" s="98">
        <f>INDEX('12d'!I$275:I$388, MATCH($C323, '12d'!$C$275:$C$388, 0))</f>
        <v>0</v>
      </c>
      <c r="J323" s="98">
        <f>INDEX('12d'!J$275:J$388, MATCH($C323, '12d'!$C$275:$C$388, 0))</f>
        <v>0</v>
      </c>
      <c r="K323" s="98">
        <f>INDEX('12d'!K$275:K$388, MATCH($C323, '12d'!$C$275:$C$388, 0))</f>
        <v>0</v>
      </c>
      <c r="L323" s="98">
        <f>INDEX('12d'!L$275:L$388, MATCH($C323, '12d'!$C$275:$C$388, 0))</f>
        <v>0</v>
      </c>
      <c r="M323" s="98">
        <f>INDEX('12d'!M$275:M$388, MATCH($C323, '12d'!$C$275:$C$388, 0))</f>
        <v>0</v>
      </c>
      <c r="N323" s="98">
        <f>INDEX('12d'!N$275:N$388, MATCH($C323, '12d'!$C$275:$C$388, 0))</f>
        <v>0</v>
      </c>
      <c r="O323" s="98">
        <f>INDEX('12d'!O$275:O$388, MATCH($C323, '12d'!$C$275:$C$388, 0))</f>
        <v>0</v>
      </c>
      <c r="P323" s="98">
        <f>INDEX('12d'!P$275:P$388, MATCH($C323, '12d'!$C$275:$C$388, 0))</f>
        <v>0</v>
      </c>
      <c r="Q323" s="98">
        <f>INDEX('12d'!Q$275:Q$388, MATCH($C323, '12d'!$C$275:$C$388, 0))</f>
        <v>0</v>
      </c>
      <c r="R323" s="98">
        <f>INDEX('12d'!R$275:R$388, MATCH($C323, '12d'!$C$275:$C$388, 0))</f>
        <v>0</v>
      </c>
      <c r="S323" s="98">
        <f>INDEX('12d'!S$275:S$388, MATCH($C323, '12d'!$C$275:$C$388, 0))</f>
        <v>0</v>
      </c>
      <c r="T323" s="98">
        <f>INDEX('12d'!T$275:T$388, MATCH($C323, '12d'!$C$275:$C$388, 0))</f>
        <v>0</v>
      </c>
      <c r="U323" s="122"/>
    </row>
    <row r="324" spans="3:21" ht="12.6">
      <c r="C324" s="24" t="s">
        <v>89</v>
      </c>
      <c r="D324" s="18"/>
      <c r="E324" s="18" t="s">
        <v>649</v>
      </c>
      <c r="H324" s="98">
        <f>INDEX('12d'!H$275:H$388, MATCH($C324, '12d'!$C$275:$C$388, 0))</f>
        <v>0</v>
      </c>
      <c r="I324" s="98">
        <f>INDEX('12d'!I$275:I$388, MATCH($C324, '12d'!$C$275:$C$388, 0))</f>
        <v>0</v>
      </c>
      <c r="J324" s="98">
        <f>INDEX('12d'!J$275:J$388, MATCH($C324, '12d'!$C$275:$C$388, 0))</f>
        <v>0</v>
      </c>
      <c r="K324" s="98">
        <f>INDEX('12d'!K$275:K$388, MATCH($C324, '12d'!$C$275:$C$388, 0))</f>
        <v>0</v>
      </c>
      <c r="L324" s="98">
        <f>INDEX('12d'!L$275:L$388, MATCH($C324, '12d'!$C$275:$C$388, 0))</f>
        <v>0</v>
      </c>
      <c r="M324" s="98">
        <f>INDEX('12d'!M$275:M$388, MATCH($C324, '12d'!$C$275:$C$388, 0))</f>
        <v>0</v>
      </c>
      <c r="N324" s="98">
        <f>INDEX('12d'!N$275:N$388, MATCH($C324, '12d'!$C$275:$C$388, 0))</f>
        <v>0</v>
      </c>
      <c r="O324" s="98">
        <f>INDEX('12d'!O$275:O$388, MATCH($C324, '12d'!$C$275:$C$388, 0))</f>
        <v>0</v>
      </c>
      <c r="P324" s="98">
        <f>INDEX('12d'!P$275:P$388, MATCH($C324, '12d'!$C$275:$C$388, 0))</f>
        <v>0</v>
      </c>
      <c r="Q324" s="98">
        <f>INDEX('12d'!Q$275:Q$388, MATCH($C324, '12d'!$C$275:$C$388, 0))</f>
        <v>0</v>
      </c>
      <c r="R324" s="98">
        <f>INDEX('12d'!R$275:R$388, MATCH($C324, '12d'!$C$275:$C$388, 0))</f>
        <v>0</v>
      </c>
      <c r="S324" s="98">
        <f>INDEX('12d'!S$275:S$388, MATCH($C324, '12d'!$C$275:$C$388, 0))</f>
        <v>0</v>
      </c>
      <c r="T324" s="98">
        <f>INDEX('12d'!T$275:T$388, MATCH($C324, '12d'!$C$275:$C$388, 0))</f>
        <v>0</v>
      </c>
      <c r="U324" s="122"/>
    </row>
    <row r="325" spans="3:21" ht="12.6">
      <c r="C325" s="24" t="s">
        <v>90</v>
      </c>
      <c r="D325" s="18"/>
      <c r="E325" s="18" t="s">
        <v>649</v>
      </c>
      <c r="H325" s="98">
        <f>INDEX('12d'!H$275:H$388, MATCH($C325, '12d'!$C$275:$C$388, 0))</f>
        <v>0</v>
      </c>
      <c r="I325" s="98">
        <f>INDEX('12d'!I$275:I$388, MATCH($C325, '12d'!$C$275:$C$388, 0))</f>
        <v>0</v>
      </c>
      <c r="J325" s="98">
        <f>INDEX('12d'!J$275:J$388, MATCH($C325, '12d'!$C$275:$C$388, 0))</f>
        <v>0</v>
      </c>
      <c r="K325" s="98">
        <f>INDEX('12d'!K$275:K$388, MATCH($C325, '12d'!$C$275:$C$388, 0))</f>
        <v>0</v>
      </c>
      <c r="L325" s="98">
        <f>INDEX('12d'!L$275:L$388, MATCH($C325, '12d'!$C$275:$C$388, 0))</f>
        <v>0</v>
      </c>
      <c r="M325" s="98">
        <f>INDEX('12d'!M$275:M$388, MATCH($C325, '12d'!$C$275:$C$388, 0))</f>
        <v>0</v>
      </c>
      <c r="N325" s="98">
        <f>INDEX('12d'!N$275:N$388, MATCH($C325, '12d'!$C$275:$C$388, 0))</f>
        <v>0</v>
      </c>
      <c r="O325" s="98">
        <f>INDEX('12d'!O$275:O$388, MATCH($C325, '12d'!$C$275:$C$388, 0))</f>
        <v>0</v>
      </c>
      <c r="P325" s="98">
        <f>INDEX('12d'!P$275:P$388, MATCH($C325, '12d'!$C$275:$C$388, 0))</f>
        <v>0</v>
      </c>
      <c r="Q325" s="98">
        <f>INDEX('12d'!Q$275:Q$388, MATCH($C325, '12d'!$C$275:$C$388, 0))</f>
        <v>0</v>
      </c>
      <c r="R325" s="98">
        <f>INDEX('12d'!R$275:R$388, MATCH($C325, '12d'!$C$275:$C$388, 0))</f>
        <v>0</v>
      </c>
      <c r="S325" s="98">
        <f>INDEX('12d'!S$275:S$388, MATCH($C325, '12d'!$C$275:$C$388, 0))</f>
        <v>0</v>
      </c>
      <c r="T325" s="98">
        <f>INDEX('12d'!T$275:T$388, MATCH($C325, '12d'!$C$275:$C$388, 0))</f>
        <v>0</v>
      </c>
      <c r="U325" s="122"/>
    </row>
    <row r="326" spans="3:21" ht="12.6">
      <c r="C326" s="24" t="s">
        <v>91</v>
      </c>
      <c r="D326" s="18"/>
      <c r="E326" s="18" t="s">
        <v>649</v>
      </c>
      <c r="H326" s="98">
        <f>INDEX('12d'!H$275:H$388, MATCH($C326, '12d'!$C$275:$C$388, 0))</f>
        <v>0</v>
      </c>
      <c r="I326" s="98">
        <f>INDEX('12d'!I$275:I$388, MATCH($C326, '12d'!$C$275:$C$388, 0))</f>
        <v>0</v>
      </c>
      <c r="J326" s="98">
        <f>INDEX('12d'!J$275:J$388, MATCH($C326, '12d'!$C$275:$C$388, 0))</f>
        <v>0</v>
      </c>
      <c r="K326" s="98">
        <f>INDEX('12d'!K$275:K$388, MATCH($C326, '12d'!$C$275:$C$388, 0))</f>
        <v>0</v>
      </c>
      <c r="L326" s="98">
        <f>INDEX('12d'!L$275:L$388, MATCH($C326, '12d'!$C$275:$C$388, 0))</f>
        <v>0</v>
      </c>
      <c r="M326" s="98">
        <f>INDEX('12d'!M$275:M$388, MATCH($C326, '12d'!$C$275:$C$388, 0))</f>
        <v>0</v>
      </c>
      <c r="N326" s="98">
        <f>INDEX('12d'!N$275:N$388, MATCH($C326, '12d'!$C$275:$C$388, 0))</f>
        <v>0</v>
      </c>
      <c r="O326" s="98">
        <f>INDEX('12d'!O$275:O$388, MATCH($C326, '12d'!$C$275:$C$388, 0))</f>
        <v>0</v>
      </c>
      <c r="P326" s="98">
        <f>INDEX('12d'!P$275:P$388, MATCH($C326, '12d'!$C$275:$C$388, 0))</f>
        <v>0</v>
      </c>
      <c r="Q326" s="98">
        <f>INDEX('12d'!Q$275:Q$388, MATCH($C326, '12d'!$C$275:$C$388, 0))</f>
        <v>0</v>
      </c>
      <c r="R326" s="98">
        <f>INDEX('12d'!R$275:R$388, MATCH($C326, '12d'!$C$275:$C$388, 0))</f>
        <v>0</v>
      </c>
      <c r="S326" s="98">
        <f>INDEX('12d'!S$275:S$388, MATCH($C326, '12d'!$C$275:$C$388, 0))</f>
        <v>0</v>
      </c>
      <c r="T326" s="98">
        <f>INDEX('12d'!T$275:T$388, MATCH($C326, '12d'!$C$275:$C$388, 0))</f>
        <v>0</v>
      </c>
      <c r="U326" s="122"/>
    </row>
    <row r="327" spans="3:21" ht="12.6">
      <c r="C327" s="24" t="s">
        <v>92</v>
      </c>
      <c r="D327" s="18"/>
      <c r="E327" s="18" t="s">
        <v>649</v>
      </c>
      <c r="H327" s="98">
        <f>INDEX('12d'!H$275:H$388, MATCH($C327, '12d'!$C$275:$C$388, 0))</f>
        <v>0</v>
      </c>
      <c r="I327" s="98">
        <f>INDEX('12d'!I$275:I$388, MATCH($C327, '12d'!$C$275:$C$388, 0))</f>
        <v>0</v>
      </c>
      <c r="J327" s="98">
        <f>INDEX('12d'!J$275:J$388, MATCH($C327, '12d'!$C$275:$C$388, 0))</f>
        <v>0</v>
      </c>
      <c r="K327" s="98">
        <f>INDEX('12d'!K$275:K$388, MATCH($C327, '12d'!$C$275:$C$388, 0))</f>
        <v>0</v>
      </c>
      <c r="L327" s="98">
        <f>INDEX('12d'!L$275:L$388, MATCH($C327, '12d'!$C$275:$C$388, 0))</f>
        <v>0</v>
      </c>
      <c r="M327" s="98">
        <f>INDEX('12d'!M$275:M$388, MATCH($C327, '12d'!$C$275:$C$388, 0))</f>
        <v>0</v>
      </c>
      <c r="N327" s="98">
        <f>INDEX('12d'!N$275:N$388, MATCH($C327, '12d'!$C$275:$C$388, 0))</f>
        <v>0</v>
      </c>
      <c r="O327" s="98">
        <f>INDEX('12d'!O$275:O$388, MATCH($C327, '12d'!$C$275:$C$388, 0))</f>
        <v>0</v>
      </c>
      <c r="P327" s="98">
        <f>INDEX('12d'!P$275:P$388, MATCH($C327, '12d'!$C$275:$C$388, 0))</f>
        <v>0</v>
      </c>
      <c r="Q327" s="98">
        <f>INDEX('12d'!Q$275:Q$388, MATCH($C327, '12d'!$C$275:$C$388, 0))</f>
        <v>0</v>
      </c>
      <c r="R327" s="98">
        <f>INDEX('12d'!R$275:R$388, MATCH($C327, '12d'!$C$275:$C$388, 0))</f>
        <v>0</v>
      </c>
      <c r="S327" s="98">
        <f>INDEX('12d'!S$275:S$388, MATCH($C327, '12d'!$C$275:$C$388, 0))</f>
        <v>0</v>
      </c>
      <c r="T327" s="98">
        <f>INDEX('12d'!T$275:T$388, MATCH($C327, '12d'!$C$275:$C$388, 0))</f>
        <v>0</v>
      </c>
      <c r="U327" s="122"/>
    </row>
    <row r="328" spans="3:21" ht="12.6">
      <c r="C328" s="24" t="s">
        <v>93</v>
      </c>
      <c r="D328" s="18"/>
      <c r="E328" s="18" t="s">
        <v>649</v>
      </c>
      <c r="H328" s="98">
        <f>INDEX('12d'!H$275:H$388, MATCH($C328, '12d'!$C$275:$C$388, 0))</f>
        <v>0</v>
      </c>
      <c r="I328" s="98">
        <f>INDEX('12d'!I$275:I$388, MATCH($C328, '12d'!$C$275:$C$388, 0))</f>
        <v>0</v>
      </c>
      <c r="J328" s="98">
        <f>INDEX('12d'!J$275:J$388, MATCH($C328, '12d'!$C$275:$C$388, 0))</f>
        <v>0</v>
      </c>
      <c r="K328" s="98">
        <f>INDEX('12d'!K$275:K$388, MATCH($C328, '12d'!$C$275:$C$388, 0))</f>
        <v>0</v>
      </c>
      <c r="L328" s="98">
        <f>INDEX('12d'!L$275:L$388, MATCH($C328, '12d'!$C$275:$C$388, 0))</f>
        <v>0</v>
      </c>
      <c r="M328" s="98">
        <f>INDEX('12d'!M$275:M$388, MATCH($C328, '12d'!$C$275:$C$388, 0))</f>
        <v>0</v>
      </c>
      <c r="N328" s="98">
        <f>INDEX('12d'!N$275:N$388, MATCH($C328, '12d'!$C$275:$C$388, 0))</f>
        <v>0</v>
      </c>
      <c r="O328" s="98">
        <f>INDEX('12d'!O$275:O$388, MATCH($C328, '12d'!$C$275:$C$388, 0))</f>
        <v>0</v>
      </c>
      <c r="P328" s="98">
        <f>INDEX('12d'!P$275:P$388, MATCH($C328, '12d'!$C$275:$C$388, 0))</f>
        <v>0</v>
      </c>
      <c r="Q328" s="98">
        <f>INDEX('12d'!Q$275:Q$388, MATCH($C328, '12d'!$C$275:$C$388, 0))</f>
        <v>0</v>
      </c>
      <c r="R328" s="98">
        <f>INDEX('12d'!R$275:R$388, MATCH($C328, '12d'!$C$275:$C$388, 0))</f>
        <v>0</v>
      </c>
      <c r="S328" s="98">
        <f>INDEX('12d'!S$275:S$388, MATCH($C328, '12d'!$C$275:$C$388, 0))</f>
        <v>0</v>
      </c>
      <c r="T328" s="98">
        <f>INDEX('12d'!T$275:T$388, MATCH($C328, '12d'!$C$275:$C$388, 0))</f>
        <v>0</v>
      </c>
      <c r="U328" s="122"/>
    </row>
    <row r="329" spans="3:21" ht="12.6">
      <c r="C329" s="24" t="s">
        <v>94</v>
      </c>
      <c r="D329" s="18"/>
      <c r="E329" s="18" t="s">
        <v>649</v>
      </c>
      <c r="H329" s="98">
        <f>INDEX('12d'!H$275:H$388, MATCH($C329, '12d'!$C$275:$C$388, 0))</f>
        <v>0</v>
      </c>
      <c r="I329" s="98">
        <f>INDEX('12d'!I$275:I$388, MATCH($C329, '12d'!$C$275:$C$388, 0))</f>
        <v>0</v>
      </c>
      <c r="J329" s="98">
        <f>INDEX('12d'!J$275:J$388, MATCH($C329, '12d'!$C$275:$C$388, 0))</f>
        <v>0</v>
      </c>
      <c r="K329" s="98">
        <f>INDEX('12d'!K$275:K$388, MATCH($C329, '12d'!$C$275:$C$388, 0))</f>
        <v>0</v>
      </c>
      <c r="L329" s="98">
        <f>INDEX('12d'!L$275:L$388, MATCH($C329, '12d'!$C$275:$C$388, 0))</f>
        <v>0</v>
      </c>
      <c r="M329" s="98">
        <f>INDEX('12d'!M$275:M$388, MATCH($C329, '12d'!$C$275:$C$388, 0))</f>
        <v>0</v>
      </c>
      <c r="N329" s="98">
        <f>INDEX('12d'!N$275:N$388, MATCH($C329, '12d'!$C$275:$C$388, 0))</f>
        <v>0</v>
      </c>
      <c r="O329" s="98">
        <f>INDEX('12d'!O$275:O$388, MATCH($C329, '12d'!$C$275:$C$388, 0))</f>
        <v>0</v>
      </c>
      <c r="P329" s="98">
        <f>INDEX('12d'!P$275:P$388, MATCH($C329, '12d'!$C$275:$C$388, 0))</f>
        <v>0</v>
      </c>
      <c r="Q329" s="98">
        <f>INDEX('12d'!Q$275:Q$388, MATCH($C329, '12d'!$C$275:$C$388, 0))</f>
        <v>0</v>
      </c>
      <c r="R329" s="98">
        <f>INDEX('12d'!R$275:R$388, MATCH($C329, '12d'!$C$275:$C$388, 0))</f>
        <v>0</v>
      </c>
      <c r="S329" s="98">
        <f>INDEX('12d'!S$275:S$388, MATCH($C329, '12d'!$C$275:$C$388, 0))</f>
        <v>0</v>
      </c>
      <c r="T329" s="98">
        <f>INDEX('12d'!T$275:T$388, MATCH($C329, '12d'!$C$275:$C$388, 0))</f>
        <v>0</v>
      </c>
      <c r="U329" s="122"/>
    </row>
    <row r="330" spans="3:21" ht="12.6">
      <c r="C330" s="24" t="s">
        <v>95</v>
      </c>
      <c r="D330" s="18"/>
      <c r="E330" s="18" t="s">
        <v>649</v>
      </c>
      <c r="H330" s="98">
        <f>INDEX('12d'!H$275:H$388, MATCH($C330, '12d'!$C$275:$C$388, 0))</f>
        <v>0</v>
      </c>
      <c r="I330" s="98">
        <f>INDEX('12d'!I$275:I$388, MATCH($C330, '12d'!$C$275:$C$388, 0))</f>
        <v>0</v>
      </c>
      <c r="J330" s="98">
        <f>INDEX('12d'!J$275:J$388, MATCH($C330, '12d'!$C$275:$C$388, 0))</f>
        <v>0</v>
      </c>
      <c r="K330" s="98">
        <f>INDEX('12d'!K$275:K$388, MATCH($C330, '12d'!$C$275:$C$388, 0))</f>
        <v>0</v>
      </c>
      <c r="L330" s="98">
        <f>INDEX('12d'!L$275:L$388, MATCH($C330, '12d'!$C$275:$C$388, 0))</f>
        <v>0</v>
      </c>
      <c r="M330" s="98">
        <f>INDEX('12d'!M$275:M$388, MATCH($C330, '12d'!$C$275:$C$388, 0))</f>
        <v>0</v>
      </c>
      <c r="N330" s="98">
        <f>INDEX('12d'!N$275:N$388, MATCH($C330, '12d'!$C$275:$C$388, 0))</f>
        <v>0</v>
      </c>
      <c r="O330" s="98">
        <f>INDEX('12d'!O$275:O$388, MATCH($C330, '12d'!$C$275:$C$388, 0))</f>
        <v>0</v>
      </c>
      <c r="P330" s="98">
        <f>INDEX('12d'!P$275:P$388, MATCH($C330, '12d'!$C$275:$C$388, 0))</f>
        <v>0</v>
      </c>
      <c r="Q330" s="98">
        <f>INDEX('12d'!Q$275:Q$388, MATCH($C330, '12d'!$C$275:$C$388, 0))</f>
        <v>0</v>
      </c>
      <c r="R330" s="98">
        <f>INDEX('12d'!R$275:R$388, MATCH($C330, '12d'!$C$275:$C$388, 0))</f>
        <v>0</v>
      </c>
      <c r="S330" s="98">
        <f>INDEX('12d'!S$275:S$388, MATCH($C330, '12d'!$C$275:$C$388, 0))</f>
        <v>0</v>
      </c>
      <c r="T330" s="98">
        <f>INDEX('12d'!T$275:T$388, MATCH($C330, '12d'!$C$275:$C$388, 0))</f>
        <v>0</v>
      </c>
      <c r="U330" s="122"/>
    </row>
    <row r="331" spans="3:21" ht="12.6">
      <c r="C331" s="24" t="s">
        <v>664</v>
      </c>
      <c r="D331" s="18"/>
      <c r="E331" s="18" t="s">
        <v>649</v>
      </c>
      <c r="H331" s="98">
        <f>INDEX('12d'!H$275:H$388, MATCH($C331, '12d'!$C$275:$C$388, 0))</f>
        <v>0</v>
      </c>
      <c r="I331" s="98">
        <f>INDEX('12d'!I$275:I$388, MATCH($C331, '12d'!$C$275:$C$388, 0))</f>
        <v>0</v>
      </c>
      <c r="J331" s="98">
        <f>INDEX('12d'!J$275:J$388, MATCH($C331, '12d'!$C$275:$C$388, 0))</f>
        <v>0</v>
      </c>
      <c r="K331" s="98">
        <f>INDEX('12d'!K$275:K$388, MATCH($C331, '12d'!$C$275:$C$388, 0))</f>
        <v>0</v>
      </c>
      <c r="L331" s="98">
        <f>INDEX('12d'!L$275:L$388, MATCH($C331, '12d'!$C$275:$C$388, 0))</f>
        <v>0</v>
      </c>
      <c r="M331" s="98">
        <f>INDEX('12d'!M$275:M$388, MATCH($C331, '12d'!$C$275:$C$388, 0))</f>
        <v>0</v>
      </c>
      <c r="N331" s="98">
        <f>INDEX('12d'!N$275:N$388, MATCH($C331, '12d'!$C$275:$C$388, 0))</f>
        <v>0</v>
      </c>
      <c r="O331" s="98">
        <f>INDEX('12d'!O$275:O$388, MATCH($C331, '12d'!$C$275:$C$388, 0))</f>
        <v>0</v>
      </c>
      <c r="P331" s="98">
        <f>INDEX('12d'!P$275:P$388, MATCH($C331, '12d'!$C$275:$C$388, 0))</f>
        <v>0</v>
      </c>
      <c r="Q331" s="98">
        <f>INDEX('12d'!Q$275:Q$388, MATCH($C331, '12d'!$C$275:$C$388, 0))</f>
        <v>0</v>
      </c>
      <c r="R331" s="98">
        <f>INDEX('12d'!R$275:R$388, MATCH($C331, '12d'!$C$275:$C$388, 0))</f>
        <v>0</v>
      </c>
      <c r="S331" s="98">
        <f>INDEX('12d'!S$275:S$388, MATCH($C331, '12d'!$C$275:$C$388, 0))</f>
        <v>0</v>
      </c>
      <c r="T331" s="98">
        <f>INDEX('12d'!T$275:T$388, MATCH($C331, '12d'!$C$275:$C$388, 0))</f>
        <v>0</v>
      </c>
      <c r="U331" s="122"/>
    </row>
    <row r="332" spans="3:21" ht="12.6">
      <c r="C332" s="16" t="s">
        <v>96</v>
      </c>
      <c r="D332" s="18"/>
      <c r="E332" s="18" t="s">
        <v>649</v>
      </c>
      <c r="F332" s="18"/>
      <c r="G332" s="18"/>
      <c r="H332" s="98">
        <f>'12d'!H390</f>
        <v>0</v>
      </c>
      <c r="I332" s="98">
        <f>'12d'!I390</f>
        <v>0</v>
      </c>
      <c r="J332" s="98">
        <f>'12d'!J390</f>
        <v>0</v>
      </c>
      <c r="K332" s="98">
        <f>'12d'!K390</f>
        <v>0</v>
      </c>
      <c r="L332" s="98">
        <f>'12d'!L390</f>
        <v>0</v>
      </c>
      <c r="M332" s="98">
        <f>'12d'!M390</f>
        <v>0</v>
      </c>
      <c r="N332" s="98">
        <f>'12d'!N390</f>
        <v>0</v>
      </c>
      <c r="O332" s="98">
        <f>'12d'!O390</f>
        <v>0</v>
      </c>
      <c r="P332" s="98">
        <f>'12d'!P390</f>
        <v>0</v>
      </c>
      <c r="Q332" s="98">
        <f>'12d'!Q390</f>
        <v>0</v>
      </c>
      <c r="R332" s="98">
        <f>'12d'!R390</f>
        <v>0</v>
      </c>
      <c r="S332" s="98">
        <f>'12d'!S390</f>
        <v>0</v>
      </c>
      <c r="T332" s="98">
        <f>'12d'!T390</f>
        <v>0</v>
      </c>
      <c r="U332" s="122"/>
    </row>
    <row r="333" spans="3:21" ht="12.6">
      <c r="U333" s="122"/>
    </row>
    <row r="334" spans="3:21" ht="12.6">
      <c r="C334" s="206" t="s">
        <v>667</v>
      </c>
      <c r="D334" s="18"/>
      <c r="E334" s="18" t="s">
        <v>649</v>
      </c>
      <c r="H334" s="114"/>
      <c r="I334" s="115"/>
      <c r="J334" s="115"/>
      <c r="K334" s="115"/>
      <c r="L334" s="115"/>
      <c r="M334" s="115"/>
      <c r="N334" s="115"/>
      <c r="O334" s="115"/>
      <c r="P334" s="115"/>
      <c r="Q334" s="115"/>
      <c r="R334" s="115"/>
      <c r="S334" s="115"/>
      <c r="T334" s="115"/>
      <c r="U334" s="122"/>
    </row>
    <row r="335" spans="3:21" ht="12.6">
      <c r="C335" s="206" t="s">
        <v>668</v>
      </c>
      <c r="D335" s="18"/>
      <c r="E335" s="18" t="s">
        <v>649</v>
      </c>
      <c r="H335" s="114"/>
      <c r="I335" s="115"/>
      <c r="J335" s="115"/>
      <c r="K335" s="115"/>
      <c r="L335" s="115"/>
      <c r="M335" s="115"/>
      <c r="N335" s="115"/>
      <c r="O335" s="115"/>
      <c r="P335" s="115"/>
      <c r="Q335" s="115"/>
      <c r="R335" s="115"/>
      <c r="S335" s="115"/>
      <c r="T335" s="115"/>
      <c r="U335" s="122"/>
    </row>
    <row r="336" spans="3:21" ht="12.6">
      <c r="C336" s="206"/>
      <c r="D336" s="18"/>
      <c r="E336" s="18"/>
      <c r="U336" s="122"/>
    </row>
    <row r="337" spans="3:21" ht="12.6">
      <c r="C337" s="151" t="s">
        <v>491</v>
      </c>
      <c r="D337" s="52"/>
      <c r="E337" s="18" t="s">
        <v>649</v>
      </c>
      <c r="H337" s="114"/>
      <c r="I337" s="115"/>
      <c r="J337" s="115"/>
      <c r="K337" s="115"/>
      <c r="L337" s="115"/>
      <c r="M337" s="115"/>
      <c r="N337" s="115"/>
      <c r="O337" s="115"/>
      <c r="P337" s="115"/>
      <c r="Q337" s="115"/>
      <c r="R337" s="115"/>
      <c r="S337" s="115"/>
      <c r="T337" s="115"/>
    </row>
    <row r="338" spans="3:21" ht="12.6">
      <c r="C338" s="24"/>
      <c r="D338" s="18"/>
      <c r="E338" s="18"/>
      <c r="F338" s="18"/>
      <c r="G338" s="18"/>
      <c r="H338" s="117"/>
      <c r="I338" s="117"/>
      <c r="J338" s="117"/>
      <c r="K338" s="117"/>
      <c r="L338" s="117"/>
      <c r="M338" s="117"/>
      <c r="N338" s="117"/>
      <c r="O338" s="117"/>
      <c r="P338" s="117"/>
      <c r="Q338" s="117"/>
      <c r="R338" s="117"/>
      <c r="S338" s="117"/>
      <c r="T338" s="117"/>
      <c r="U338" s="127"/>
    </row>
    <row r="339" spans="3:21" ht="12.6">
      <c r="C339" s="16" t="s">
        <v>377</v>
      </c>
      <c r="D339" s="18"/>
      <c r="E339" s="18" t="s">
        <v>649</v>
      </c>
      <c r="H339" s="99"/>
      <c r="I339" s="124"/>
      <c r="J339" s="124"/>
      <c r="K339" s="124"/>
      <c r="L339" s="124"/>
      <c r="M339" s="124"/>
      <c r="N339" s="124"/>
      <c r="O339" s="124"/>
      <c r="P339" s="124"/>
      <c r="Q339" s="124"/>
      <c r="R339" s="124"/>
      <c r="S339" s="124"/>
      <c r="T339" s="124"/>
      <c r="U339" s="122"/>
    </row>
    <row r="340" spans="3:21" ht="12.6"/>
    <row r="341" spans="3:21" ht="12.6" hidden="1"/>
    <row r="342" spans="3:21" ht="12.6" hidden="1"/>
    <row r="343" spans="3:21" ht="12.6" hidden="1"/>
    <row r="344" spans="3:21" ht="12.6" hidden="1"/>
    <row r="345" spans="3:21" ht="12.6" hidden="1">
      <c r="U345" s="122"/>
    </row>
    <row r="346" spans="3:21" ht="12.6" hidden="1"/>
    <row r="347" spans="3:21" ht="12.6" hidden="1"/>
    <row r="348" spans="3:21" ht="12.6" hidden="1"/>
    <row r="349" spans="3:21" ht="12.6" hidden="1"/>
    <row r="350" spans="3:21" ht="12.6" hidden="1"/>
    <row r="351" spans="3:21" ht="12.6" hidden="1"/>
    <row r="352" spans="3:21" ht="12.6" hidden="1"/>
    <row r="353" ht="12.6" hidden="1"/>
    <row r="354" ht="12.6" hidden="1"/>
    <row r="355" ht="12.6" hidden="1"/>
    <row r="356" ht="12.6" hidden="1"/>
    <row r="357" ht="12.6" hidden="1"/>
    <row r="358" ht="12.6" hidden="1"/>
    <row r="359" ht="12.6" hidden="1"/>
    <row r="360" ht="12.6" hidden="1"/>
    <row r="361" ht="12.6" hidden="1"/>
    <row r="362" ht="12.6" hidden="1"/>
    <row r="363" ht="12.6" hidden="1"/>
    <row r="364" ht="12.6" hidden="1"/>
    <row r="365" ht="12.6" hidden="1"/>
    <row r="366" ht="12.6" hidden="1"/>
    <row r="367" ht="12.6" hidden="1"/>
    <row r="368" ht="12.6" hidden="1"/>
    <row r="369" ht="12.6" hidden="1"/>
    <row r="370" ht="12.6" hidden="1"/>
    <row r="371" ht="12.6" hidden="1"/>
    <row r="372" ht="12.6" hidden="1"/>
    <row r="373" ht="12.6" hidden="1"/>
    <row r="374" ht="12.6" hidden="1"/>
    <row r="375" ht="12.6" hidden="1"/>
    <row r="376" ht="12.6" hidden="1"/>
    <row r="377" ht="12.6" hidden="1"/>
    <row r="378" ht="12.6" hidden="1"/>
    <row r="379" ht="12.6" hidden="1"/>
    <row r="380" ht="12.6" hidden="1"/>
    <row r="381" ht="12.6" hidden="1"/>
    <row r="382" ht="12.6" hidden="1"/>
    <row r="383" ht="12.6" hidden="1"/>
    <row r="384" ht="12.6" hidden="1"/>
    <row r="385" ht="12.6" hidden="1"/>
    <row r="386" ht="12.6" hidden="1"/>
    <row r="387" ht="12.6" hidden="1"/>
    <row r="388" ht="12.6" hidden="1"/>
    <row r="389" ht="12.6" hidden="1"/>
    <row r="390" ht="12.6" hidden="1"/>
    <row r="391" ht="12.6" hidden="1"/>
    <row r="392" ht="12.6" hidden="1"/>
    <row r="393" ht="12.6" hidden="1"/>
    <row r="394" ht="12.6" hidden="1"/>
    <row r="395" ht="12.6" hidden="1"/>
    <row r="396" ht="12.6" hidden="1"/>
    <row r="397" ht="12.6" hidden="1"/>
    <row r="398" ht="12.6" hidden="1"/>
    <row r="399" ht="12.6" hidden="1"/>
    <row r="400" ht="12.6" hidden="1"/>
    <row r="401" ht="12.6" hidden="1"/>
    <row r="402" ht="12.6" hidden="1"/>
    <row r="403" ht="12.6" hidden="1"/>
    <row r="404" ht="12.6" hidden="1"/>
    <row r="405" ht="12.6" hidden="1"/>
    <row r="406" ht="12.6" hidden="1"/>
    <row r="407" ht="12.6" hidden="1"/>
    <row r="408" ht="12.6" hidden="1"/>
    <row r="409" ht="12.6" hidden="1"/>
    <row r="410" ht="12.6" hidden="1"/>
    <row r="411" ht="12.6" hidden="1"/>
    <row r="412" ht="12.6" hidden="1"/>
    <row r="413" ht="12.6" hidden="1"/>
    <row r="414" ht="12.6" hidden="1"/>
    <row r="415" ht="12.6" hidden="1"/>
    <row r="416" ht="12.6" hidden="1"/>
    <row r="417" ht="12.6" hidden="1"/>
    <row r="418" ht="12.6" hidden="1"/>
    <row r="419" ht="12.6" hidden="1"/>
    <row r="420" ht="12.6" hidden="1"/>
    <row r="421" ht="12.6" hidden="1"/>
    <row r="422" ht="12.6" hidden="1"/>
    <row r="423" ht="12.6" hidden="1"/>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677" ht="12.6" hidden="1"/>
    <row r="678" ht="12.6" hidden="1"/>
    <row r="679" ht="12.6" hidden="1"/>
    <row r="680" ht="12.6" hidden="1"/>
    <row r="681" ht="12.6" hidden="1"/>
    <row r="682" ht="12.6" hidden="1"/>
    <row r="683" ht="12.6" hidden="1"/>
    <row r="684" ht="12.6" hidden="1"/>
    <row r="685" ht="12.6" hidden="1"/>
    <row r="686" ht="12.6" hidden="1"/>
    <row r="687" ht="12.6" hidden="1"/>
    <row r="688" ht="12.6" hidden="1"/>
    <row r="689" ht="12.6" hidden="1"/>
    <row r="690" ht="12.6" hidden="1"/>
    <row r="691" ht="12.6" hidden="1"/>
    <row r="692" ht="12.6" hidden="1"/>
    <row r="693" ht="12.6" hidden="1"/>
    <row r="694" ht="12.6" hidden="1"/>
    <row r="695" ht="12.6" hidden="1"/>
    <row r="696" ht="12.6" hidden="1"/>
    <row r="697" ht="12.6" hidden="1"/>
    <row r="698" ht="12.6" hidden="1"/>
    <row r="699" ht="12.6" hidden="1"/>
    <row r="700" ht="12.6" hidden="1"/>
    <row r="701" ht="12.6" hidden="1"/>
    <row r="702" ht="12.6" hidden="1"/>
    <row r="703" ht="12.6" hidden="1"/>
    <row r="704" ht="12.6" hidden="1"/>
    <row r="705" ht="12.6" hidden="1"/>
    <row r="706" ht="12.6" hidden="1"/>
    <row r="707" ht="12.6" hidden="1"/>
    <row r="708" ht="12.6" hidden="1"/>
    <row r="709" ht="12.6" hidden="1"/>
    <row r="710" ht="12.6" hidden="1"/>
    <row r="711" ht="12.6" hidden="1"/>
    <row r="712" ht="12.6" hidden="1"/>
    <row r="713" ht="12.6" hidden="1"/>
    <row r="714" ht="12.6" hidden="1"/>
    <row r="715" ht="12.6" hidden="1"/>
    <row r="716" ht="12.6" hidden="1"/>
    <row r="717" ht="12.6" hidden="1"/>
    <row r="718" ht="12.6" hidden="1"/>
    <row r="719" ht="12.6" hidden="1"/>
    <row r="720" ht="12.6" hidden="1"/>
    <row r="721" ht="12.6" hidden="1"/>
    <row r="722" ht="12.6" hidden="1"/>
    <row r="723" ht="12.6" hidden="1"/>
    <row r="724" ht="12.6" hidden="1"/>
    <row r="725" ht="12.6" hidden="1"/>
    <row r="726" ht="12.6" hidden="1"/>
    <row r="727" ht="12.6" hidden="1"/>
    <row r="728" ht="12.6" hidden="1"/>
    <row r="729" ht="12.6" hidden="1"/>
    <row r="730" ht="12.6" hidden="1"/>
    <row r="731" ht="12.6" hidden="1"/>
    <row r="732" ht="12.6" hidden="1"/>
    <row r="733" ht="12.6" hidden="1"/>
    <row r="734" ht="12.6" hidden="1"/>
    <row r="735" ht="12.6" hidden="1"/>
    <row r="736" ht="12.6" hidden="1"/>
    <row r="737" ht="12.6" hidden="1"/>
    <row r="738" ht="12.6" hidden="1"/>
    <row r="739" ht="12.6" hidden="1"/>
    <row r="740" ht="12.6" hidden="1"/>
    <row r="741" ht="12.6" hidden="1"/>
    <row r="742" ht="12.6" hidden="1"/>
    <row r="743" ht="12.6" hidden="1"/>
    <row r="744" ht="12.6" hidden="1"/>
    <row r="745" ht="12.6" hidden="1"/>
    <row r="746" ht="12.6" hidden="1"/>
    <row r="747" ht="12.6" hidden="1"/>
    <row r="748" ht="12.6" hidden="1"/>
    <row r="749" ht="12.6" hidden="1"/>
    <row r="750" ht="12.6" hidden="1"/>
    <row r="751" ht="12.6" hidden="1"/>
    <row r="752" ht="12.6" hidden="1"/>
    <row r="753" ht="12.6" hidden="1"/>
    <row r="754" ht="12.6" hidden="1"/>
    <row r="755" ht="12.6" hidden="1"/>
    <row r="756" ht="12.6" hidden="1"/>
    <row r="757" ht="12.6" hidden="1"/>
    <row r="758" ht="12.6" hidden="1"/>
    <row r="759" ht="12.6" hidden="1"/>
    <row r="760" ht="12.6" hidden="1"/>
    <row r="761" ht="12.6" hidden="1"/>
    <row r="762" ht="12.6" hidden="1"/>
    <row r="763" ht="12.6" hidden="1"/>
    <row r="764" ht="12.6" hidden="1"/>
    <row r="765" ht="12.6" hidden="1"/>
    <row r="766" ht="12.6" hidden="1"/>
    <row r="767" ht="12.6" hidden="1"/>
    <row r="768" ht="12.6" hidden="1"/>
    <row r="769" ht="12.6" hidden="1"/>
    <row r="770" ht="12.6" hidden="1"/>
    <row r="771" ht="12.6" hidden="1"/>
    <row r="772" ht="12.6" hidden="1"/>
    <row r="773" ht="12.6" hidden="1"/>
    <row r="774" ht="12.6" hidden="1"/>
    <row r="775" ht="12.6" hidden="1"/>
    <row r="776" ht="12.6" hidden="1"/>
    <row r="777" ht="12.6" hidden="1"/>
    <row r="778" ht="12.6" hidden="1"/>
    <row r="779" ht="12.6" hidden="1"/>
    <row r="780" ht="12.6" hidden="1"/>
    <row r="781" ht="12.6" hidden="1"/>
    <row r="782" ht="12.6" hidden="1"/>
    <row r="783" ht="12.6" hidden="1"/>
    <row r="784" ht="12.6" hidden="1"/>
    <row r="785" ht="12.6" hidden="1"/>
    <row r="786" ht="12.6" hidden="1"/>
    <row r="787" ht="12.6" hidden="1"/>
    <row r="788" ht="12.6" hidden="1"/>
    <row r="789" ht="12.6" hidden="1"/>
    <row r="790" ht="12.6" hidden="1"/>
    <row r="791" ht="12.6" hidden="1"/>
    <row r="792" ht="12.6" hidden="1"/>
    <row r="793" ht="12.6" hidden="1"/>
    <row r="794" ht="12.6" hidden="1"/>
    <row r="795" ht="12.6" hidden="1"/>
    <row r="796" ht="12.6" hidden="1"/>
    <row r="797" ht="12.6" hidden="1"/>
    <row r="798" ht="12.6" hidden="1"/>
    <row r="799" ht="12.6" hidden="1"/>
    <row r="800" ht="12.6" hidden="1"/>
    <row r="801" ht="12.6" hidden="1"/>
    <row r="802" ht="12.6" hidden="1"/>
    <row r="803" ht="12.6" hidden="1"/>
    <row r="804" ht="12.6" hidden="1"/>
    <row r="805" ht="12.6" hidden="1"/>
    <row r="806" ht="12.6" hidden="1"/>
    <row r="807" ht="12.6" hidden="1"/>
    <row r="808" ht="12.6" hidden="1"/>
    <row r="809" ht="12.6" hidden="1"/>
    <row r="810" ht="12.6" hidden="1"/>
    <row r="811" ht="12.6" hidden="1"/>
    <row r="812" ht="12.6" hidden="1"/>
    <row r="813" ht="12.6" hidden="1"/>
    <row r="814" ht="12.6" hidden="1"/>
    <row r="815" ht="12.6" hidden="1"/>
    <row r="816" ht="12.6" hidden="1"/>
    <row r="817" ht="12.6" hidden="1"/>
    <row r="818" ht="12.6" hidden="1"/>
    <row r="819" ht="12.6" hidden="1"/>
    <row r="820" ht="12.6" hidden="1"/>
    <row r="821" ht="12.6" hidden="1"/>
    <row r="822" ht="12.6" hidden="1"/>
    <row r="823" ht="12.6" hidden="1"/>
    <row r="824" ht="12.6" hidden="1"/>
    <row r="825" ht="12.6" hidden="1"/>
    <row r="826" ht="12.6" hidden="1"/>
    <row r="827" ht="12.6" hidden="1"/>
    <row r="828" ht="12.6" hidden="1"/>
    <row r="829" ht="12.6" hidden="1"/>
    <row r="830" ht="12.6" hidden="1"/>
    <row r="831" ht="12.6" hidden="1"/>
    <row r="832" ht="12.6" hidden="1"/>
    <row r="833" ht="12.6" hidden="1"/>
    <row r="834" ht="12.6" hidden="1"/>
    <row r="835" ht="12.6" hidden="1"/>
    <row r="836" ht="12.6" hidden="1"/>
    <row r="837" ht="12.6" hidden="1"/>
    <row r="838" ht="12.6" hidden="1"/>
    <row r="839" ht="12.6" hidden="1"/>
    <row r="840" ht="12.6" hidden="1"/>
    <row r="841" ht="12.6" hidden="1"/>
    <row r="842" ht="12.6" hidden="1"/>
    <row r="843" ht="12.6" hidden="1"/>
    <row r="844" ht="12.6" hidden="1"/>
    <row r="845" ht="12.6" hidden="1"/>
    <row r="846" ht="12.6" hidden="1"/>
    <row r="847" ht="12.6" hidden="1"/>
    <row r="848" ht="12.6" hidden="1"/>
    <row r="849" ht="12.6" hidden="1"/>
    <row r="850" ht="12.6" hidden="1"/>
    <row r="851" ht="12.6" hidden="1"/>
    <row r="852" ht="12.6" hidden="1"/>
    <row r="853" ht="12.6" hidden="1"/>
    <row r="854" ht="12.6" hidden="1"/>
    <row r="855" ht="12.6" hidden="1"/>
    <row r="856" ht="12.6" hidden="1"/>
    <row r="857" ht="12.6" hidden="1"/>
    <row r="858" ht="12.6" hidden="1"/>
    <row r="859" ht="12.6" hidden="1"/>
    <row r="860" ht="12.6" hidden="1"/>
    <row r="861" ht="12.6" hidden="1"/>
    <row r="862" ht="12.6" hidden="1"/>
    <row r="863" ht="12.6" hidden="1"/>
    <row r="864" ht="12.6" hidden="1"/>
    <row r="865" ht="12.6" hidden="1"/>
    <row r="866" ht="12.6" hidden="1"/>
    <row r="867" ht="12.6" hidden="1"/>
    <row r="868" ht="12.6" hidden="1"/>
    <row r="869" ht="12.6" hidden="1"/>
    <row r="870" ht="12.6" hidden="1"/>
    <row r="871" ht="12.6" hidden="1"/>
    <row r="872" ht="12.6" hidden="1"/>
    <row r="873" ht="12.6" hidden="1"/>
    <row r="874" ht="12.6" hidden="1"/>
    <row r="875" ht="12.6" hidden="1"/>
    <row r="876" ht="12.6" hidden="1"/>
    <row r="877" ht="12.6" hidden="1"/>
    <row r="878" ht="12.6" hidden="1"/>
    <row r="879" ht="12.6" hidden="1"/>
    <row r="880" ht="12.6" hidden="1"/>
    <row r="881" ht="12.6" hidden="1"/>
    <row r="882" ht="12.6" hidden="1"/>
    <row r="883" ht="12.6" hidden="1"/>
    <row r="884" ht="12.6" hidden="1"/>
    <row r="885" ht="12.6" hidden="1"/>
    <row r="886" ht="12.6" hidden="1"/>
    <row r="887" ht="12.6" hidden="1"/>
    <row r="888" ht="12.6" hidden="1"/>
    <row r="889" ht="12.6" hidden="1"/>
    <row r="890" ht="12.6" hidden="1"/>
    <row r="891" ht="12.6" hidden="1"/>
    <row r="892" ht="12.6" hidden="1"/>
    <row r="893" ht="12.6" hidden="1"/>
    <row r="894" ht="12.6" hidden="1"/>
    <row r="895" ht="12.6" hidden="1"/>
    <row r="896" ht="12.6" hidden="1"/>
    <row r="897" ht="12.6" hidden="1"/>
    <row r="898" ht="12.6" hidden="1"/>
    <row r="899" ht="12.6" hidden="1"/>
    <row r="900" ht="12.6" hidden="1"/>
    <row r="901" ht="12.6" hidden="1"/>
    <row r="902" ht="12.6" hidden="1"/>
    <row r="903" ht="12.6" hidden="1"/>
    <row r="904" ht="12.6" hidden="1"/>
    <row r="905" ht="12.6" hidden="1"/>
    <row r="906" ht="12.6" hidden="1"/>
    <row r="907" ht="12.6" hidden="1"/>
    <row r="908" ht="12.6" hidden="1"/>
    <row r="909" ht="12.6" hidden="1"/>
    <row r="910" ht="12.6" hidden="1"/>
    <row r="911" ht="12.6" hidden="1"/>
    <row r="912" ht="12.6" hidden="1"/>
    <row r="913" ht="12.6" hidden="1"/>
    <row r="914" ht="12.6" hidden="1"/>
    <row r="915" ht="12.6" hidden="1"/>
    <row r="916" ht="12.6" hidden="1"/>
    <row r="917" ht="12.6" hidden="1"/>
    <row r="918" ht="12.6" hidden="1"/>
    <row r="919" ht="12.6" hidden="1"/>
    <row r="920" ht="12.6" hidden="1"/>
    <row r="921" ht="12.6" hidden="1"/>
    <row r="922" ht="12.6" hidden="1"/>
    <row r="923" ht="12.6" hidden="1"/>
    <row r="924" ht="12.6" hidden="1"/>
    <row r="925" ht="12.6" hidden="1"/>
    <row r="926" ht="12.6" hidden="1"/>
    <row r="927" ht="12.6" hidden="1"/>
    <row r="928" ht="12.6" hidden="1"/>
    <row r="929" ht="12.6" hidden="1"/>
    <row r="930" ht="12.6" hidden="1"/>
    <row r="931" ht="12.6" hidden="1"/>
    <row r="932" ht="12.6" hidden="1"/>
    <row r="933" ht="12.6" hidden="1"/>
    <row r="934" ht="12.6" hidden="1"/>
    <row r="935" ht="12.6" hidden="1"/>
    <row r="936" ht="12.6" hidden="1"/>
    <row r="937" ht="12.6" hidden="1"/>
    <row r="938" ht="12.6" hidden="1"/>
    <row r="939" ht="12.6" hidden="1"/>
    <row r="940" ht="12.6" hidden="1"/>
    <row r="941" ht="12.6" hidden="1"/>
    <row r="942" ht="12.6" hidden="1"/>
    <row r="943" ht="12.6" hidden="1"/>
    <row r="944" ht="12.6" hidden="1"/>
    <row r="945" ht="12.6" hidden="1"/>
    <row r="946" ht="12.6" hidden="1"/>
    <row r="947" ht="12.6" hidden="1"/>
    <row r="948" ht="12.6" hidden="1"/>
    <row r="949" ht="12.6" hidden="1"/>
    <row r="950" ht="12.6" hidden="1"/>
    <row r="951" ht="12.6" hidden="1"/>
    <row r="952" ht="12.6" hidden="1"/>
    <row r="953" ht="12.6" hidden="1"/>
    <row r="954" ht="12.6" hidden="1"/>
    <row r="955" ht="12.6" hidden="1"/>
    <row r="956" ht="12.6" hidden="1"/>
    <row r="957" ht="12.6" hidden="1"/>
    <row r="958" ht="12.6" hidden="1"/>
    <row r="959" ht="12.6" hidden="1"/>
    <row r="960" ht="12.6" hidden="1"/>
    <row r="961" ht="12.6" hidden="1"/>
    <row r="962" ht="12.6" hidden="1"/>
    <row r="963" ht="12.6" hidden="1"/>
    <row r="964" ht="12.6" hidden="1"/>
    <row r="965" ht="12.6" hidden="1"/>
    <row r="966" ht="12.6" hidden="1"/>
    <row r="967" ht="12.6" hidden="1"/>
    <row r="968" ht="12.6" hidden="1"/>
    <row r="969" ht="12.6" hidden="1"/>
    <row r="970" ht="12.6" hidden="1"/>
    <row r="971" ht="12.6" hidden="1"/>
    <row r="972" ht="12.6" hidden="1"/>
    <row r="973" ht="12.6" hidden="1"/>
    <row r="974" ht="12.6" hidden="1"/>
    <row r="975" ht="12.6" hidden="1"/>
    <row r="976" ht="12.6" hidden="1"/>
    <row r="977" ht="12.6" hidden="1"/>
    <row r="978" ht="12.6" hidden="1"/>
    <row r="979" ht="12.6" hidden="1"/>
    <row r="980" ht="12.6" hidden="1"/>
    <row r="981" ht="12.6" hidden="1"/>
    <row r="982" ht="12.6" hidden="1"/>
    <row r="983" ht="12.6" hidden="1"/>
    <row r="984" ht="12.6" hidden="1"/>
    <row r="985" ht="12.6" hidden="1"/>
    <row r="986" ht="12.6" hidden="1"/>
    <row r="987" ht="12.6" hidden="1"/>
    <row r="988" ht="12.6" hidden="1"/>
    <row r="989" ht="12.6" hidden="1"/>
    <row r="990" ht="12.6" hidden="1"/>
    <row r="991" ht="12.6" hidden="1"/>
    <row r="992" ht="12.6" hidden="1"/>
    <row r="993" ht="12.6" hidden="1"/>
    <row r="994" ht="12.6" hidden="1"/>
    <row r="995" ht="12.6" hidden="1"/>
    <row r="996" ht="12.6" hidden="1"/>
    <row r="997" ht="12.6" hidden="1"/>
    <row r="998" ht="12.6" hidden="1"/>
    <row r="999" ht="12.6" hidden="1"/>
    <row r="1000" ht="12.6" hidden="1"/>
    <row r="1001" ht="12.6" hidden="1"/>
    <row r="1002" ht="12.6" hidden="1"/>
    <row r="1003" ht="12.6" hidden="1"/>
    <row r="1004" ht="12.6" hidden="1"/>
    <row r="1005" ht="12.6" hidden="1"/>
    <row r="1006" ht="12.6" hidden="1"/>
    <row r="1007" ht="12.6" hidden="1"/>
    <row r="1008" ht="12.6" hidden="1"/>
    <row r="1009" ht="12.6" hidden="1"/>
    <row r="1010" ht="12.6" hidden="1"/>
    <row r="1011" ht="12.6" hidden="1"/>
    <row r="1012" ht="12.6" hidden="1"/>
    <row r="1013" ht="12.6" hidden="1"/>
    <row r="1014" ht="12.6" hidden="1"/>
    <row r="1015" ht="12.6" hidden="1"/>
    <row r="1016" ht="12.6" hidden="1"/>
    <row r="1017" ht="12.6" hidden="1"/>
    <row r="1018" ht="12.6" hidden="1"/>
    <row r="1019" ht="12.6" hidden="1"/>
    <row r="1020" ht="12.6" hidden="1"/>
    <row r="1021" ht="12.6" hidden="1"/>
    <row r="1022" ht="12.6" hidden="1"/>
    <row r="1023" ht="12.6" hidden="1"/>
    <row r="1024" ht="12.6" hidden="1"/>
    <row r="1025" ht="12.6" hidden="1"/>
    <row r="1026" ht="12.6" hidden="1"/>
    <row r="1027" ht="12.6" hidden="1"/>
    <row r="1028" ht="12.6" hidden="1"/>
    <row r="1029" ht="12.6" hidden="1"/>
    <row r="1030" ht="12.6" hidden="1"/>
    <row r="1031" ht="12.6" hidden="1"/>
    <row r="1032" ht="12.6" hidden="1"/>
    <row r="1033" ht="12.6" hidden="1"/>
    <row r="1034" ht="12.6" hidden="1"/>
    <row r="1035" ht="12.6" hidden="1"/>
    <row r="1036" ht="12.6" hidden="1"/>
    <row r="1037" ht="12.6" hidden="1"/>
    <row r="1038" ht="12.6" hidden="1"/>
    <row r="1039" ht="12.6" hidden="1"/>
    <row r="1040" ht="12.6" hidden="1"/>
    <row r="1041" ht="12.6" hidden="1"/>
    <row r="1042" ht="12.6" hidden="1"/>
    <row r="1043" ht="12.6" hidden="1"/>
    <row r="1044" ht="12.6" hidden="1"/>
    <row r="1045" ht="12.6" hidden="1"/>
    <row r="1046" ht="12.6" hidden="1"/>
    <row r="1047" ht="12.6" hidden="1"/>
    <row r="1048" ht="12.6" hidden="1"/>
    <row r="1049" ht="12.6" hidden="1"/>
    <row r="1050" ht="12.6" hidden="1"/>
    <row r="1051" ht="12.6" hidden="1"/>
    <row r="1052" ht="12.6" hidden="1"/>
    <row r="1053" ht="12.6" hidden="1"/>
    <row r="1054" ht="12.6" hidden="1"/>
    <row r="1055" ht="12.6" hidden="1"/>
    <row r="1056" ht="12.6" hidden="1"/>
    <row r="1057" ht="12.6" hidden="1"/>
    <row r="1058" ht="12.6" hidden="1"/>
    <row r="1059" ht="12.6" hidden="1"/>
    <row r="1060" ht="12.6" hidden="1"/>
    <row r="1061" ht="12.6" hidden="1"/>
    <row r="1062" ht="12.6" hidden="1"/>
    <row r="1063" ht="12.6" hidden="1"/>
    <row r="1064" ht="12.6" hidden="1"/>
    <row r="1065" ht="12.6" hidden="1"/>
    <row r="1066" ht="12.6" hidden="1"/>
    <row r="1067" ht="12.6" hidden="1"/>
    <row r="1068" ht="12.6" hidden="1"/>
    <row r="1069" ht="12.6" hidden="1"/>
    <row r="1070" ht="12.6" hidden="1"/>
    <row r="1071" ht="12.6" hidden="1"/>
    <row r="1072" ht="12.6" hidden="1"/>
    <row r="1073" ht="12.6" hidden="1"/>
    <row r="1074" ht="12.6" hidden="1"/>
    <row r="1075" ht="12.6" hidden="1"/>
    <row r="1076" ht="12.6" hidden="1"/>
    <row r="1077" ht="12.6" hidden="1"/>
    <row r="1078" ht="12.6" hidden="1"/>
    <row r="1079" ht="12.6" hidden="1"/>
    <row r="1080" ht="12.6" hidden="1"/>
    <row r="1081" ht="12.6" hidden="1"/>
    <row r="1082" ht="12.6" hidden="1"/>
    <row r="1083" ht="12.6" hidden="1"/>
    <row r="1084" ht="12.6" hidden="1"/>
    <row r="1085" ht="12.6" hidden="1"/>
    <row r="1086" ht="12.6" hidden="1"/>
    <row r="1087" ht="12.6" hidden="1"/>
    <row r="1088" ht="12.6" hidden="1"/>
    <row r="1089" ht="12.6" hidden="1"/>
    <row r="1090" ht="12.6" hidden="1"/>
    <row r="1091" ht="12.6" hidden="1"/>
    <row r="1092" ht="12.6" hidden="1"/>
    <row r="1093" ht="12.6" hidden="1"/>
    <row r="1094" ht="12.6" hidden="1"/>
    <row r="1095" ht="12.6" hidden="1"/>
    <row r="1096" ht="12.6" hidden="1"/>
    <row r="1097" ht="12.6" hidden="1"/>
    <row r="1098" ht="12.6" hidden="1"/>
    <row r="1099" ht="12.6" hidden="1"/>
    <row r="1100" ht="12.6" hidden="1"/>
    <row r="1101" ht="12.6" hidden="1"/>
    <row r="1102" ht="12.6" hidden="1"/>
    <row r="1103" ht="12.6" hidden="1"/>
    <row r="1104" ht="12.6" hidden="1"/>
    <row r="1105" ht="12.6" hidden="1"/>
    <row r="1106" ht="12.6" hidden="1"/>
    <row r="1107" ht="12.6" hidden="1"/>
    <row r="1108" ht="12.6" hidden="1"/>
    <row r="1109" ht="12.6" hidden="1"/>
    <row r="1110" ht="12.6" hidden="1"/>
    <row r="1111" ht="12.6" hidden="1"/>
    <row r="1112" ht="12.6" hidden="1"/>
    <row r="1113" ht="12.6" hidden="1"/>
    <row r="1114" ht="12.6" hidden="1"/>
    <row r="1115" ht="12.6" hidden="1"/>
    <row r="1116" ht="12.6" hidden="1"/>
    <row r="1117" ht="12.6" hidden="1"/>
    <row r="1118" ht="12.6" hidden="1"/>
    <row r="1119" ht="12.6" hidden="1"/>
    <row r="1120" ht="12.6" hidden="1"/>
    <row r="1121" ht="12.6" hidden="1"/>
    <row r="1122" ht="12.6" hidden="1"/>
    <row r="1123" ht="12.6" hidden="1"/>
    <row r="1124" ht="12.6" hidden="1"/>
    <row r="1125" ht="12.6" hidden="1"/>
    <row r="1126" ht="12.6" hidden="1"/>
    <row r="1127" ht="12.6" hidden="1"/>
    <row r="1128" ht="12.6" hidden="1"/>
    <row r="1129" ht="12.6" hidden="1"/>
    <row r="1130" ht="12.6" hidden="1"/>
    <row r="1131" ht="12.6" hidden="1"/>
    <row r="1132" ht="12.6" hidden="1"/>
    <row r="1133" ht="12.6" hidden="1"/>
    <row r="1134" ht="12.6" hidden="1"/>
    <row r="1135" ht="12.6" hidden="1"/>
    <row r="1136" ht="12.6" hidden="1"/>
    <row r="1137" ht="12.6" hidden="1"/>
    <row r="1138" ht="12.6" hidden="1"/>
    <row r="1139" ht="12.6" hidden="1"/>
    <row r="1140" ht="12.6" hidden="1"/>
    <row r="1141" ht="12.6" hidden="1"/>
    <row r="1142" ht="12.6" hidden="1"/>
    <row r="1143" ht="12.6" hidden="1"/>
    <row r="1144" ht="12.6" hidden="1"/>
    <row r="1145" ht="12.6" hidden="1"/>
    <row r="1146" ht="12.6" hidden="1"/>
    <row r="1147" ht="12.6" hidden="1"/>
    <row r="1148" ht="12.6" hidden="1"/>
    <row r="1149" ht="12.6" hidden="1"/>
    <row r="1150" ht="12.6" hidden="1"/>
    <row r="1151" ht="12.6" hidden="1"/>
    <row r="1152" ht="12.6" hidden="1"/>
    <row r="1153" ht="12.6" hidden="1"/>
    <row r="1154" ht="12.6" hidden="1"/>
    <row r="1155" ht="12.6" hidden="1"/>
    <row r="1156" ht="12.6" hidden="1"/>
    <row r="1157" ht="12.6" hidden="1"/>
    <row r="1158" ht="12.6" hidden="1"/>
    <row r="1159" ht="12.6" hidden="1"/>
    <row r="1160" ht="12.6" hidden="1"/>
    <row r="1161" ht="12.6" hidden="1"/>
    <row r="1162" ht="12.6" hidden="1"/>
    <row r="1163" ht="12.6" hidden="1"/>
    <row r="1164" ht="12.6" hidden="1"/>
    <row r="1165" ht="12.6" hidden="1"/>
    <row r="1166" ht="12.6" hidden="1"/>
    <row r="1167" ht="12.6" hidden="1"/>
    <row r="1168" ht="12.6" hidden="1"/>
    <row r="1169" ht="12.6" hidden="1"/>
    <row r="1170" ht="12.6" hidden="1"/>
    <row r="1171" ht="12.6" hidden="1"/>
    <row r="1172" ht="12.6" hidden="1"/>
    <row r="1173" ht="12.6" hidden="1"/>
    <row r="1174" ht="12.6" hidden="1"/>
    <row r="1175" ht="12.6" hidden="1"/>
    <row r="1176" ht="12.6" hidden="1"/>
    <row r="1177" ht="12.6" hidden="1"/>
    <row r="1178" ht="12.6" hidden="1"/>
    <row r="1179" ht="12.6" hidden="1"/>
    <row r="1180" ht="12.6" hidden="1"/>
    <row r="1181" ht="12.6" hidden="1"/>
    <row r="1182" ht="12.6" hidden="1"/>
    <row r="1183" ht="12.6" hidden="1"/>
    <row r="1184" ht="12.6" hidden="1"/>
    <row r="1185" ht="12.6" hidden="1"/>
    <row r="1186" ht="12.6" hidden="1"/>
    <row r="1187" ht="12.6" hidden="1"/>
    <row r="1188" ht="12.6" hidden="1"/>
    <row r="1189" ht="12.6" hidden="1"/>
    <row r="1190" ht="12.6" hidden="1"/>
    <row r="1191" ht="12.6" hidden="1"/>
    <row r="1192" ht="12.6" hidden="1"/>
    <row r="1193" ht="12.6" hidden="1"/>
    <row r="1194" ht="12.6" hidden="1"/>
    <row r="1195" ht="12.6" hidden="1"/>
    <row r="1196" ht="12.6" hidden="1"/>
    <row r="1197" ht="12.6" hidden="1"/>
    <row r="1198" ht="12.45" hidden="1" customHeight="1"/>
    <row r="1199" ht="12.45" hidden="1" customHeight="1"/>
    <row r="1200" ht="12.45" hidden="1" customHeight="1"/>
    <row r="1201" ht="12.45" hidden="1" customHeight="1"/>
    <row r="1202" ht="12.45" hidden="1" customHeight="1"/>
    <row r="1203" ht="12.45" hidden="1" customHeight="1"/>
    <row r="1204" ht="12.45" hidden="1" customHeight="1"/>
    <row r="1205" ht="12.45" hidden="1" customHeight="1"/>
    <row r="1206" ht="12.45" hidden="1" customHeight="1"/>
    <row r="1207" ht="12.45" hidden="1" customHeight="1"/>
    <row r="1208" ht="12.45" hidden="1" customHeight="1"/>
    <row r="1209" ht="12.45" hidden="1" customHeight="1"/>
    <row r="1210" ht="12.45" hidden="1" customHeight="1"/>
    <row r="1211" ht="12.45" hidden="1" customHeight="1"/>
    <row r="1212" ht="12.45" hidden="1" customHeight="1"/>
    <row r="1213" ht="12.45" hidden="1" customHeight="1"/>
    <row r="1214" ht="12.45" hidden="1" customHeight="1"/>
    <row r="1215" ht="12.45" hidden="1" customHeight="1"/>
    <row r="1216" ht="12.45" hidden="1" customHeight="1"/>
    <row r="1217" ht="12.45" hidden="1" customHeight="1"/>
    <row r="1218" ht="12.45" hidden="1" customHeight="1"/>
    <row r="1219" ht="12.45" hidden="1" customHeight="1"/>
    <row r="1220" ht="12.45" hidden="1" customHeight="1"/>
    <row r="1221" ht="12.45" hidden="1" customHeight="1"/>
    <row r="1222" ht="12.45" hidden="1" customHeight="1"/>
    <row r="1223" ht="12.45" hidden="1" customHeight="1"/>
    <row r="1224" ht="12.45" hidden="1" customHeight="1"/>
    <row r="1225" ht="12.45" hidden="1" customHeight="1"/>
    <row r="1226" ht="12.45" hidden="1" customHeight="1"/>
    <row r="1227" ht="12.45" hidden="1" customHeight="1"/>
    <row r="1228" ht="12.45" hidden="1" customHeight="1"/>
    <row r="1229" ht="12.45" hidden="1" customHeight="1"/>
    <row r="1230" ht="12.45" hidden="1" customHeight="1"/>
    <row r="1231" ht="12.45" hidden="1" customHeight="1"/>
    <row r="1232" ht="12.45" hidden="1" customHeight="1"/>
    <row r="1233" ht="12.45" hidden="1" customHeight="1"/>
    <row r="1234" ht="12.45" hidden="1" customHeight="1"/>
    <row r="1235" ht="12.45" hidden="1" customHeight="1"/>
    <row r="1236" ht="12.45" hidden="1" customHeight="1"/>
    <row r="1237" ht="12.45" hidden="1" customHeight="1"/>
    <row r="1238" ht="12.45" hidden="1" customHeight="1"/>
    <row r="1239" ht="12.45" hidden="1" customHeight="1"/>
    <row r="1240" ht="12.45" hidden="1" customHeight="1"/>
    <row r="1241" ht="12.45" hidden="1" customHeight="1"/>
    <row r="1242" ht="12.45" hidden="1" customHeight="1"/>
    <row r="1243" ht="12.45" hidden="1" customHeight="1"/>
    <row r="1244" ht="12.45" hidden="1" customHeight="1"/>
    <row r="1245" ht="12.45" hidden="1" customHeight="1"/>
    <row r="1246" ht="12.45" hidden="1" customHeight="1"/>
    <row r="1247" ht="12.45" hidden="1" customHeight="1"/>
    <row r="1248" ht="12.45" hidden="1" customHeight="1"/>
    <row r="1249" ht="12.45" hidden="1" customHeight="1"/>
    <row r="1250" ht="12.45" hidden="1" customHeight="1"/>
    <row r="1251" ht="12.45" hidden="1" customHeight="1"/>
    <row r="1252" ht="12.45" hidden="1" customHeight="1"/>
    <row r="1253" ht="12.45" hidden="1" customHeight="1"/>
    <row r="1254" ht="12.45" hidden="1" customHeight="1"/>
    <row r="1255" ht="12.45" hidden="1" customHeight="1"/>
    <row r="1256" ht="12.45" customHeight="1"/>
    <row r="1257" ht="12.45" customHeight="1"/>
    <row r="1258" ht="12.45" customHeight="1"/>
    <row r="1259" ht="12.45" customHeight="1"/>
    <row r="1260" ht="12.45" customHeight="1"/>
    <row r="1261" ht="12.45" customHeight="1"/>
    <row r="1262" ht="12.45" customHeight="1"/>
    <row r="1263" ht="12.45" customHeight="1"/>
  </sheetData>
  <autoFilter ref="A18:AD339" xr:uid="{00000000-0009-0000-0000-000013000000}"/>
  <mergeCells count="1">
    <mergeCell ref="B16:T1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030A0"/>
  </sheetPr>
  <dimension ref="A1:IW1537"/>
  <sheetViews>
    <sheetView showGridLines="0" topLeftCell="A4" zoomScale="70" zoomScaleNormal="70" workbookViewId="0">
      <selection activeCell="H26" sqref="H26"/>
    </sheetView>
  </sheetViews>
  <sheetFormatPr defaultColWidth="0" defaultRowHeight="12.75" customHeight="1" zeroHeight="1"/>
  <cols>
    <col min="1" max="1" width="2.36328125" customWidth="1"/>
    <col min="2" max="2" width="3.08984375" customWidth="1"/>
    <col min="3" max="3" width="32.6328125" customWidth="1"/>
    <col min="4" max="4" width="9.26953125" style="49" customWidth="1"/>
    <col min="5" max="5" width="14.08984375" customWidth="1"/>
    <col min="6" max="6" width="1.7265625" customWidth="1"/>
    <col min="7" max="7" width="1.453125" customWidth="1"/>
    <col min="8" max="21" width="10.6328125" customWidth="1"/>
    <col min="22" max="22" width="39.08984375" style="161" customWidth="1"/>
    <col min="23" max="23" width="10.7265625" customWidth="1"/>
    <col min="24" max="31" width="10.6328125" hidden="1" customWidth="1"/>
  </cols>
  <sheetData>
    <row r="1" spans="1:31" s="258" customFormat="1" ht="57" customHeight="1">
      <c r="D1" s="267"/>
    </row>
    <row r="2" spans="1:31" s="258" customFormat="1" ht="12.6">
      <c r="D2" s="267"/>
    </row>
    <row r="3" spans="1:31" s="258" customFormat="1" ht="19.8">
      <c r="D3" s="268" t="s">
        <v>0</v>
      </c>
    </row>
    <row r="4" spans="1:31" s="258" customFormat="1" ht="12.6">
      <c r="D4" s="267"/>
    </row>
    <row r="5" spans="1:31" s="258" customFormat="1" ht="17.399999999999999">
      <c r="D5" s="269" t="s">
        <v>597</v>
      </c>
    </row>
    <row r="6" spans="1:31" s="258" customFormat="1" ht="18" customHeight="1">
      <c r="D6" s="267"/>
    </row>
    <row r="7" spans="1:31" s="15" customFormat="1" ht="12.6">
      <c r="D7" s="231"/>
    </row>
    <row r="8" spans="1:31" s="15" customFormat="1" ht="17.7" customHeight="1">
      <c r="B8" s="51" t="s">
        <v>456</v>
      </c>
      <c r="C8" s="185"/>
      <c r="D8" s="231"/>
    </row>
    <row r="9" spans="1:31" s="44" customFormat="1" ht="12.6">
      <c r="A9" s="161"/>
      <c r="B9" s="16"/>
      <c r="C9" s="161"/>
      <c r="D9" s="49"/>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161" customFormat="1" ht="12.6">
      <c r="C10" s="15" t="s">
        <v>56</v>
      </c>
      <c r="D10" s="231"/>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row>
    <row r="11" spans="1:31" s="161" customFormat="1" ht="12.6">
      <c r="D11" s="49"/>
    </row>
    <row r="12" spans="1:31" s="161" customFormat="1" ht="12.6">
      <c r="C12" s="161" t="s">
        <v>57</v>
      </c>
      <c r="D12" s="49"/>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row>
    <row r="13" spans="1:31" s="161" customFormat="1" ht="12.6">
      <c r="D13" s="49"/>
    </row>
    <row r="14" spans="1:31" s="161" customFormat="1" ht="12.6">
      <c r="A14" s="21"/>
      <c r="B14" s="62"/>
      <c r="C14" s="21"/>
      <c r="D14" s="232"/>
      <c r="E14" s="21"/>
      <c r="F14" s="21"/>
      <c r="G14" s="21"/>
      <c r="H14" s="21"/>
      <c r="I14" s="21"/>
      <c r="J14" s="21"/>
      <c r="K14" s="21"/>
      <c r="L14" s="21"/>
      <c r="M14" s="21"/>
      <c r="N14" s="21"/>
      <c r="O14" s="21"/>
      <c r="P14" s="21"/>
      <c r="Q14" s="21"/>
      <c r="R14" s="21"/>
      <c r="S14" s="21"/>
      <c r="T14" s="21"/>
      <c r="U14" s="21"/>
      <c r="V14" s="21"/>
      <c r="W14" s="21"/>
    </row>
    <row r="15" spans="1:31" s="161" customFormat="1" ht="12.6">
      <c r="B15" s="16"/>
      <c r="D15" s="49"/>
    </row>
    <row r="16" spans="1:31" s="161" customFormat="1" ht="12.6">
      <c r="B16" s="123" t="s">
        <v>616</v>
      </c>
      <c r="D16" s="234"/>
      <c r="H16" s="97"/>
      <c r="I16" s="97"/>
      <c r="J16" s="97"/>
      <c r="K16" s="97"/>
      <c r="L16" s="97"/>
      <c r="M16" s="97"/>
      <c r="N16" s="97"/>
      <c r="O16" s="97"/>
      <c r="P16" s="97"/>
      <c r="Q16" s="97"/>
      <c r="R16" s="97"/>
      <c r="S16" s="97"/>
      <c r="T16" s="97"/>
    </row>
    <row r="17" spans="3:22" s="161" customFormat="1" ht="12.6">
      <c r="D17" s="234"/>
      <c r="H17" s="97"/>
      <c r="I17" s="97"/>
      <c r="J17" s="97"/>
      <c r="K17" s="97"/>
      <c r="L17" s="97"/>
      <c r="M17" s="97"/>
      <c r="N17" s="97"/>
      <c r="O17" s="97"/>
      <c r="P17" s="97"/>
      <c r="Q17" s="97"/>
      <c r="R17" s="97"/>
      <c r="S17" s="97"/>
      <c r="T17" s="97"/>
    </row>
    <row r="18" spans="3:22" s="161" customFormat="1" ht="12.6">
      <c r="C18" s="16" t="s">
        <v>241</v>
      </c>
      <c r="D18" s="234"/>
      <c r="H18" s="97"/>
      <c r="I18" s="97"/>
      <c r="J18" s="97"/>
      <c r="K18" s="97"/>
      <c r="L18" s="97"/>
      <c r="M18" s="97"/>
      <c r="N18" s="97"/>
      <c r="O18" s="97"/>
      <c r="P18" s="97"/>
      <c r="Q18" s="97"/>
      <c r="R18" s="97"/>
      <c r="S18" s="97"/>
      <c r="T18" s="97"/>
    </row>
    <row r="19" spans="3:22" s="161" customFormat="1" ht="12.6">
      <c r="C19" s="94" t="str">
        <f>'5'!C229</f>
        <v>Payroll costs</v>
      </c>
      <c r="D19" s="234" t="str">
        <f>'5'!D229</f>
        <v>PR</v>
      </c>
      <c r="E19" s="18" t="s">
        <v>649</v>
      </c>
      <c r="H19" s="103">
        <f t="shared" ref="H19:T28" si="0">SUMIF($D$37:$D$67, $D19, H$37:H$67)</f>
        <v>0</v>
      </c>
      <c r="I19" s="103">
        <f t="shared" si="0"/>
        <v>0</v>
      </c>
      <c r="J19" s="103">
        <f t="shared" si="0"/>
        <v>0</v>
      </c>
      <c r="K19" s="103">
        <f t="shared" si="0"/>
        <v>0</v>
      </c>
      <c r="L19" s="103">
        <f t="shared" si="0"/>
        <v>0</v>
      </c>
      <c r="M19" s="103">
        <f t="shared" si="0"/>
        <v>0</v>
      </c>
      <c r="N19" s="103">
        <f t="shared" si="0"/>
        <v>0</v>
      </c>
      <c r="O19" s="103">
        <f t="shared" si="0"/>
        <v>0</v>
      </c>
      <c r="P19" s="103">
        <f t="shared" si="0"/>
        <v>0</v>
      </c>
      <c r="Q19" s="103">
        <f t="shared" si="0"/>
        <v>0</v>
      </c>
      <c r="R19" s="103">
        <f t="shared" si="0"/>
        <v>0</v>
      </c>
      <c r="S19" s="103">
        <f t="shared" si="0"/>
        <v>0</v>
      </c>
      <c r="T19" s="103">
        <f t="shared" si="0"/>
        <v>0</v>
      </c>
      <c r="V19" s="30" t="s">
        <v>245</v>
      </c>
    </row>
    <row r="20" spans="3:22" s="161" customFormat="1" ht="12.6">
      <c r="C20" s="94" t="str">
        <f>'5'!C230</f>
        <v>Non-payroll costs</v>
      </c>
      <c r="D20" s="234" t="str">
        <f>'5'!D230</f>
        <v>NP</v>
      </c>
      <c r="E20" s="18" t="s">
        <v>649</v>
      </c>
      <c r="H20" s="103">
        <f t="shared" si="0"/>
        <v>0</v>
      </c>
      <c r="I20" s="103">
        <f t="shared" si="0"/>
        <v>0</v>
      </c>
      <c r="J20" s="103">
        <f t="shared" si="0"/>
        <v>0</v>
      </c>
      <c r="K20" s="103">
        <f t="shared" si="0"/>
        <v>0</v>
      </c>
      <c r="L20" s="103">
        <f t="shared" si="0"/>
        <v>0</v>
      </c>
      <c r="M20" s="103">
        <f t="shared" si="0"/>
        <v>0</v>
      </c>
      <c r="N20" s="103">
        <f t="shared" si="0"/>
        <v>0</v>
      </c>
      <c r="O20" s="103">
        <f t="shared" si="0"/>
        <v>0</v>
      </c>
      <c r="P20" s="103">
        <f t="shared" si="0"/>
        <v>0</v>
      </c>
      <c r="Q20" s="103">
        <f t="shared" si="0"/>
        <v>0</v>
      </c>
      <c r="R20" s="103">
        <f t="shared" si="0"/>
        <v>0</v>
      </c>
      <c r="S20" s="103">
        <f t="shared" si="0"/>
        <v>0</v>
      </c>
      <c r="T20" s="103">
        <f t="shared" si="0"/>
        <v>0</v>
      </c>
      <c r="V20" s="30" t="s">
        <v>245</v>
      </c>
    </row>
    <row r="21" spans="3:22" s="161" customFormat="1" ht="12.6">
      <c r="C21" s="94" t="str">
        <f>'5'!C231</f>
        <v>Recruitment</v>
      </c>
      <c r="D21" s="234" t="str">
        <f>'5'!D231</f>
        <v>RC</v>
      </c>
      <c r="E21" s="18" t="s">
        <v>649</v>
      </c>
      <c r="H21" s="103">
        <f t="shared" si="0"/>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V21" s="30" t="s">
        <v>245</v>
      </c>
    </row>
    <row r="22" spans="3:22" s="161" customFormat="1" ht="12.6">
      <c r="C22" s="94" t="str">
        <f>'5'!C232</f>
        <v>Accommodation</v>
      </c>
      <c r="D22" s="234" t="str">
        <f>'5'!D232</f>
        <v>AC</v>
      </c>
      <c r="E22" s="18" t="s">
        <v>649</v>
      </c>
      <c r="H22" s="103">
        <f t="shared" si="0"/>
        <v>0</v>
      </c>
      <c r="I22" s="103">
        <f t="shared" si="0"/>
        <v>0</v>
      </c>
      <c r="J22" s="103">
        <f t="shared" si="0"/>
        <v>0</v>
      </c>
      <c r="K22" s="103">
        <f t="shared" si="0"/>
        <v>0</v>
      </c>
      <c r="L22" s="103">
        <f t="shared" si="0"/>
        <v>0</v>
      </c>
      <c r="M22" s="103">
        <f t="shared" si="0"/>
        <v>0</v>
      </c>
      <c r="N22" s="103">
        <f t="shared" si="0"/>
        <v>0</v>
      </c>
      <c r="O22" s="103">
        <f t="shared" si="0"/>
        <v>0</v>
      </c>
      <c r="P22" s="103">
        <f t="shared" si="0"/>
        <v>0</v>
      </c>
      <c r="Q22" s="103">
        <f t="shared" si="0"/>
        <v>0</v>
      </c>
      <c r="R22" s="103">
        <f t="shared" si="0"/>
        <v>0</v>
      </c>
      <c r="S22" s="103">
        <f t="shared" si="0"/>
        <v>0</v>
      </c>
      <c r="T22" s="103">
        <f t="shared" si="0"/>
        <v>0</v>
      </c>
      <c r="V22" s="30" t="s">
        <v>245</v>
      </c>
    </row>
    <row r="23" spans="3:22" s="161" customFormat="1" ht="12.6">
      <c r="C23" s="94" t="str">
        <f>'5'!C233</f>
        <v>External services</v>
      </c>
      <c r="D23" s="234" t="str">
        <f>'5'!D233</f>
        <v>ES</v>
      </c>
      <c r="E23" s="18" t="s">
        <v>649</v>
      </c>
      <c r="H23" s="103">
        <f t="shared" si="0"/>
        <v>0</v>
      </c>
      <c r="I23" s="103">
        <f t="shared" si="0"/>
        <v>0</v>
      </c>
      <c r="J23" s="103">
        <f t="shared" si="0"/>
        <v>0</v>
      </c>
      <c r="K23" s="103">
        <f t="shared" si="0"/>
        <v>0</v>
      </c>
      <c r="L23" s="103">
        <f t="shared" si="0"/>
        <v>0</v>
      </c>
      <c r="M23" s="103">
        <f t="shared" si="0"/>
        <v>0</v>
      </c>
      <c r="N23" s="103">
        <f t="shared" si="0"/>
        <v>0</v>
      </c>
      <c r="O23" s="103">
        <f t="shared" si="0"/>
        <v>0</v>
      </c>
      <c r="P23" s="103">
        <f t="shared" si="0"/>
        <v>0</v>
      </c>
      <c r="Q23" s="103">
        <f t="shared" si="0"/>
        <v>0</v>
      </c>
      <c r="R23" s="103">
        <f t="shared" si="0"/>
        <v>0</v>
      </c>
      <c r="S23" s="103">
        <f t="shared" si="0"/>
        <v>0</v>
      </c>
      <c r="T23" s="103">
        <f t="shared" si="0"/>
        <v>0</v>
      </c>
      <c r="V23" s="30" t="s">
        <v>245</v>
      </c>
    </row>
    <row r="24" spans="3:22" s="161" customFormat="1" ht="12.6">
      <c r="C24" s="94" t="str">
        <f>'5'!C234</f>
        <v>Internal services</v>
      </c>
      <c r="D24" s="234" t="str">
        <f>'5'!D234</f>
        <v>IS</v>
      </c>
      <c r="E24" s="18" t="s">
        <v>649</v>
      </c>
      <c r="H24" s="103">
        <f t="shared" si="0"/>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V24" s="30" t="s">
        <v>245</v>
      </c>
    </row>
    <row r="25" spans="3:22" s="161" customFormat="1" ht="12.6">
      <c r="C25" s="94" t="str">
        <f>'5'!C235</f>
        <v>Service management</v>
      </c>
      <c r="D25" s="234" t="str">
        <f>'5'!D235</f>
        <v>SM</v>
      </c>
      <c r="E25" s="18" t="s">
        <v>649</v>
      </c>
      <c r="H25" s="103">
        <f t="shared" si="0"/>
        <v>0</v>
      </c>
      <c r="I25" s="103">
        <f t="shared" si="0"/>
        <v>0</v>
      </c>
      <c r="J25" s="103">
        <f t="shared" si="0"/>
        <v>0</v>
      </c>
      <c r="K25" s="103">
        <f t="shared" si="0"/>
        <v>0</v>
      </c>
      <c r="L25" s="103">
        <f t="shared" si="0"/>
        <v>0</v>
      </c>
      <c r="M25" s="103">
        <f t="shared" si="0"/>
        <v>0</v>
      </c>
      <c r="N25" s="103">
        <f t="shared" si="0"/>
        <v>0</v>
      </c>
      <c r="O25" s="103">
        <f t="shared" si="0"/>
        <v>0</v>
      </c>
      <c r="P25" s="103">
        <f t="shared" si="0"/>
        <v>0</v>
      </c>
      <c r="Q25" s="103">
        <f t="shared" si="0"/>
        <v>0</v>
      </c>
      <c r="R25" s="103">
        <f t="shared" si="0"/>
        <v>0</v>
      </c>
      <c r="S25" s="103">
        <f t="shared" si="0"/>
        <v>0</v>
      </c>
      <c r="T25" s="103">
        <f t="shared" si="0"/>
        <v>0</v>
      </c>
      <c r="V25" s="30" t="s">
        <v>245</v>
      </c>
    </row>
    <row r="26" spans="3:22" s="161" customFormat="1" ht="12.6">
      <c r="C26" s="94" t="str">
        <f>'5'!C236</f>
        <v>Transition</v>
      </c>
      <c r="D26" s="234" t="str">
        <f>'5'!D236</f>
        <v>TR</v>
      </c>
      <c r="E26" s="18" t="s">
        <v>649</v>
      </c>
      <c r="H26" s="103">
        <f t="shared" si="0"/>
        <v>0</v>
      </c>
      <c r="I26" s="103">
        <f t="shared" si="0"/>
        <v>0</v>
      </c>
      <c r="J26" s="103">
        <f t="shared" si="0"/>
        <v>0</v>
      </c>
      <c r="K26" s="103">
        <f t="shared" si="0"/>
        <v>0</v>
      </c>
      <c r="L26" s="103">
        <f t="shared" si="0"/>
        <v>0</v>
      </c>
      <c r="M26" s="103">
        <f t="shared" si="0"/>
        <v>0</v>
      </c>
      <c r="N26" s="103">
        <f t="shared" si="0"/>
        <v>0</v>
      </c>
      <c r="O26" s="103">
        <f t="shared" si="0"/>
        <v>0</v>
      </c>
      <c r="P26" s="103">
        <f t="shared" si="0"/>
        <v>0</v>
      </c>
      <c r="Q26" s="103">
        <f t="shared" si="0"/>
        <v>0</v>
      </c>
      <c r="R26" s="103">
        <f t="shared" si="0"/>
        <v>0</v>
      </c>
      <c r="S26" s="103">
        <f t="shared" si="0"/>
        <v>0</v>
      </c>
      <c r="T26" s="103">
        <f t="shared" si="0"/>
        <v>0</v>
      </c>
      <c r="V26" s="30" t="s">
        <v>245</v>
      </c>
    </row>
    <row r="27" spans="3:22" s="161" customFormat="1" ht="12.6">
      <c r="C27" s="94" t="str">
        <f>'5'!C237</f>
        <v>IT Services</v>
      </c>
      <c r="D27" s="234" t="str">
        <f>'5'!D237</f>
        <v>IT</v>
      </c>
      <c r="E27" s="18" t="s">
        <v>649</v>
      </c>
      <c r="H27" s="103">
        <f t="shared" si="0"/>
        <v>0</v>
      </c>
      <c r="I27" s="103">
        <f t="shared" si="0"/>
        <v>0</v>
      </c>
      <c r="J27" s="103">
        <f t="shared" si="0"/>
        <v>0</v>
      </c>
      <c r="K27" s="103">
        <f t="shared" si="0"/>
        <v>0</v>
      </c>
      <c r="L27" s="103">
        <f t="shared" si="0"/>
        <v>0</v>
      </c>
      <c r="M27" s="103">
        <f t="shared" si="0"/>
        <v>0</v>
      </c>
      <c r="N27" s="103">
        <f t="shared" si="0"/>
        <v>0</v>
      </c>
      <c r="O27" s="103">
        <f t="shared" si="0"/>
        <v>0</v>
      </c>
      <c r="P27" s="103">
        <f t="shared" si="0"/>
        <v>0</v>
      </c>
      <c r="Q27" s="103">
        <f t="shared" si="0"/>
        <v>0</v>
      </c>
      <c r="R27" s="103">
        <f t="shared" si="0"/>
        <v>0</v>
      </c>
      <c r="S27" s="103">
        <f t="shared" si="0"/>
        <v>0</v>
      </c>
      <c r="T27" s="103">
        <f t="shared" si="0"/>
        <v>0</v>
      </c>
      <c r="V27" s="30" t="s">
        <v>245</v>
      </c>
    </row>
    <row r="28" spans="3:22" s="161" customFormat="1" ht="12.6">
      <c r="C28" s="94" t="str">
        <f>'5'!C238</f>
        <v>Office Sundry</v>
      </c>
      <c r="D28" s="234" t="str">
        <f>'5'!D238</f>
        <v>OS</v>
      </c>
      <c r="E28" s="18" t="s">
        <v>649</v>
      </c>
      <c r="H28" s="103">
        <f t="shared" si="0"/>
        <v>0</v>
      </c>
      <c r="I28" s="103">
        <f t="shared" si="0"/>
        <v>0</v>
      </c>
      <c r="J28" s="103">
        <f t="shared" si="0"/>
        <v>0</v>
      </c>
      <c r="K28" s="103">
        <f t="shared" si="0"/>
        <v>0</v>
      </c>
      <c r="L28" s="103">
        <f t="shared" si="0"/>
        <v>0</v>
      </c>
      <c r="M28" s="103">
        <f t="shared" si="0"/>
        <v>0</v>
      </c>
      <c r="N28" s="103">
        <f t="shared" si="0"/>
        <v>0</v>
      </c>
      <c r="O28" s="103">
        <f t="shared" si="0"/>
        <v>0</v>
      </c>
      <c r="P28" s="103">
        <f t="shared" si="0"/>
        <v>0</v>
      </c>
      <c r="Q28" s="103">
        <f t="shared" si="0"/>
        <v>0</v>
      </c>
      <c r="R28" s="103">
        <f t="shared" si="0"/>
        <v>0</v>
      </c>
      <c r="S28" s="103">
        <f t="shared" si="0"/>
        <v>0</v>
      </c>
      <c r="T28" s="103">
        <f t="shared" si="0"/>
        <v>0</v>
      </c>
      <c r="V28" s="30" t="s">
        <v>245</v>
      </c>
    </row>
    <row r="29" spans="3:22" s="161" customFormat="1" ht="12.6">
      <c r="C29" s="94" t="str">
        <f>'5'!C239</f>
        <v>Spare - Please specify</v>
      </c>
      <c r="D29" s="234" t="str">
        <f>'5'!D239</f>
        <v>SP1</v>
      </c>
      <c r="E29" s="18" t="s">
        <v>649</v>
      </c>
      <c r="H29" s="103">
        <f t="shared" ref="H29:T34" si="1">SUMIF($D$37:$D$67, $D29, H$37:H$67)</f>
        <v>0</v>
      </c>
      <c r="I29" s="103">
        <f t="shared" si="1"/>
        <v>0</v>
      </c>
      <c r="J29" s="103">
        <f t="shared" si="1"/>
        <v>0</v>
      </c>
      <c r="K29" s="103">
        <f t="shared" si="1"/>
        <v>0</v>
      </c>
      <c r="L29" s="103">
        <f t="shared" si="1"/>
        <v>0</v>
      </c>
      <c r="M29" s="103">
        <f t="shared" si="1"/>
        <v>0</v>
      </c>
      <c r="N29" s="103">
        <f t="shared" si="1"/>
        <v>0</v>
      </c>
      <c r="O29" s="103">
        <f t="shared" si="1"/>
        <v>0</v>
      </c>
      <c r="P29" s="103">
        <f t="shared" si="1"/>
        <v>0</v>
      </c>
      <c r="Q29" s="103">
        <f t="shared" si="1"/>
        <v>0</v>
      </c>
      <c r="R29" s="103">
        <f t="shared" si="1"/>
        <v>0</v>
      </c>
      <c r="S29" s="103">
        <f t="shared" si="1"/>
        <v>0</v>
      </c>
      <c r="T29" s="103">
        <f t="shared" si="1"/>
        <v>0</v>
      </c>
      <c r="V29" s="30" t="s">
        <v>245</v>
      </c>
    </row>
    <row r="30" spans="3:22" s="161" customFormat="1" ht="12.6">
      <c r="C30" s="94" t="str">
        <f>'5'!C240</f>
        <v>Spare - Please specify</v>
      </c>
      <c r="D30" s="234" t="str">
        <f>'5'!D240</f>
        <v>SP2</v>
      </c>
      <c r="E30" s="18" t="s">
        <v>649</v>
      </c>
      <c r="H30" s="103">
        <f t="shared" si="1"/>
        <v>0</v>
      </c>
      <c r="I30" s="103">
        <f t="shared" si="1"/>
        <v>0</v>
      </c>
      <c r="J30" s="103">
        <f t="shared" si="1"/>
        <v>0</v>
      </c>
      <c r="K30" s="103">
        <f t="shared" si="1"/>
        <v>0</v>
      </c>
      <c r="L30" s="103">
        <f t="shared" si="1"/>
        <v>0</v>
      </c>
      <c r="M30" s="103">
        <f t="shared" si="1"/>
        <v>0</v>
      </c>
      <c r="N30" s="103">
        <f t="shared" si="1"/>
        <v>0</v>
      </c>
      <c r="O30" s="103">
        <f t="shared" si="1"/>
        <v>0</v>
      </c>
      <c r="P30" s="103">
        <f t="shared" si="1"/>
        <v>0</v>
      </c>
      <c r="Q30" s="103">
        <f t="shared" si="1"/>
        <v>0</v>
      </c>
      <c r="R30" s="103">
        <f t="shared" si="1"/>
        <v>0</v>
      </c>
      <c r="S30" s="103">
        <f t="shared" si="1"/>
        <v>0</v>
      </c>
      <c r="T30" s="103">
        <f t="shared" si="1"/>
        <v>0</v>
      </c>
      <c r="V30" s="30" t="s">
        <v>245</v>
      </c>
    </row>
    <row r="31" spans="3:22" s="161" customFormat="1" ht="12.6">
      <c r="C31" s="94" t="str">
        <f>'5'!C241</f>
        <v>Spare - Please specify</v>
      </c>
      <c r="D31" s="234" t="str">
        <f>'5'!D241</f>
        <v>SP3</v>
      </c>
      <c r="E31" s="18" t="s">
        <v>649</v>
      </c>
      <c r="H31" s="103">
        <f t="shared" si="1"/>
        <v>0</v>
      </c>
      <c r="I31" s="103">
        <f t="shared" si="1"/>
        <v>0</v>
      </c>
      <c r="J31" s="103">
        <f t="shared" si="1"/>
        <v>0</v>
      </c>
      <c r="K31" s="103">
        <f t="shared" si="1"/>
        <v>0</v>
      </c>
      <c r="L31" s="103">
        <f t="shared" si="1"/>
        <v>0</v>
      </c>
      <c r="M31" s="103">
        <f t="shared" si="1"/>
        <v>0</v>
      </c>
      <c r="N31" s="103">
        <f t="shared" si="1"/>
        <v>0</v>
      </c>
      <c r="O31" s="103">
        <f t="shared" si="1"/>
        <v>0</v>
      </c>
      <c r="P31" s="103">
        <f t="shared" si="1"/>
        <v>0</v>
      </c>
      <c r="Q31" s="103">
        <f t="shared" si="1"/>
        <v>0</v>
      </c>
      <c r="R31" s="103">
        <f t="shared" si="1"/>
        <v>0</v>
      </c>
      <c r="S31" s="103">
        <f t="shared" si="1"/>
        <v>0</v>
      </c>
      <c r="T31" s="103">
        <f t="shared" si="1"/>
        <v>0</v>
      </c>
      <c r="V31" s="30" t="s">
        <v>245</v>
      </c>
    </row>
    <row r="32" spans="3:22" s="161" customFormat="1" ht="12" customHeight="1">
      <c r="C32" s="94" t="str">
        <f>'5'!C242</f>
        <v>Project - Please specify</v>
      </c>
      <c r="D32" s="234" t="str">
        <f>'5'!D242</f>
        <v>PJ1</v>
      </c>
      <c r="E32" s="18" t="s">
        <v>649</v>
      </c>
      <c r="H32" s="103">
        <f t="shared" si="1"/>
        <v>0</v>
      </c>
      <c r="I32" s="103">
        <f t="shared" si="1"/>
        <v>0</v>
      </c>
      <c r="J32" s="103">
        <f t="shared" si="1"/>
        <v>0</v>
      </c>
      <c r="K32" s="103">
        <f t="shared" si="1"/>
        <v>0</v>
      </c>
      <c r="L32" s="103">
        <f t="shared" si="1"/>
        <v>0</v>
      </c>
      <c r="M32" s="103">
        <f t="shared" si="1"/>
        <v>0</v>
      </c>
      <c r="N32" s="103">
        <f t="shared" si="1"/>
        <v>0</v>
      </c>
      <c r="O32" s="103">
        <f t="shared" si="1"/>
        <v>0</v>
      </c>
      <c r="P32" s="103">
        <f t="shared" si="1"/>
        <v>0</v>
      </c>
      <c r="Q32" s="103">
        <f t="shared" si="1"/>
        <v>0</v>
      </c>
      <c r="R32" s="103">
        <f t="shared" si="1"/>
        <v>0</v>
      </c>
      <c r="S32" s="103">
        <f t="shared" si="1"/>
        <v>0</v>
      </c>
      <c r="T32" s="103">
        <f t="shared" si="1"/>
        <v>0</v>
      </c>
      <c r="V32" s="30" t="s">
        <v>245</v>
      </c>
    </row>
    <row r="33" spans="3:22" s="161" customFormat="1" ht="12.6">
      <c r="C33" s="94" t="str">
        <f>'5'!C243</f>
        <v>Project - Please specify</v>
      </c>
      <c r="D33" s="234" t="str">
        <f>'5'!D243</f>
        <v>PJ2</v>
      </c>
      <c r="E33" s="18" t="s">
        <v>649</v>
      </c>
      <c r="H33" s="103">
        <f t="shared" si="1"/>
        <v>0</v>
      </c>
      <c r="I33" s="103">
        <f t="shared" si="1"/>
        <v>0</v>
      </c>
      <c r="J33" s="103">
        <f t="shared" si="1"/>
        <v>0</v>
      </c>
      <c r="K33" s="103">
        <f t="shared" si="1"/>
        <v>0</v>
      </c>
      <c r="L33" s="103">
        <f t="shared" si="1"/>
        <v>0</v>
      </c>
      <c r="M33" s="103">
        <f t="shared" si="1"/>
        <v>0</v>
      </c>
      <c r="N33" s="103">
        <f t="shared" si="1"/>
        <v>0</v>
      </c>
      <c r="O33" s="103">
        <f t="shared" si="1"/>
        <v>0</v>
      </c>
      <c r="P33" s="103">
        <f t="shared" si="1"/>
        <v>0</v>
      </c>
      <c r="Q33" s="103">
        <f t="shared" si="1"/>
        <v>0</v>
      </c>
      <c r="R33" s="103">
        <f t="shared" si="1"/>
        <v>0</v>
      </c>
      <c r="S33" s="103">
        <f t="shared" si="1"/>
        <v>0</v>
      </c>
      <c r="T33" s="103">
        <f t="shared" si="1"/>
        <v>0</v>
      </c>
      <c r="V33" s="30" t="s">
        <v>245</v>
      </c>
    </row>
    <row r="34" spans="3:22" s="161" customFormat="1" ht="12.6">
      <c r="C34" s="94" t="str">
        <f>'5'!C244</f>
        <v>Project - Please specify</v>
      </c>
      <c r="D34" s="234" t="str">
        <f>'5'!D244</f>
        <v>PJ3</v>
      </c>
      <c r="E34" s="18" t="s">
        <v>649</v>
      </c>
      <c r="H34" s="103">
        <f t="shared" si="1"/>
        <v>0</v>
      </c>
      <c r="I34" s="103">
        <f t="shared" si="1"/>
        <v>0</v>
      </c>
      <c r="J34" s="103">
        <f t="shared" si="1"/>
        <v>0</v>
      </c>
      <c r="K34" s="103">
        <f t="shared" si="1"/>
        <v>0</v>
      </c>
      <c r="L34" s="103">
        <f t="shared" si="1"/>
        <v>0</v>
      </c>
      <c r="M34" s="103">
        <f t="shared" si="1"/>
        <v>0</v>
      </c>
      <c r="N34" s="103">
        <f t="shared" si="1"/>
        <v>0</v>
      </c>
      <c r="O34" s="103">
        <f t="shared" si="1"/>
        <v>0</v>
      </c>
      <c r="P34" s="103">
        <f t="shared" si="1"/>
        <v>0</v>
      </c>
      <c r="Q34" s="103">
        <f t="shared" si="1"/>
        <v>0</v>
      </c>
      <c r="R34" s="103">
        <f t="shared" si="1"/>
        <v>0</v>
      </c>
      <c r="S34" s="103">
        <f t="shared" si="1"/>
        <v>0</v>
      </c>
      <c r="T34" s="103">
        <f t="shared" si="1"/>
        <v>0</v>
      </c>
      <c r="V34" s="30" t="s">
        <v>245</v>
      </c>
    </row>
    <row r="35" spans="3:22" s="161" customFormat="1" ht="12.6">
      <c r="D35" s="222"/>
      <c r="H35" s="97"/>
      <c r="I35" s="97"/>
      <c r="J35" s="97"/>
      <c r="K35" s="97"/>
      <c r="L35" s="97"/>
      <c r="M35" s="97"/>
      <c r="N35" s="97"/>
      <c r="O35" s="97"/>
      <c r="P35" s="97"/>
      <c r="Q35" s="97"/>
      <c r="R35" s="97"/>
      <c r="S35" s="97"/>
      <c r="T35" s="97"/>
    </row>
    <row r="36" spans="3:22" s="161" customFormat="1" ht="12.6">
      <c r="C36" s="16" t="s">
        <v>376</v>
      </c>
      <c r="D36" s="222"/>
      <c r="H36" s="97"/>
      <c r="I36" s="97"/>
      <c r="J36" s="97"/>
      <c r="K36" s="97"/>
      <c r="L36" s="97"/>
      <c r="M36" s="97"/>
      <c r="N36" s="97"/>
      <c r="O36" s="97"/>
      <c r="P36" s="97"/>
      <c r="Q36" s="97"/>
      <c r="R36" s="97"/>
      <c r="S36" s="97"/>
      <c r="T36" s="97"/>
    </row>
    <row r="37" spans="3:22" s="161" customFormat="1" ht="12.6">
      <c r="C37" s="94" t="str">
        <f>'5'!C229</f>
        <v>Payroll costs</v>
      </c>
      <c r="D37" s="222" t="str">
        <f>'5'!D229</f>
        <v>PR</v>
      </c>
      <c r="E37" s="18" t="s">
        <v>649</v>
      </c>
      <c r="H37" s="103">
        <f t="shared" ref="H37:H52" si="2">SUMIF($D$76:$D$192,$D37,H$76:H$192)</f>
        <v>0</v>
      </c>
      <c r="I37" s="103">
        <f t="shared" ref="I37:T37" si="3">SUMIF($D$76:$D$192,$D37,I$76:I$192)</f>
        <v>0</v>
      </c>
      <c r="J37" s="103">
        <f t="shared" si="3"/>
        <v>0</v>
      </c>
      <c r="K37" s="103">
        <f t="shared" si="3"/>
        <v>0</v>
      </c>
      <c r="L37" s="103">
        <f t="shared" si="3"/>
        <v>0</v>
      </c>
      <c r="M37" s="103">
        <f t="shared" si="3"/>
        <v>0</v>
      </c>
      <c r="N37" s="103">
        <f t="shared" si="3"/>
        <v>0</v>
      </c>
      <c r="O37" s="103">
        <f t="shared" si="3"/>
        <v>0</v>
      </c>
      <c r="P37" s="103">
        <f t="shared" si="3"/>
        <v>0</v>
      </c>
      <c r="Q37" s="103">
        <f t="shared" si="3"/>
        <v>0</v>
      </c>
      <c r="R37" s="103">
        <f t="shared" si="3"/>
        <v>0</v>
      </c>
      <c r="S37" s="103">
        <f t="shared" si="3"/>
        <v>0</v>
      </c>
      <c r="T37" s="103">
        <f t="shared" si="3"/>
        <v>0</v>
      </c>
      <c r="V37" s="30" t="s">
        <v>245</v>
      </c>
    </row>
    <row r="38" spans="3:22" s="161" customFormat="1" ht="12.6">
      <c r="C38" s="94" t="str">
        <f>'5'!C230</f>
        <v>Non-payroll costs</v>
      </c>
      <c r="D38" s="222" t="str">
        <f>'5'!D230</f>
        <v>NP</v>
      </c>
      <c r="E38" s="18" t="s">
        <v>649</v>
      </c>
      <c r="H38" s="103">
        <f t="shared" si="2"/>
        <v>0</v>
      </c>
      <c r="I38" s="103">
        <f t="shared" ref="I38:T49" si="4">SUMIF($D$76:$D$192,$D38,I$76:I$192)</f>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c r="T38" s="103">
        <f t="shared" si="4"/>
        <v>0</v>
      </c>
      <c r="V38" s="30" t="s">
        <v>245</v>
      </c>
    </row>
    <row r="39" spans="3:22" s="161" customFormat="1" ht="12.6">
      <c r="C39" s="94" t="str">
        <f>'5'!C231</f>
        <v>Recruitment</v>
      </c>
      <c r="D39" s="222" t="str">
        <f>'5'!D231</f>
        <v>RC</v>
      </c>
      <c r="E39" s="18" t="s">
        <v>649</v>
      </c>
      <c r="H39" s="103">
        <f t="shared" si="2"/>
        <v>0</v>
      </c>
      <c r="I39" s="103">
        <f t="shared" si="4"/>
        <v>0</v>
      </c>
      <c r="J39" s="103">
        <f t="shared" si="4"/>
        <v>0</v>
      </c>
      <c r="K39" s="103">
        <f t="shared" si="4"/>
        <v>0</v>
      </c>
      <c r="L39" s="103">
        <f t="shared" si="4"/>
        <v>0</v>
      </c>
      <c r="M39" s="103">
        <f t="shared" si="4"/>
        <v>0</v>
      </c>
      <c r="N39" s="103">
        <f t="shared" si="4"/>
        <v>0</v>
      </c>
      <c r="O39" s="103">
        <f t="shared" si="4"/>
        <v>0</v>
      </c>
      <c r="P39" s="103">
        <f t="shared" si="4"/>
        <v>0</v>
      </c>
      <c r="Q39" s="103">
        <f t="shared" si="4"/>
        <v>0</v>
      </c>
      <c r="R39" s="103">
        <f t="shared" si="4"/>
        <v>0</v>
      </c>
      <c r="S39" s="103">
        <f t="shared" si="4"/>
        <v>0</v>
      </c>
      <c r="T39" s="103">
        <f t="shared" si="4"/>
        <v>0</v>
      </c>
      <c r="V39" s="30" t="s">
        <v>245</v>
      </c>
    </row>
    <row r="40" spans="3:22" s="161" customFormat="1" ht="12.6">
      <c r="C40" s="94" t="str">
        <f>'5'!C232</f>
        <v>Accommodation</v>
      </c>
      <c r="D40" s="222" t="str">
        <f>'5'!D232</f>
        <v>AC</v>
      </c>
      <c r="E40" s="18" t="s">
        <v>649</v>
      </c>
      <c r="H40" s="103">
        <f t="shared" si="2"/>
        <v>0</v>
      </c>
      <c r="I40" s="103">
        <f t="shared" si="4"/>
        <v>0</v>
      </c>
      <c r="J40" s="103">
        <f t="shared" si="4"/>
        <v>0</v>
      </c>
      <c r="K40" s="103">
        <f t="shared" si="4"/>
        <v>0</v>
      </c>
      <c r="L40" s="103">
        <f t="shared" si="4"/>
        <v>0</v>
      </c>
      <c r="M40" s="103">
        <f t="shared" si="4"/>
        <v>0</v>
      </c>
      <c r="N40" s="103">
        <f t="shared" si="4"/>
        <v>0</v>
      </c>
      <c r="O40" s="103">
        <f t="shared" si="4"/>
        <v>0</v>
      </c>
      <c r="P40" s="103">
        <f t="shared" si="4"/>
        <v>0</v>
      </c>
      <c r="Q40" s="103">
        <f t="shared" si="4"/>
        <v>0</v>
      </c>
      <c r="R40" s="103">
        <f t="shared" si="4"/>
        <v>0</v>
      </c>
      <c r="S40" s="103">
        <f t="shared" si="4"/>
        <v>0</v>
      </c>
      <c r="T40" s="103">
        <f t="shared" si="4"/>
        <v>0</v>
      </c>
      <c r="V40" s="30" t="s">
        <v>245</v>
      </c>
    </row>
    <row r="41" spans="3:22" s="161" customFormat="1" ht="12.6">
      <c r="C41" s="94" t="str">
        <f>'5'!C233</f>
        <v>External services</v>
      </c>
      <c r="D41" s="222" t="str">
        <f>'5'!D233</f>
        <v>ES</v>
      </c>
      <c r="E41" s="18" t="s">
        <v>649</v>
      </c>
      <c r="H41" s="103">
        <f t="shared" si="2"/>
        <v>0</v>
      </c>
      <c r="I41" s="103">
        <f t="shared" si="4"/>
        <v>0</v>
      </c>
      <c r="J41" s="103">
        <f t="shared" si="4"/>
        <v>0</v>
      </c>
      <c r="K41" s="103">
        <f t="shared" si="4"/>
        <v>0</v>
      </c>
      <c r="L41" s="103">
        <f t="shared" si="4"/>
        <v>0</v>
      </c>
      <c r="M41" s="103">
        <f t="shared" si="4"/>
        <v>0</v>
      </c>
      <c r="N41" s="103">
        <f t="shared" si="4"/>
        <v>0</v>
      </c>
      <c r="O41" s="103">
        <f t="shared" si="4"/>
        <v>0</v>
      </c>
      <c r="P41" s="103">
        <f t="shared" si="4"/>
        <v>0</v>
      </c>
      <c r="Q41" s="103">
        <f t="shared" si="4"/>
        <v>0</v>
      </c>
      <c r="R41" s="103">
        <f t="shared" si="4"/>
        <v>0</v>
      </c>
      <c r="S41" s="103">
        <f t="shared" si="4"/>
        <v>0</v>
      </c>
      <c r="T41" s="103">
        <f t="shared" si="4"/>
        <v>0</v>
      </c>
      <c r="V41" s="30" t="s">
        <v>245</v>
      </c>
    </row>
    <row r="42" spans="3:22" s="161" customFormat="1" ht="12.6">
      <c r="C42" s="94" t="str">
        <f>'5'!C234</f>
        <v>Internal services</v>
      </c>
      <c r="D42" s="222" t="str">
        <f>'5'!D234</f>
        <v>IS</v>
      </c>
      <c r="E42" s="18" t="s">
        <v>649</v>
      </c>
      <c r="H42" s="103">
        <f t="shared" si="2"/>
        <v>0</v>
      </c>
      <c r="I42" s="103">
        <f t="shared" si="4"/>
        <v>0</v>
      </c>
      <c r="J42" s="103">
        <f t="shared" si="4"/>
        <v>0</v>
      </c>
      <c r="K42" s="103">
        <f t="shared" si="4"/>
        <v>0</v>
      </c>
      <c r="L42" s="103">
        <f t="shared" si="4"/>
        <v>0</v>
      </c>
      <c r="M42" s="103">
        <f t="shared" si="4"/>
        <v>0</v>
      </c>
      <c r="N42" s="103">
        <f t="shared" si="4"/>
        <v>0</v>
      </c>
      <c r="O42" s="103">
        <f t="shared" si="4"/>
        <v>0</v>
      </c>
      <c r="P42" s="103">
        <f t="shared" si="4"/>
        <v>0</v>
      </c>
      <c r="Q42" s="103">
        <f t="shared" si="4"/>
        <v>0</v>
      </c>
      <c r="R42" s="103">
        <f t="shared" si="4"/>
        <v>0</v>
      </c>
      <c r="S42" s="103">
        <f t="shared" si="4"/>
        <v>0</v>
      </c>
      <c r="T42" s="103">
        <f t="shared" si="4"/>
        <v>0</v>
      </c>
      <c r="V42" s="30" t="s">
        <v>245</v>
      </c>
    </row>
    <row r="43" spans="3:22" s="161" customFormat="1" ht="12.6">
      <c r="C43" s="94" t="str">
        <f>'5'!C235</f>
        <v>Service management</v>
      </c>
      <c r="D43" s="222" t="str">
        <f>'5'!D235</f>
        <v>SM</v>
      </c>
      <c r="E43" s="18" t="s">
        <v>649</v>
      </c>
      <c r="H43" s="103">
        <f t="shared" si="2"/>
        <v>0</v>
      </c>
      <c r="I43" s="103">
        <f t="shared" si="4"/>
        <v>0</v>
      </c>
      <c r="J43" s="103">
        <f t="shared" si="4"/>
        <v>0</v>
      </c>
      <c r="K43" s="103">
        <f t="shared" si="4"/>
        <v>0</v>
      </c>
      <c r="L43" s="103">
        <f t="shared" si="4"/>
        <v>0</v>
      </c>
      <c r="M43" s="103">
        <f t="shared" si="4"/>
        <v>0</v>
      </c>
      <c r="N43" s="103">
        <f t="shared" si="4"/>
        <v>0</v>
      </c>
      <c r="O43" s="103">
        <f t="shared" si="4"/>
        <v>0</v>
      </c>
      <c r="P43" s="103">
        <f t="shared" si="4"/>
        <v>0</v>
      </c>
      <c r="Q43" s="103">
        <f t="shared" si="4"/>
        <v>0</v>
      </c>
      <c r="R43" s="103">
        <f t="shared" si="4"/>
        <v>0</v>
      </c>
      <c r="S43" s="103">
        <f t="shared" si="4"/>
        <v>0</v>
      </c>
      <c r="T43" s="103">
        <f t="shared" si="4"/>
        <v>0</v>
      </c>
      <c r="V43" s="30" t="s">
        <v>245</v>
      </c>
    </row>
    <row r="44" spans="3:22" s="161" customFormat="1" ht="12.6">
      <c r="C44" s="94" t="str">
        <f>'5'!C236</f>
        <v>Transition</v>
      </c>
      <c r="D44" s="222" t="str">
        <f>'5'!D236</f>
        <v>TR</v>
      </c>
      <c r="E44" s="18" t="s">
        <v>649</v>
      </c>
      <c r="H44" s="103">
        <f t="shared" si="2"/>
        <v>0</v>
      </c>
      <c r="I44" s="103">
        <f t="shared" si="4"/>
        <v>0</v>
      </c>
      <c r="J44" s="103">
        <f t="shared" si="4"/>
        <v>0</v>
      </c>
      <c r="K44" s="103">
        <f t="shared" si="4"/>
        <v>0</v>
      </c>
      <c r="L44" s="103">
        <f t="shared" si="4"/>
        <v>0</v>
      </c>
      <c r="M44" s="103">
        <f t="shared" si="4"/>
        <v>0</v>
      </c>
      <c r="N44" s="103">
        <f t="shared" si="4"/>
        <v>0</v>
      </c>
      <c r="O44" s="103">
        <f t="shared" si="4"/>
        <v>0</v>
      </c>
      <c r="P44" s="103">
        <f t="shared" si="4"/>
        <v>0</v>
      </c>
      <c r="Q44" s="103">
        <f t="shared" si="4"/>
        <v>0</v>
      </c>
      <c r="R44" s="103">
        <f t="shared" si="4"/>
        <v>0</v>
      </c>
      <c r="S44" s="103">
        <f t="shared" si="4"/>
        <v>0</v>
      </c>
      <c r="T44" s="103">
        <f t="shared" si="4"/>
        <v>0</v>
      </c>
      <c r="V44" s="30" t="s">
        <v>245</v>
      </c>
    </row>
    <row r="45" spans="3:22" s="161" customFormat="1" ht="12.6">
      <c r="C45" s="94" t="str">
        <f>'5'!C237</f>
        <v>IT Services</v>
      </c>
      <c r="D45" s="222" t="str">
        <f>'5'!D237</f>
        <v>IT</v>
      </c>
      <c r="E45" s="18" t="s">
        <v>649</v>
      </c>
      <c r="H45" s="103">
        <f t="shared" si="2"/>
        <v>0</v>
      </c>
      <c r="I45" s="103">
        <f t="shared" si="4"/>
        <v>0</v>
      </c>
      <c r="J45" s="103">
        <f t="shared" si="4"/>
        <v>0</v>
      </c>
      <c r="K45" s="103">
        <f t="shared" si="4"/>
        <v>0</v>
      </c>
      <c r="L45" s="103">
        <f t="shared" si="4"/>
        <v>0</v>
      </c>
      <c r="M45" s="103">
        <f t="shared" si="4"/>
        <v>0</v>
      </c>
      <c r="N45" s="103">
        <f t="shared" si="4"/>
        <v>0</v>
      </c>
      <c r="O45" s="103">
        <f t="shared" si="4"/>
        <v>0</v>
      </c>
      <c r="P45" s="103">
        <f t="shared" si="4"/>
        <v>0</v>
      </c>
      <c r="Q45" s="103">
        <f t="shared" si="4"/>
        <v>0</v>
      </c>
      <c r="R45" s="103">
        <f t="shared" si="4"/>
        <v>0</v>
      </c>
      <c r="S45" s="103">
        <f t="shared" si="4"/>
        <v>0</v>
      </c>
      <c r="T45" s="103">
        <f t="shared" si="4"/>
        <v>0</v>
      </c>
      <c r="V45" s="30" t="s">
        <v>245</v>
      </c>
    </row>
    <row r="46" spans="3:22" s="161" customFormat="1" ht="12.6">
      <c r="C46" s="94" t="str">
        <f>'5'!C238</f>
        <v>Office Sundry</v>
      </c>
      <c r="D46" s="222" t="str">
        <f>'5'!D238</f>
        <v>OS</v>
      </c>
      <c r="E46" s="18" t="s">
        <v>649</v>
      </c>
      <c r="H46" s="103">
        <f t="shared" si="2"/>
        <v>0</v>
      </c>
      <c r="I46" s="103">
        <f t="shared" si="4"/>
        <v>0</v>
      </c>
      <c r="J46" s="103">
        <f t="shared" si="4"/>
        <v>0</v>
      </c>
      <c r="K46" s="103">
        <f t="shared" si="4"/>
        <v>0</v>
      </c>
      <c r="L46" s="103">
        <f t="shared" si="4"/>
        <v>0</v>
      </c>
      <c r="M46" s="103">
        <f t="shared" si="4"/>
        <v>0</v>
      </c>
      <c r="N46" s="103">
        <f t="shared" si="4"/>
        <v>0</v>
      </c>
      <c r="O46" s="103">
        <f t="shared" si="4"/>
        <v>0</v>
      </c>
      <c r="P46" s="103">
        <f t="shared" si="4"/>
        <v>0</v>
      </c>
      <c r="Q46" s="103">
        <f t="shared" si="4"/>
        <v>0</v>
      </c>
      <c r="R46" s="103">
        <f t="shared" si="4"/>
        <v>0</v>
      </c>
      <c r="S46" s="103">
        <f t="shared" si="4"/>
        <v>0</v>
      </c>
      <c r="T46" s="103">
        <f t="shared" si="4"/>
        <v>0</v>
      </c>
      <c r="V46" s="30" t="s">
        <v>245</v>
      </c>
    </row>
    <row r="47" spans="3:22" s="161" customFormat="1" ht="12.6">
      <c r="C47" s="94" t="str">
        <f>'5'!C239</f>
        <v>Spare - Please specify</v>
      </c>
      <c r="D47" s="222" t="str">
        <f>'5'!D239</f>
        <v>SP1</v>
      </c>
      <c r="E47" s="18" t="s">
        <v>649</v>
      </c>
      <c r="H47" s="103">
        <f t="shared" si="2"/>
        <v>0</v>
      </c>
      <c r="I47" s="103">
        <f t="shared" si="4"/>
        <v>0</v>
      </c>
      <c r="J47" s="103">
        <f t="shared" si="4"/>
        <v>0</v>
      </c>
      <c r="K47" s="103">
        <f t="shared" si="4"/>
        <v>0</v>
      </c>
      <c r="L47" s="103">
        <f t="shared" si="4"/>
        <v>0</v>
      </c>
      <c r="M47" s="103">
        <f t="shared" si="4"/>
        <v>0</v>
      </c>
      <c r="N47" s="103">
        <f t="shared" si="4"/>
        <v>0</v>
      </c>
      <c r="O47" s="103">
        <f t="shared" si="4"/>
        <v>0</v>
      </c>
      <c r="P47" s="103">
        <f t="shared" si="4"/>
        <v>0</v>
      </c>
      <c r="Q47" s="103">
        <f t="shared" si="4"/>
        <v>0</v>
      </c>
      <c r="R47" s="103">
        <f t="shared" si="4"/>
        <v>0</v>
      </c>
      <c r="S47" s="103">
        <f t="shared" si="4"/>
        <v>0</v>
      </c>
      <c r="T47" s="103">
        <f t="shared" si="4"/>
        <v>0</v>
      </c>
      <c r="V47" s="30" t="s">
        <v>245</v>
      </c>
    </row>
    <row r="48" spans="3:22" s="161" customFormat="1" ht="12.6">
      <c r="C48" s="94" t="str">
        <f>'5'!C240</f>
        <v>Spare - Please specify</v>
      </c>
      <c r="D48" s="222" t="str">
        <f>'5'!D240</f>
        <v>SP2</v>
      </c>
      <c r="E48" s="18" t="s">
        <v>649</v>
      </c>
      <c r="H48" s="103">
        <f t="shared" si="2"/>
        <v>0</v>
      </c>
      <c r="I48" s="103">
        <f t="shared" si="4"/>
        <v>0</v>
      </c>
      <c r="J48" s="103">
        <f t="shared" si="4"/>
        <v>0</v>
      </c>
      <c r="K48" s="103">
        <f t="shared" si="4"/>
        <v>0</v>
      </c>
      <c r="L48" s="103">
        <f t="shared" si="4"/>
        <v>0</v>
      </c>
      <c r="M48" s="103">
        <f t="shared" si="4"/>
        <v>0</v>
      </c>
      <c r="N48" s="103">
        <f t="shared" si="4"/>
        <v>0</v>
      </c>
      <c r="O48" s="103">
        <f t="shared" si="4"/>
        <v>0</v>
      </c>
      <c r="P48" s="103">
        <f t="shared" si="4"/>
        <v>0</v>
      </c>
      <c r="Q48" s="103">
        <f t="shared" si="4"/>
        <v>0</v>
      </c>
      <c r="R48" s="103">
        <f t="shared" si="4"/>
        <v>0</v>
      </c>
      <c r="S48" s="103">
        <f t="shared" si="4"/>
        <v>0</v>
      </c>
      <c r="T48" s="103">
        <f t="shared" si="4"/>
        <v>0</v>
      </c>
      <c r="V48" s="30" t="s">
        <v>245</v>
      </c>
    </row>
    <row r="49" spans="3:22" s="161" customFormat="1" ht="12.6">
      <c r="C49" s="94" t="str">
        <f>'5'!C241</f>
        <v>Spare - Please specify</v>
      </c>
      <c r="D49" s="222" t="str">
        <f>'5'!D241</f>
        <v>SP3</v>
      </c>
      <c r="E49" s="18" t="s">
        <v>649</v>
      </c>
      <c r="H49" s="103">
        <f t="shared" si="2"/>
        <v>0</v>
      </c>
      <c r="I49" s="103">
        <f t="shared" si="4"/>
        <v>0</v>
      </c>
      <c r="J49" s="103">
        <f t="shared" si="4"/>
        <v>0</v>
      </c>
      <c r="K49" s="103">
        <f t="shared" si="4"/>
        <v>0</v>
      </c>
      <c r="L49" s="103">
        <f t="shared" si="4"/>
        <v>0</v>
      </c>
      <c r="M49" s="103">
        <f t="shared" si="4"/>
        <v>0</v>
      </c>
      <c r="N49" s="103">
        <f t="shared" si="4"/>
        <v>0</v>
      </c>
      <c r="O49" s="103">
        <f t="shared" si="4"/>
        <v>0</v>
      </c>
      <c r="P49" s="103">
        <f t="shared" si="4"/>
        <v>0</v>
      </c>
      <c r="Q49" s="103">
        <f t="shared" si="4"/>
        <v>0</v>
      </c>
      <c r="R49" s="103">
        <f t="shared" si="4"/>
        <v>0</v>
      </c>
      <c r="S49" s="103">
        <f t="shared" si="4"/>
        <v>0</v>
      </c>
      <c r="T49" s="103">
        <f t="shared" si="4"/>
        <v>0</v>
      </c>
      <c r="V49" s="30" t="s">
        <v>245</v>
      </c>
    </row>
    <row r="50" spans="3:22" s="161" customFormat="1" ht="12.6">
      <c r="C50" s="94" t="str">
        <f>'5'!C142</f>
        <v>Additional Project - please specify</v>
      </c>
      <c r="D50" s="222" t="str">
        <f>'5'!D242</f>
        <v>PJ1</v>
      </c>
      <c r="E50" s="270" t="s">
        <v>649</v>
      </c>
      <c r="H50" s="103">
        <f t="shared" si="2"/>
        <v>0</v>
      </c>
      <c r="I50" s="103">
        <f t="shared" ref="I50:T52" si="5">SUMIF($D$76:$D$192,$D50,I$76:I$192)</f>
        <v>0</v>
      </c>
      <c r="J50" s="103">
        <f t="shared" si="5"/>
        <v>0</v>
      </c>
      <c r="K50" s="103">
        <f t="shared" si="5"/>
        <v>0</v>
      </c>
      <c r="L50" s="103">
        <f t="shared" si="5"/>
        <v>0</v>
      </c>
      <c r="M50" s="103">
        <f t="shared" si="5"/>
        <v>0</v>
      </c>
      <c r="N50" s="103">
        <f t="shared" si="5"/>
        <v>0</v>
      </c>
      <c r="O50" s="103">
        <f t="shared" si="5"/>
        <v>0</v>
      </c>
      <c r="P50" s="103">
        <f t="shared" si="5"/>
        <v>0</v>
      </c>
      <c r="Q50" s="103">
        <f t="shared" si="5"/>
        <v>0</v>
      </c>
      <c r="R50" s="103">
        <f t="shared" si="5"/>
        <v>0</v>
      </c>
      <c r="S50" s="103">
        <f t="shared" si="5"/>
        <v>0</v>
      </c>
      <c r="T50" s="103">
        <f>SUMIF($D$76:$D$192,$D50,T$76:T$192)</f>
        <v>0</v>
      </c>
      <c r="V50" s="30" t="s">
        <v>245</v>
      </c>
    </row>
    <row r="51" spans="3:22" s="161" customFormat="1" ht="12.6">
      <c r="C51" s="94" t="str">
        <f>'5'!C143</f>
        <v>Additional Project - please specify</v>
      </c>
      <c r="D51" s="222" t="str">
        <f>'5'!D243</f>
        <v>PJ2</v>
      </c>
      <c r="E51" s="270" t="s">
        <v>649</v>
      </c>
      <c r="H51" s="103">
        <f t="shared" si="2"/>
        <v>0</v>
      </c>
      <c r="I51" s="103">
        <f t="shared" si="5"/>
        <v>0</v>
      </c>
      <c r="J51" s="103">
        <f t="shared" si="5"/>
        <v>0</v>
      </c>
      <c r="K51" s="103">
        <f t="shared" si="5"/>
        <v>0</v>
      </c>
      <c r="L51" s="103">
        <f t="shared" si="5"/>
        <v>0</v>
      </c>
      <c r="M51" s="103">
        <f t="shared" si="5"/>
        <v>0</v>
      </c>
      <c r="N51" s="103">
        <f t="shared" si="5"/>
        <v>0</v>
      </c>
      <c r="O51" s="103">
        <f t="shared" si="5"/>
        <v>0</v>
      </c>
      <c r="P51" s="103">
        <f t="shared" si="5"/>
        <v>0</v>
      </c>
      <c r="Q51" s="103">
        <f t="shared" si="5"/>
        <v>0</v>
      </c>
      <c r="R51" s="103">
        <f t="shared" si="5"/>
        <v>0</v>
      </c>
      <c r="S51" s="103">
        <f t="shared" si="5"/>
        <v>0</v>
      </c>
      <c r="T51" s="103">
        <f t="shared" si="5"/>
        <v>0</v>
      </c>
      <c r="V51" s="30" t="s">
        <v>245</v>
      </c>
    </row>
    <row r="52" spans="3:22" s="161" customFormat="1" ht="12.6">
      <c r="C52" s="94" t="str">
        <f>'5'!C144</f>
        <v>Additional Project - please specify</v>
      </c>
      <c r="D52" s="222" t="str">
        <f>'5'!D244</f>
        <v>PJ3</v>
      </c>
      <c r="E52" s="270" t="s">
        <v>649</v>
      </c>
      <c r="H52" s="103">
        <f t="shared" si="2"/>
        <v>0</v>
      </c>
      <c r="I52" s="103">
        <f t="shared" si="5"/>
        <v>0</v>
      </c>
      <c r="J52" s="103">
        <f t="shared" si="5"/>
        <v>0</v>
      </c>
      <c r="K52" s="103">
        <f t="shared" si="5"/>
        <v>0</v>
      </c>
      <c r="L52" s="103">
        <f t="shared" si="5"/>
        <v>0</v>
      </c>
      <c r="M52" s="103">
        <f t="shared" si="5"/>
        <v>0</v>
      </c>
      <c r="N52" s="103">
        <f t="shared" si="5"/>
        <v>0</v>
      </c>
      <c r="O52" s="103">
        <f t="shared" si="5"/>
        <v>0</v>
      </c>
      <c r="P52" s="103">
        <f t="shared" si="5"/>
        <v>0</v>
      </c>
      <c r="Q52" s="103">
        <f t="shared" si="5"/>
        <v>0</v>
      </c>
      <c r="R52" s="103">
        <f t="shared" si="5"/>
        <v>0</v>
      </c>
      <c r="S52" s="103">
        <f t="shared" si="5"/>
        <v>0</v>
      </c>
      <c r="T52" s="103">
        <f t="shared" si="5"/>
        <v>0</v>
      </c>
      <c r="V52" s="30" t="s">
        <v>245</v>
      </c>
    </row>
    <row r="53" spans="3:22" s="161" customFormat="1" ht="12.6">
      <c r="D53" s="222"/>
      <c r="H53" s="97"/>
      <c r="I53" s="97"/>
      <c r="J53" s="97"/>
      <c r="K53" s="97"/>
      <c r="L53" s="97"/>
      <c r="M53" s="97"/>
      <c r="N53" s="97"/>
      <c r="O53" s="97"/>
      <c r="P53" s="97"/>
      <c r="Q53" s="97"/>
      <c r="R53" s="97"/>
      <c r="S53" s="97"/>
      <c r="T53" s="97"/>
    </row>
    <row r="54" spans="3:22" s="161" customFormat="1" ht="12.6">
      <c r="C54" s="16" t="s">
        <v>244</v>
      </c>
      <c r="D54" s="222"/>
      <c r="H54" s="97"/>
      <c r="I54" s="97"/>
      <c r="J54" s="97"/>
      <c r="K54" s="97"/>
      <c r="L54" s="97"/>
      <c r="M54" s="97"/>
      <c r="N54" s="97"/>
      <c r="O54" s="97"/>
      <c r="P54" s="97"/>
      <c r="Q54" s="97"/>
      <c r="R54" s="97"/>
      <c r="S54" s="97"/>
      <c r="T54" s="97"/>
    </row>
    <row r="55" spans="3:22" s="161" customFormat="1" ht="12.6">
      <c r="C55" s="94" t="str">
        <f>'5'!C229</f>
        <v>Payroll costs</v>
      </c>
      <c r="D55" s="222" t="str">
        <f>'5'!D229</f>
        <v>PR</v>
      </c>
      <c r="E55" s="18" t="s">
        <v>649</v>
      </c>
      <c r="H55" s="103">
        <f t="shared" ref="H55:T67" si="6">SUMIF($D$198:$D$216,$D55,H$198:H$216)</f>
        <v>0</v>
      </c>
      <c r="I55" s="103">
        <f t="shared" si="6"/>
        <v>0</v>
      </c>
      <c r="J55" s="103">
        <f t="shared" si="6"/>
        <v>0</v>
      </c>
      <c r="K55" s="103">
        <f t="shared" si="6"/>
        <v>0</v>
      </c>
      <c r="L55" s="103">
        <f t="shared" si="6"/>
        <v>0</v>
      </c>
      <c r="M55" s="103">
        <f t="shared" si="6"/>
        <v>0</v>
      </c>
      <c r="N55" s="103">
        <f t="shared" si="6"/>
        <v>0</v>
      </c>
      <c r="O55" s="103">
        <f t="shared" si="6"/>
        <v>0</v>
      </c>
      <c r="P55" s="103">
        <f t="shared" si="6"/>
        <v>0</v>
      </c>
      <c r="Q55" s="103">
        <f t="shared" si="6"/>
        <v>0</v>
      </c>
      <c r="R55" s="103">
        <f t="shared" si="6"/>
        <v>0</v>
      </c>
      <c r="S55" s="103">
        <f t="shared" si="6"/>
        <v>0</v>
      </c>
      <c r="T55" s="103">
        <f t="shared" si="6"/>
        <v>0</v>
      </c>
      <c r="V55" s="30" t="s">
        <v>245</v>
      </c>
    </row>
    <row r="56" spans="3:22" s="161" customFormat="1" ht="12.6">
      <c r="C56" s="94" t="str">
        <f>'5'!C230</f>
        <v>Non-payroll costs</v>
      </c>
      <c r="D56" s="222" t="str">
        <f>'5'!D230</f>
        <v>NP</v>
      </c>
      <c r="E56" s="18" t="s">
        <v>649</v>
      </c>
      <c r="H56" s="103">
        <f t="shared" si="6"/>
        <v>0</v>
      </c>
      <c r="I56" s="103">
        <f t="shared" si="6"/>
        <v>0</v>
      </c>
      <c r="J56" s="103">
        <f t="shared" si="6"/>
        <v>0</v>
      </c>
      <c r="K56" s="103">
        <f t="shared" si="6"/>
        <v>0</v>
      </c>
      <c r="L56" s="103">
        <f t="shared" si="6"/>
        <v>0</v>
      </c>
      <c r="M56" s="103">
        <f t="shared" si="6"/>
        <v>0</v>
      </c>
      <c r="N56" s="103">
        <f t="shared" si="6"/>
        <v>0</v>
      </c>
      <c r="O56" s="103">
        <f t="shared" si="6"/>
        <v>0</v>
      </c>
      <c r="P56" s="103">
        <f t="shared" si="6"/>
        <v>0</v>
      </c>
      <c r="Q56" s="103">
        <f t="shared" si="6"/>
        <v>0</v>
      </c>
      <c r="R56" s="103">
        <f t="shared" si="6"/>
        <v>0</v>
      </c>
      <c r="S56" s="103">
        <f t="shared" si="6"/>
        <v>0</v>
      </c>
      <c r="T56" s="103">
        <f t="shared" si="6"/>
        <v>0</v>
      </c>
      <c r="V56" s="30" t="s">
        <v>245</v>
      </c>
    </row>
    <row r="57" spans="3:22" s="161" customFormat="1" ht="12.6">
      <c r="C57" s="94" t="str">
        <f>'5'!C231</f>
        <v>Recruitment</v>
      </c>
      <c r="D57" s="222" t="str">
        <f>'5'!D231</f>
        <v>RC</v>
      </c>
      <c r="E57" s="18" t="s">
        <v>649</v>
      </c>
      <c r="H57" s="103">
        <f t="shared" si="6"/>
        <v>0</v>
      </c>
      <c r="I57" s="103">
        <f t="shared" si="6"/>
        <v>0</v>
      </c>
      <c r="J57" s="103">
        <f t="shared" si="6"/>
        <v>0</v>
      </c>
      <c r="K57" s="103">
        <f t="shared" si="6"/>
        <v>0</v>
      </c>
      <c r="L57" s="103">
        <f t="shared" si="6"/>
        <v>0</v>
      </c>
      <c r="M57" s="103">
        <f t="shared" si="6"/>
        <v>0</v>
      </c>
      <c r="N57" s="103">
        <f t="shared" si="6"/>
        <v>0</v>
      </c>
      <c r="O57" s="103">
        <f t="shared" si="6"/>
        <v>0</v>
      </c>
      <c r="P57" s="103">
        <f t="shared" si="6"/>
        <v>0</v>
      </c>
      <c r="Q57" s="103">
        <f t="shared" si="6"/>
        <v>0</v>
      </c>
      <c r="R57" s="103">
        <f t="shared" si="6"/>
        <v>0</v>
      </c>
      <c r="S57" s="103">
        <f t="shared" si="6"/>
        <v>0</v>
      </c>
      <c r="T57" s="103">
        <f t="shared" si="6"/>
        <v>0</v>
      </c>
      <c r="V57" s="30" t="s">
        <v>245</v>
      </c>
    </row>
    <row r="58" spans="3:22" s="161" customFormat="1" ht="12.6">
      <c r="C58" s="94" t="str">
        <f>'5'!C232</f>
        <v>Accommodation</v>
      </c>
      <c r="D58" s="222" t="str">
        <f>'5'!D232</f>
        <v>AC</v>
      </c>
      <c r="E58" s="18" t="s">
        <v>649</v>
      </c>
      <c r="H58" s="103">
        <f t="shared" si="6"/>
        <v>0</v>
      </c>
      <c r="I58" s="103">
        <f t="shared" si="6"/>
        <v>0</v>
      </c>
      <c r="J58" s="103">
        <f t="shared" si="6"/>
        <v>0</v>
      </c>
      <c r="K58" s="103">
        <f t="shared" si="6"/>
        <v>0</v>
      </c>
      <c r="L58" s="103">
        <f t="shared" si="6"/>
        <v>0</v>
      </c>
      <c r="M58" s="103">
        <f t="shared" si="6"/>
        <v>0</v>
      </c>
      <c r="N58" s="103">
        <f t="shared" si="6"/>
        <v>0</v>
      </c>
      <c r="O58" s="103">
        <f t="shared" si="6"/>
        <v>0</v>
      </c>
      <c r="P58" s="103">
        <f t="shared" si="6"/>
        <v>0</v>
      </c>
      <c r="Q58" s="103">
        <f t="shared" si="6"/>
        <v>0</v>
      </c>
      <c r="R58" s="103">
        <f t="shared" si="6"/>
        <v>0</v>
      </c>
      <c r="S58" s="103">
        <f t="shared" si="6"/>
        <v>0</v>
      </c>
      <c r="T58" s="103">
        <f t="shared" si="6"/>
        <v>0</v>
      </c>
      <c r="V58" s="30" t="s">
        <v>245</v>
      </c>
    </row>
    <row r="59" spans="3:22" s="161" customFormat="1" ht="12.6">
      <c r="C59" s="94" t="str">
        <f>'5'!C233</f>
        <v>External services</v>
      </c>
      <c r="D59" s="222" t="str">
        <f>'5'!D233</f>
        <v>ES</v>
      </c>
      <c r="E59" s="18" t="s">
        <v>649</v>
      </c>
      <c r="H59" s="103">
        <f t="shared" si="6"/>
        <v>0</v>
      </c>
      <c r="I59" s="103">
        <f t="shared" si="6"/>
        <v>0</v>
      </c>
      <c r="J59" s="103">
        <f t="shared" si="6"/>
        <v>0</v>
      </c>
      <c r="K59" s="103">
        <f t="shared" si="6"/>
        <v>0</v>
      </c>
      <c r="L59" s="103">
        <f t="shared" si="6"/>
        <v>0</v>
      </c>
      <c r="M59" s="103">
        <f t="shared" si="6"/>
        <v>0</v>
      </c>
      <c r="N59" s="103">
        <f t="shared" si="6"/>
        <v>0</v>
      </c>
      <c r="O59" s="103">
        <f t="shared" si="6"/>
        <v>0</v>
      </c>
      <c r="P59" s="103">
        <f t="shared" si="6"/>
        <v>0</v>
      </c>
      <c r="Q59" s="103">
        <f t="shared" si="6"/>
        <v>0</v>
      </c>
      <c r="R59" s="103">
        <f t="shared" si="6"/>
        <v>0</v>
      </c>
      <c r="S59" s="103">
        <f t="shared" si="6"/>
        <v>0</v>
      </c>
      <c r="T59" s="103">
        <f t="shared" si="6"/>
        <v>0</v>
      </c>
      <c r="V59" s="30" t="s">
        <v>245</v>
      </c>
    </row>
    <row r="60" spans="3:22" s="161" customFormat="1" ht="12.6">
      <c r="C60" s="94" t="str">
        <f>'5'!C234</f>
        <v>Internal services</v>
      </c>
      <c r="D60" s="222" t="str">
        <f>'5'!D234</f>
        <v>IS</v>
      </c>
      <c r="E60" s="18" t="s">
        <v>649</v>
      </c>
      <c r="H60" s="103">
        <f t="shared" si="6"/>
        <v>0</v>
      </c>
      <c r="I60" s="103">
        <f t="shared" si="6"/>
        <v>0</v>
      </c>
      <c r="J60" s="103">
        <f t="shared" si="6"/>
        <v>0</v>
      </c>
      <c r="K60" s="103">
        <f t="shared" si="6"/>
        <v>0</v>
      </c>
      <c r="L60" s="103">
        <f t="shared" si="6"/>
        <v>0</v>
      </c>
      <c r="M60" s="103">
        <f t="shared" si="6"/>
        <v>0</v>
      </c>
      <c r="N60" s="103">
        <f t="shared" si="6"/>
        <v>0</v>
      </c>
      <c r="O60" s="103">
        <f t="shared" si="6"/>
        <v>0</v>
      </c>
      <c r="P60" s="103">
        <f t="shared" si="6"/>
        <v>0</v>
      </c>
      <c r="Q60" s="103">
        <f t="shared" si="6"/>
        <v>0</v>
      </c>
      <c r="R60" s="103">
        <f t="shared" si="6"/>
        <v>0</v>
      </c>
      <c r="S60" s="103">
        <f t="shared" si="6"/>
        <v>0</v>
      </c>
      <c r="T60" s="103">
        <f t="shared" si="6"/>
        <v>0</v>
      </c>
      <c r="V60" s="30" t="s">
        <v>245</v>
      </c>
    </row>
    <row r="61" spans="3:22" s="161" customFormat="1" ht="12.6">
      <c r="C61" s="94" t="str">
        <f>'5'!C235</f>
        <v>Service management</v>
      </c>
      <c r="D61" s="222" t="str">
        <f>'5'!D235</f>
        <v>SM</v>
      </c>
      <c r="E61" s="18" t="s">
        <v>649</v>
      </c>
      <c r="H61" s="103">
        <f t="shared" si="6"/>
        <v>0</v>
      </c>
      <c r="I61" s="103">
        <f t="shared" si="6"/>
        <v>0</v>
      </c>
      <c r="J61" s="103">
        <f t="shared" si="6"/>
        <v>0</v>
      </c>
      <c r="K61" s="103">
        <f t="shared" si="6"/>
        <v>0</v>
      </c>
      <c r="L61" s="103">
        <f t="shared" si="6"/>
        <v>0</v>
      </c>
      <c r="M61" s="103">
        <f t="shared" si="6"/>
        <v>0</v>
      </c>
      <c r="N61" s="103">
        <f t="shared" si="6"/>
        <v>0</v>
      </c>
      <c r="O61" s="103">
        <f t="shared" si="6"/>
        <v>0</v>
      </c>
      <c r="P61" s="103">
        <f t="shared" si="6"/>
        <v>0</v>
      </c>
      <c r="Q61" s="103">
        <f t="shared" si="6"/>
        <v>0</v>
      </c>
      <c r="R61" s="103">
        <f t="shared" si="6"/>
        <v>0</v>
      </c>
      <c r="S61" s="103">
        <f t="shared" si="6"/>
        <v>0</v>
      </c>
      <c r="T61" s="103">
        <f t="shared" si="6"/>
        <v>0</v>
      </c>
      <c r="V61" s="30" t="s">
        <v>245</v>
      </c>
    </row>
    <row r="62" spans="3:22" s="161" customFormat="1" ht="12.6">
      <c r="C62" s="94" t="str">
        <f>'5'!C236</f>
        <v>Transition</v>
      </c>
      <c r="D62" s="222" t="str">
        <f>'5'!D236</f>
        <v>TR</v>
      </c>
      <c r="E62" s="18" t="s">
        <v>649</v>
      </c>
      <c r="H62" s="103">
        <f t="shared" si="6"/>
        <v>0</v>
      </c>
      <c r="I62" s="103">
        <f t="shared" si="6"/>
        <v>0</v>
      </c>
      <c r="J62" s="103">
        <f t="shared" si="6"/>
        <v>0</v>
      </c>
      <c r="K62" s="103">
        <f t="shared" si="6"/>
        <v>0</v>
      </c>
      <c r="L62" s="103">
        <f t="shared" si="6"/>
        <v>0</v>
      </c>
      <c r="M62" s="103">
        <f t="shared" si="6"/>
        <v>0</v>
      </c>
      <c r="N62" s="103">
        <f t="shared" si="6"/>
        <v>0</v>
      </c>
      <c r="O62" s="103">
        <f t="shared" si="6"/>
        <v>0</v>
      </c>
      <c r="P62" s="103">
        <f t="shared" si="6"/>
        <v>0</v>
      </c>
      <c r="Q62" s="103">
        <f t="shared" si="6"/>
        <v>0</v>
      </c>
      <c r="R62" s="103">
        <f t="shared" si="6"/>
        <v>0</v>
      </c>
      <c r="S62" s="103">
        <f t="shared" si="6"/>
        <v>0</v>
      </c>
      <c r="T62" s="103">
        <f t="shared" si="6"/>
        <v>0</v>
      </c>
      <c r="V62" s="30" t="s">
        <v>245</v>
      </c>
    </row>
    <row r="63" spans="3:22" s="161" customFormat="1" ht="12.6">
      <c r="C63" s="94" t="str">
        <f>'5'!C237</f>
        <v>IT Services</v>
      </c>
      <c r="D63" s="222" t="str">
        <f>'5'!D237</f>
        <v>IT</v>
      </c>
      <c r="E63" s="18" t="s">
        <v>649</v>
      </c>
      <c r="H63" s="103">
        <f t="shared" si="6"/>
        <v>0</v>
      </c>
      <c r="I63" s="103">
        <f t="shared" si="6"/>
        <v>0</v>
      </c>
      <c r="J63" s="103">
        <f t="shared" si="6"/>
        <v>0</v>
      </c>
      <c r="K63" s="103">
        <f t="shared" si="6"/>
        <v>0</v>
      </c>
      <c r="L63" s="103">
        <f t="shared" si="6"/>
        <v>0</v>
      </c>
      <c r="M63" s="103">
        <f t="shared" si="6"/>
        <v>0</v>
      </c>
      <c r="N63" s="103">
        <f t="shared" si="6"/>
        <v>0</v>
      </c>
      <c r="O63" s="103">
        <f t="shared" si="6"/>
        <v>0</v>
      </c>
      <c r="P63" s="103">
        <f t="shared" si="6"/>
        <v>0</v>
      </c>
      <c r="Q63" s="103">
        <f t="shared" si="6"/>
        <v>0</v>
      </c>
      <c r="R63" s="103">
        <f t="shared" si="6"/>
        <v>0</v>
      </c>
      <c r="S63" s="103">
        <f t="shared" si="6"/>
        <v>0</v>
      </c>
      <c r="T63" s="103">
        <f t="shared" si="6"/>
        <v>0</v>
      </c>
      <c r="V63" s="30" t="s">
        <v>245</v>
      </c>
    </row>
    <row r="64" spans="3:22" s="161" customFormat="1" ht="12.6">
      <c r="C64" s="94" t="str">
        <f>'5'!C238</f>
        <v>Office Sundry</v>
      </c>
      <c r="D64" s="222" t="str">
        <f>'5'!D238</f>
        <v>OS</v>
      </c>
      <c r="E64" s="18" t="s">
        <v>649</v>
      </c>
      <c r="H64" s="103">
        <f t="shared" si="6"/>
        <v>0</v>
      </c>
      <c r="I64" s="103">
        <f t="shared" si="6"/>
        <v>0</v>
      </c>
      <c r="J64" s="103">
        <f t="shared" si="6"/>
        <v>0</v>
      </c>
      <c r="K64" s="103">
        <f t="shared" si="6"/>
        <v>0</v>
      </c>
      <c r="L64" s="103">
        <f t="shared" si="6"/>
        <v>0</v>
      </c>
      <c r="M64" s="103">
        <f t="shared" si="6"/>
        <v>0</v>
      </c>
      <c r="N64" s="103">
        <f t="shared" si="6"/>
        <v>0</v>
      </c>
      <c r="O64" s="103">
        <f t="shared" si="6"/>
        <v>0</v>
      </c>
      <c r="P64" s="103">
        <f t="shared" si="6"/>
        <v>0</v>
      </c>
      <c r="Q64" s="103">
        <f t="shared" si="6"/>
        <v>0</v>
      </c>
      <c r="R64" s="103">
        <f t="shared" si="6"/>
        <v>0</v>
      </c>
      <c r="S64" s="103">
        <f t="shared" si="6"/>
        <v>0</v>
      </c>
      <c r="T64" s="103">
        <f t="shared" si="6"/>
        <v>0</v>
      </c>
      <c r="V64" s="30" t="s">
        <v>245</v>
      </c>
    </row>
    <row r="65" spans="1:23" s="161" customFormat="1" ht="12.6">
      <c r="C65" s="94" t="str">
        <f>'5'!C242</f>
        <v>Project - Please specify</v>
      </c>
      <c r="D65" s="222" t="str">
        <f>'5'!D242</f>
        <v>PJ1</v>
      </c>
      <c r="E65" s="18" t="s">
        <v>649</v>
      </c>
      <c r="H65" s="103">
        <f t="shared" si="6"/>
        <v>0</v>
      </c>
      <c r="I65" s="103">
        <f t="shared" si="6"/>
        <v>0</v>
      </c>
      <c r="J65" s="103">
        <f t="shared" si="6"/>
        <v>0</v>
      </c>
      <c r="K65" s="103">
        <f t="shared" si="6"/>
        <v>0</v>
      </c>
      <c r="L65" s="103">
        <f t="shared" si="6"/>
        <v>0</v>
      </c>
      <c r="M65" s="103">
        <f t="shared" si="6"/>
        <v>0</v>
      </c>
      <c r="N65" s="103">
        <f t="shared" si="6"/>
        <v>0</v>
      </c>
      <c r="O65" s="103">
        <f t="shared" si="6"/>
        <v>0</v>
      </c>
      <c r="P65" s="103">
        <f t="shared" si="6"/>
        <v>0</v>
      </c>
      <c r="Q65" s="103">
        <f t="shared" si="6"/>
        <v>0</v>
      </c>
      <c r="R65" s="103">
        <f t="shared" si="6"/>
        <v>0</v>
      </c>
      <c r="S65" s="103">
        <f t="shared" si="6"/>
        <v>0</v>
      </c>
      <c r="T65" s="103">
        <f t="shared" si="6"/>
        <v>0</v>
      </c>
      <c r="V65" s="30" t="s">
        <v>245</v>
      </c>
    </row>
    <row r="66" spans="1:23" s="161" customFormat="1" ht="12.6">
      <c r="C66" s="94" t="str">
        <f>'5'!C243</f>
        <v>Project - Please specify</v>
      </c>
      <c r="D66" s="222" t="str">
        <f>'5'!D243</f>
        <v>PJ2</v>
      </c>
      <c r="E66" s="18" t="s">
        <v>649</v>
      </c>
      <c r="H66" s="103">
        <f t="shared" si="6"/>
        <v>0</v>
      </c>
      <c r="I66" s="103">
        <f t="shared" si="6"/>
        <v>0</v>
      </c>
      <c r="J66" s="103">
        <f t="shared" si="6"/>
        <v>0</v>
      </c>
      <c r="K66" s="103">
        <f t="shared" si="6"/>
        <v>0</v>
      </c>
      <c r="L66" s="103">
        <f t="shared" si="6"/>
        <v>0</v>
      </c>
      <c r="M66" s="103">
        <f t="shared" si="6"/>
        <v>0</v>
      </c>
      <c r="N66" s="103">
        <f t="shared" si="6"/>
        <v>0</v>
      </c>
      <c r="O66" s="103">
        <f t="shared" si="6"/>
        <v>0</v>
      </c>
      <c r="P66" s="103">
        <f t="shared" si="6"/>
        <v>0</v>
      </c>
      <c r="Q66" s="103">
        <f t="shared" si="6"/>
        <v>0</v>
      </c>
      <c r="R66" s="103">
        <f t="shared" si="6"/>
        <v>0</v>
      </c>
      <c r="S66" s="103">
        <f t="shared" si="6"/>
        <v>0</v>
      </c>
      <c r="T66" s="103">
        <f t="shared" si="6"/>
        <v>0</v>
      </c>
      <c r="V66" s="30" t="s">
        <v>245</v>
      </c>
    </row>
    <row r="67" spans="1:23" s="161" customFormat="1" ht="12.6">
      <c r="C67" s="94" t="str">
        <f>'5'!C244</f>
        <v>Project - Please specify</v>
      </c>
      <c r="D67" s="222" t="str">
        <f>'5'!D244</f>
        <v>PJ3</v>
      </c>
      <c r="E67" s="18" t="s">
        <v>649</v>
      </c>
      <c r="H67" s="103">
        <f t="shared" si="6"/>
        <v>0</v>
      </c>
      <c r="I67" s="103">
        <f t="shared" si="6"/>
        <v>0</v>
      </c>
      <c r="J67" s="103">
        <f t="shared" si="6"/>
        <v>0</v>
      </c>
      <c r="K67" s="103">
        <f t="shared" si="6"/>
        <v>0</v>
      </c>
      <c r="L67" s="103">
        <f t="shared" si="6"/>
        <v>0</v>
      </c>
      <c r="M67" s="103">
        <f t="shared" si="6"/>
        <v>0</v>
      </c>
      <c r="N67" s="103">
        <f t="shared" si="6"/>
        <v>0</v>
      </c>
      <c r="O67" s="103">
        <f t="shared" si="6"/>
        <v>0</v>
      </c>
      <c r="P67" s="103">
        <f t="shared" si="6"/>
        <v>0</v>
      </c>
      <c r="Q67" s="103">
        <f t="shared" si="6"/>
        <v>0</v>
      </c>
      <c r="R67" s="103">
        <f t="shared" si="6"/>
        <v>0</v>
      </c>
      <c r="S67" s="103">
        <f t="shared" si="6"/>
        <v>0</v>
      </c>
      <c r="T67" s="103">
        <f t="shared" si="6"/>
        <v>0</v>
      </c>
      <c r="V67" s="30" t="s">
        <v>245</v>
      </c>
    </row>
    <row r="68" spans="1:23" s="161" customFormat="1" ht="12.6">
      <c r="B68" s="169"/>
      <c r="D68" s="49"/>
      <c r="E68" s="18"/>
      <c r="H68" s="97"/>
      <c r="I68" s="97"/>
      <c r="J68" s="97"/>
      <c r="K68" s="97"/>
      <c r="L68" s="97"/>
      <c r="M68" s="97"/>
      <c r="N68" s="97"/>
      <c r="O68" s="97"/>
      <c r="P68" s="97"/>
      <c r="Q68" s="97"/>
      <c r="R68" s="97"/>
      <c r="S68" s="97"/>
      <c r="T68" s="97"/>
    </row>
    <row r="69" spans="1:23" s="63" customFormat="1" ht="12.6">
      <c r="D69" s="235"/>
      <c r="H69" s="120"/>
      <c r="I69" s="120"/>
      <c r="J69" s="120"/>
      <c r="K69" s="120"/>
      <c r="L69" s="120"/>
      <c r="M69" s="120"/>
      <c r="N69" s="120"/>
      <c r="O69" s="120"/>
      <c r="P69" s="120"/>
      <c r="Q69" s="120"/>
      <c r="R69" s="120"/>
      <c r="S69" s="120"/>
      <c r="T69" s="120"/>
      <c r="V69" s="223"/>
    </row>
    <row r="70" spans="1:23" s="161" customFormat="1" ht="12.6">
      <c r="B70" s="65" t="s">
        <v>617</v>
      </c>
      <c r="D70" s="234"/>
      <c r="E70" s="64"/>
      <c r="F70" s="64"/>
      <c r="G70" s="64"/>
      <c r="H70" s="119"/>
      <c r="I70" s="119"/>
      <c r="J70" s="119"/>
      <c r="K70" s="119"/>
      <c r="L70" s="119"/>
      <c r="M70" s="119"/>
      <c r="N70" s="119"/>
      <c r="O70" s="119"/>
      <c r="P70" s="119"/>
      <c r="Q70" s="119"/>
      <c r="R70" s="119"/>
      <c r="S70" s="119"/>
      <c r="T70" s="119"/>
    </row>
    <row r="71" spans="1:23" s="161" customFormat="1" ht="12.6">
      <c r="C71" s="65"/>
      <c r="D71" s="234"/>
      <c r="E71" s="64"/>
      <c r="F71" s="64"/>
      <c r="G71" s="64"/>
      <c r="H71" s="119"/>
      <c r="I71" s="119"/>
      <c r="J71" s="119"/>
      <c r="K71" s="119"/>
      <c r="L71" s="119"/>
      <c r="M71" s="119"/>
      <c r="N71" s="119"/>
      <c r="O71" s="119"/>
      <c r="P71" s="119"/>
      <c r="Q71" s="119"/>
      <c r="R71" s="119"/>
      <c r="S71" s="119"/>
      <c r="T71" s="119"/>
    </row>
    <row r="72" spans="1:23" s="161" customFormat="1" ht="12.6">
      <c r="A72" s="64"/>
      <c r="B72" s="64"/>
      <c r="C72" s="65" t="str">
        <f>C223</f>
        <v>Total (including shared service cost)</v>
      </c>
      <c r="D72" s="234"/>
      <c r="E72" s="18" t="s">
        <v>649</v>
      </c>
      <c r="H72" s="98">
        <f t="shared" ref="H72:T72" si="7">H223-H374</f>
        <v>0</v>
      </c>
      <c r="I72" s="98">
        <f t="shared" si="7"/>
        <v>0</v>
      </c>
      <c r="J72" s="98">
        <f t="shared" si="7"/>
        <v>0</v>
      </c>
      <c r="K72" s="98">
        <f t="shared" si="7"/>
        <v>0</v>
      </c>
      <c r="L72" s="98">
        <f t="shared" si="7"/>
        <v>0</v>
      </c>
      <c r="M72" s="98">
        <f t="shared" si="7"/>
        <v>0</v>
      </c>
      <c r="N72" s="98">
        <f t="shared" si="7"/>
        <v>0</v>
      </c>
      <c r="O72" s="98">
        <f t="shared" si="7"/>
        <v>0</v>
      </c>
      <c r="P72" s="98">
        <f t="shared" si="7"/>
        <v>0</v>
      </c>
      <c r="Q72" s="98">
        <f t="shared" si="7"/>
        <v>0</v>
      </c>
      <c r="R72" s="98">
        <f t="shared" si="7"/>
        <v>0</v>
      </c>
      <c r="S72" s="98">
        <f t="shared" si="7"/>
        <v>0</v>
      </c>
      <c r="T72" s="98">
        <f t="shared" si="7"/>
        <v>0</v>
      </c>
      <c r="U72" s="64"/>
      <c r="V72" s="64"/>
      <c r="W72" s="64"/>
    </row>
    <row r="73" spans="1:23" s="161" customFormat="1" ht="12.6">
      <c r="A73" s="64"/>
      <c r="B73" s="64"/>
      <c r="C73" s="65"/>
      <c r="D73" s="234"/>
      <c r="E73" s="64"/>
      <c r="F73" s="64"/>
      <c r="G73" s="64"/>
      <c r="H73" s="119"/>
      <c r="I73" s="119"/>
      <c r="J73" s="119"/>
      <c r="K73" s="119"/>
      <c r="L73" s="119"/>
      <c r="M73" s="119"/>
      <c r="N73" s="119"/>
      <c r="O73" s="119"/>
      <c r="P73" s="119"/>
      <c r="Q73" s="119"/>
      <c r="R73" s="119"/>
      <c r="S73" s="119"/>
      <c r="T73" s="119"/>
      <c r="U73" s="64"/>
      <c r="V73" s="64"/>
      <c r="W73" s="64"/>
    </row>
    <row r="74" spans="1:23" s="161" customFormat="1" ht="12.6">
      <c r="A74" s="64"/>
      <c r="B74" s="64"/>
      <c r="C74" s="65" t="str">
        <f>C225</f>
        <v>BASELINE (excluding shared service cost)</v>
      </c>
      <c r="D74" s="234"/>
      <c r="E74" s="18" t="s">
        <v>649</v>
      </c>
      <c r="F74" s="64"/>
      <c r="G74" s="64"/>
      <c r="H74" s="98">
        <f t="shared" ref="H74:T74" si="8">H225-H376</f>
        <v>0</v>
      </c>
      <c r="I74" s="98">
        <f t="shared" si="8"/>
        <v>0</v>
      </c>
      <c r="J74" s="98">
        <f t="shared" si="8"/>
        <v>0</v>
      </c>
      <c r="K74" s="98">
        <f t="shared" si="8"/>
        <v>0</v>
      </c>
      <c r="L74" s="98">
        <f t="shared" si="8"/>
        <v>0</v>
      </c>
      <c r="M74" s="98">
        <f t="shared" si="8"/>
        <v>0</v>
      </c>
      <c r="N74" s="98">
        <f t="shared" si="8"/>
        <v>0</v>
      </c>
      <c r="O74" s="98">
        <f t="shared" si="8"/>
        <v>0</v>
      </c>
      <c r="P74" s="98">
        <f t="shared" si="8"/>
        <v>0</v>
      </c>
      <c r="Q74" s="98">
        <f t="shared" si="8"/>
        <v>0</v>
      </c>
      <c r="R74" s="98">
        <f t="shared" si="8"/>
        <v>0</v>
      </c>
      <c r="S74" s="98">
        <f t="shared" si="8"/>
        <v>0</v>
      </c>
      <c r="T74" s="98">
        <f t="shared" si="8"/>
        <v>0</v>
      </c>
      <c r="U74" s="64"/>
      <c r="V74" s="64"/>
      <c r="W74" s="64"/>
    </row>
    <row r="75" spans="1:23" s="161" customFormat="1" ht="12.6">
      <c r="A75" s="64"/>
      <c r="B75" s="64"/>
      <c r="C75" s="65"/>
      <c r="D75" s="234"/>
      <c r="E75" s="64"/>
      <c r="F75" s="64"/>
      <c r="G75" s="64"/>
      <c r="H75" s="119"/>
      <c r="I75" s="119"/>
      <c r="J75" s="119"/>
      <c r="K75" s="119"/>
      <c r="L75" s="119"/>
      <c r="M75" s="119"/>
      <c r="N75" s="119"/>
      <c r="O75" s="119"/>
      <c r="P75" s="119"/>
      <c r="Q75" s="119"/>
      <c r="R75" s="119"/>
      <c r="S75" s="119"/>
      <c r="T75" s="119"/>
      <c r="U75" s="64"/>
      <c r="V75" s="64"/>
      <c r="W75" s="64"/>
    </row>
    <row r="76" spans="1:23" s="161" customFormat="1" ht="12.6">
      <c r="B76" s="169" t="s">
        <v>571</v>
      </c>
      <c r="C76" s="16" t="str">
        <f t="shared" ref="C76:C107" si="9">C227</f>
        <v>Corporate management</v>
      </c>
      <c r="D76" s="234"/>
      <c r="E76" s="18" t="s">
        <v>649</v>
      </c>
      <c r="H76" s="98">
        <f t="shared" ref="H76:T76" si="10">H227-H378</f>
        <v>0</v>
      </c>
      <c r="I76" s="98">
        <f t="shared" si="10"/>
        <v>0</v>
      </c>
      <c r="J76" s="98">
        <f t="shared" si="10"/>
        <v>0</v>
      </c>
      <c r="K76" s="98">
        <f t="shared" si="10"/>
        <v>0</v>
      </c>
      <c r="L76" s="98">
        <f t="shared" si="10"/>
        <v>0</v>
      </c>
      <c r="M76" s="98">
        <f t="shared" si="10"/>
        <v>0</v>
      </c>
      <c r="N76" s="98">
        <f t="shared" si="10"/>
        <v>0</v>
      </c>
      <c r="O76" s="98">
        <f t="shared" si="10"/>
        <v>0</v>
      </c>
      <c r="P76" s="98">
        <f t="shared" si="10"/>
        <v>0</v>
      </c>
      <c r="Q76" s="98">
        <f t="shared" si="10"/>
        <v>0</v>
      </c>
      <c r="R76" s="98">
        <f t="shared" si="10"/>
        <v>0</v>
      </c>
      <c r="S76" s="98">
        <f t="shared" si="10"/>
        <v>0</v>
      </c>
      <c r="T76" s="98">
        <f t="shared" si="10"/>
        <v>0</v>
      </c>
      <c r="V76" s="30" t="s">
        <v>245</v>
      </c>
    </row>
    <row r="77" spans="1:23" s="161" customFormat="1" ht="12.6">
      <c r="B77" s="169" t="s">
        <v>571</v>
      </c>
      <c r="C77" s="94" t="str">
        <f t="shared" si="9"/>
        <v>Payroll costs</v>
      </c>
      <c r="D77" s="234" t="str">
        <f t="shared" ref="D77:D89" si="11">D228</f>
        <v>PR</v>
      </c>
      <c r="E77" s="18" t="s">
        <v>649</v>
      </c>
      <c r="H77" s="98">
        <f t="shared" ref="H77:T77" si="12">H228-H379</f>
        <v>0</v>
      </c>
      <c r="I77" s="98">
        <f t="shared" si="12"/>
        <v>0</v>
      </c>
      <c r="J77" s="98">
        <f t="shared" si="12"/>
        <v>0</v>
      </c>
      <c r="K77" s="98">
        <f t="shared" si="12"/>
        <v>0</v>
      </c>
      <c r="L77" s="98">
        <f t="shared" si="12"/>
        <v>0</v>
      </c>
      <c r="M77" s="98">
        <f t="shared" si="12"/>
        <v>0</v>
      </c>
      <c r="N77" s="98">
        <f t="shared" si="12"/>
        <v>0</v>
      </c>
      <c r="O77" s="98">
        <f t="shared" si="12"/>
        <v>0</v>
      </c>
      <c r="P77" s="98">
        <f t="shared" si="12"/>
        <v>0</v>
      </c>
      <c r="Q77" s="98">
        <f t="shared" si="12"/>
        <v>0</v>
      </c>
      <c r="R77" s="98">
        <f t="shared" si="12"/>
        <v>0</v>
      </c>
      <c r="S77" s="98">
        <f t="shared" si="12"/>
        <v>0</v>
      </c>
      <c r="T77" s="98">
        <f t="shared" si="12"/>
        <v>0</v>
      </c>
      <c r="V77" s="30" t="s">
        <v>245</v>
      </c>
    </row>
    <row r="78" spans="1:23" s="161" customFormat="1" ht="12.6">
      <c r="B78" s="169" t="s">
        <v>571</v>
      </c>
      <c r="C78" s="94" t="str">
        <f t="shared" si="9"/>
        <v>Non-payroll costs</v>
      </c>
      <c r="D78" s="234" t="str">
        <f t="shared" si="11"/>
        <v>NP</v>
      </c>
      <c r="E78" s="18" t="s">
        <v>649</v>
      </c>
      <c r="H78" s="98">
        <f t="shared" ref="H78:T78" si="13">H229-H380</f>
        <v>0</v>
      </c>
      <c r="I78" s="98">
        <f t="shared" si="13"/>
        <v>0</v>
      </c>
      <c r="J78" s="98">
        <f t="shared" si="13"/>
        <v>0</v>
      </c>
      <c r="K78" s="98">
        <f t="shared" si="13"/>
        <v>0</v>
      </c>
      <c r="L78" s="98">
        <f t="shared" si="13"/>
        <v>0</v>
      </c>
      <c r="M78" s="98">
        <f t="shared" si="13"/>
        <v>0</v>
      </c>
      <c r="N78" s="98">
        <f t="shared" si="13"/>
        <v>0</v>
      </c>
      <c r="O78" s="98">
        <f t="shared" si="13"/>
        <v>0</v>
      </c>
      <c r="P78" s="98">
        <f t="shared" si="13"/>
        <v>0</v>
      </c>
      <c r="Q78" s="98">
        <f t="shared" si="13"/>
        <v>0</v>
      </c>
      <c r="R78" s="98">
        <f t="shared" si="13"/>
        <v>0</v>
      </c>
      <c r="S78" s="98">
        <f t="shared" si="13"/>
        <v>0</v>
      </c>
      <c r="T78" s="98">
        <f t="shared" si="13"/>
        <v>0</v>
      </c>
      <c r="V78" s="30" t="s">
        <v>245</v>
      </c>
    </row>
    <row r="79" spans="1:23" s="161" customFormat="1" ht="12.6">
      <c r="B79" s="169" t="s">
        <v>571</v>
      </c>
      <c r="C79" s="94" t="str">
        <f t="shared" si="9"/>
        <v>Recruitment</v>
      </c>
      <c r="D79" s="234" t="str">
        <f t="shared" si="11"/>
        <v>RC</v>
      </c>
      <c r="E79" s="18" t="s">
        <v>649</v>
      </c>
      <c r="H79" s="98">
        <f t="shared" ref="H79:T79" si="14">H230-H381</f>
        <v>0</v>
      </c>
      <c r="I79" s="98">
        <f t="shared" si="14"/>
        <v>0</v>
      </c>
      <c r="J79" s="98">
        <f t="shared" si="14"/>
        <v>0</v>
      </c>
      <c r="K79" s="98">
        <f t="shared" si="14"/>
        <v>0</v>
      </c>
      <c r="L79" s="98">
        <f t="shared" si="14"/>
        <v>0</v>
      </c>
      <c r="M79" s="98">
        <f t="shared" si="14"/>
        <v>0</v>
      </c>
      <c r="N79" s="98">
        <f t="shared" si="14"/>
        <v>0</v>
      </c>
      <c r="O79" s="98">
        <f t="shared" si="14"/>
        <v>0</v>
      </c>
      <c r="P79" s="98">
        <f t="shared" si="14"/>
        <v>0</v>
      </c>
      <c r="Q79" s="98">
        <f t="shared" si="14"/>
        <v>0</v>
      </c>
      <c r="R79" s="98">
        <f t="shared" si="14"/>
        <v>0</v>
      </c>
      <c r="S79" s="98">
        <f t="shared" si="14"/>
        <v>0</v>
      </c>
      <c r="T79" s="98">
        <f t="shared" si="14"/>
        <v>0</v>
      </c>
      <c r="V79" s="30" t="s">
        <v>245</v>
      </c>
    </row>
    <row r="80" spans="1:23" s="161" customFormat="1" ht="12.6">
      <c r="B80" s="169" t="s">
        <v>571</v>
      </c>
      <c r="C80" s="94" t="str">
        <f t="shared" si="9"/>
        <v>Accommodation</v>
      </c>
      <c r="D80" s="234" t="str">
        <f t="shared" si="11"/>
        <v>AC</v>
      </c>
      <c r="E80" s="18" t="s">
        <v>649</v>
      </c>
      <c r="H80" s="98">
        <f t="shared" ref="H80:T80" si="15">H231-H382</f>
        <v>0</v>
      </c>
      <c r="I80" s="98">
        <f t="shared" si="15"/>
        <v>0</v>
      </c>
      <c r="J80" s="98">
        <f t="shared" si="15"/>
        <v>0</v>
      </c>
      <c r="K80" s="98">
        <f t="shared" si="15"/>
        <v>0</v>
      </c>
      <c r="L80" s="98">
        <f t="shared" si="15"/>
        <v>0</v>
      </c>
      <c r="M80" s="98">
        <f t="shared" si="15"/>
        <v>0</v>
      </c>
      <c r="N80" s="98">
        <f t="shared" si="15"/>
        <v>0</v>
      </c>
      <c r="O80" s="98">
        <f t="shared" si="15"/>
        <v>0</v>
      </c>
      <c r="P80" s="98">
        <f t="shared" si="15"/>
        <v>0</v>
      </c>
      <c r="Q80" s="98">
        <f t="shared" si="15"/>
        <v>0</v>
      </c>
      <c r="R80" s="98">
        <f t="shared" si="15"/>
        <v>0</v>
      </c>
      <c r="S80" s="98">
        <f t="shared" si="15"/>
        <v>0</v>
      </c>
      <c r="T80" s="98">
        <f t="shared" si="15"/>
        <v>0</v>
      </c>
      <c r="V80" s="30" t="s">
        <v>245</v>
      </c>
    </row>
    <row r="81" spans="2:22" s="161" customFormat="1" ht="12.6">
      <c r="B81" s="169" t="s">
        <v>571</v>
      </c>
      <c r="C81" s="94" t="str">
        <f t="shared" si="9"/>
        <v>External services</v>
      </c>
      <c r="D81" s="234" t="str">
        <f t="shared" si="11"/>
        <v>ES</v>
      </c>
      <c r="E81" s="18" t="s">
        <v>649</v>
      </c>
      <c r="H81" s="98">
        <f t="shared" ref="H81:T81" si="16">H232-H383</f>
        <v>0</v>
      </c>
      <c r="I81" s="98">
        <f t="shared" si="16"/>
        <v>0</v>
      </c>
      <c r="J81" s="98">
        <f t="shared" si="16"/>
        <v>0</v>
      </c>
      <c r="K81" s="98">
        <f t="shared" si="16"/>
        <v>0</v>
      </c>
      <c r="L81" s="98">
        <f t="shared" si="16"/>
        <v>0</v>
      </c>
      <c r="M81" s="98">
        <f t="shared" si="16"/>
        <v>0</v>
      </c>
      <c r="N81" s="98">
        <f t="shared" si="16"/>
        <v>0</v>
      </c>
      <c r="O81" s="98">
        <f t="shared" si="16"/>
        <v>0</v>
      </c>
      <c r="P81" s="98">
        <f t="shared" si="16"/>
        <v>0</v>
      </c>
      <c r="Q81" s="98">
        <f t="shared" si="16"/>
        <v>0</v>
      </c>
      <c r="R81" s="98">
        <f t="shared" si="16"/>
        <v>0</v>
      </c>
      <c r="S81" s="98">
        <f t="shared" si="16"/>
        <v>0</v>
      </c>
      <c r="T81" s="98">
        <f t="shared" si="16"/>
        <v>0</v>
      </c>
      <c r="V81" s="30" t="s">
        <v>245</v>
      </c>
    </row>
    <row r="82" spans="2:22" s="161" customFormat="1" ht="12.6">
      <c r="B82" s="169" t="s">
        <v>571</v>
      </c>
      <c r="C82" s="94" t="str">
        <f t="shared" si="9"/>
        <v>Internal services</v>
      </c>
      <c r="D82" s="234" t="str">
        <f t="shared" si="11"/>
        <v>IS</v>
      </c>
      <c r="E82" s="18" t="s">
        <v>649</v>
      </c>
      <c r="H82" s="98">
        <f t="shared" ref="H82:T82" si="17">H233-H384</f>
        <v>0</v>
      </c>
      <c r="I82" s="98">
        <f t="shared" si="17"/>
        <v>0</v>
      </c>
      <c r="J82" s="98">
        <f t="shared" si="17"/>
        <v>0</v>
      </c>
      <c r="K82" s="98">
        <f t="shared" si="17"/>
        <v>0</v>
      </c>
      <c r="L82" s="98">
        <f t="shared" si="17"/>
        <v>0</v>
      </c>
      <c r="M82" s="98">
        <f t="shared" si="17"/>
        <v>0</v>
      </c>
      <c r="N82" s="98">
        <f t="shared" si="17"/>
        <v>0</v>
      </c>
      <c r="O82" s="98">
        <f t="shared" si="17"/>
        <v>0</v>
      </c>
      <c r="P82" s="98">
        <f t="shared" si="17"/>
        <v>0</v>
      </c>
      <c r="Q82" s="98">
        <f t="shared" si="17"/>
        <v>0</v>
      </c>
      <c r="R82" s="98">
        <f t="shared" si="17"/>
        <v>0</v>
      </c>
      <c r="S82" s="98">
        <f t="shared" si="17"/>
        <v>0</v>
      </c>
      <c r="T82" s="98">
        <f t="shared" si="17"/>
        <v>0</v>
      </c>
      <c r="V82" s="30" t="s">
        <v>245</v>
      </c>
    </row>
    <row r="83" spans="2:22" s="161" customFormat="1" ht="12.6">
      <c r="B83" s="169" t="s">
        <v>571</v>
      </c>
      <c r="C83" s="94" t="str">
        <f t="shared" si="9"/>
        <v>Service management</v>
      </c>
      <c r="D83" s="234" t="str">
        <f t="shared" si="11"/>
        <v>SM</v>
      </c>
      <c r="E83" s="18" t="s">
        <v>649</v>
      </c>
      <c r="H83" s="98">
        <f t="shared" ref="H83:T83" si="18">H234-H385</f>
        <v>0</v>
      </c>
      <c r="I83" s="98">
        <f t="shared" si="18"/>
        <v>0</v>
      </c>
      <c r="J83" s="98">
        <f t="shared" si="18"/>
        <v>0</v>
      </c>
      <c r="K83" s="98">
        <f t="shared" si="18"/>
        <v>0</v>
      </c>
      <c r="L83" s="98">
        <f t="shared" si="18"/>
        <v>0</v>
      </c>
      <c r="M83" s="98">
        <f t="shared" si="18"/>
        <v>0</v>
      </c>
      <c r="N83" s="98">
        <f t="shared" si="18"/>
        <v>0</v>
      </c>
      <c r="O83" s="98">
        <f t="shared" si="18"/>
        <v>0</v>
      </c>
      <c r="P83" s="98">
        <f t="shared" si="18"/>
        <v>0</v>
      </c>
      <c r="Q83" s="98">
        <f t="shared" si="18"/>
        <v>0</v>
      </c>
      <c r="R83" s="98">
        <f t="shared" si="18"/>
        <v>0</v>
      </c>
      <c r="S83" s="98">
        <f t="shared" si="18"/>
        <v>0</v>
      </c>
      <c r="T83" s="98">
        <f t="shared" si="18"/>
        <v>0</v>
      </c>
      <c r="V83" s="30" t="s">
        <v>245</v>
      </c>
    </row>
    <row r="84" spans="2:22" s="161" customFormat="1" ht="12.6">
      <c r="B84" s="169" t="s">
        <v>571</v>
      </c>
      <c r="C84" s="94" t="str">
        <f t="shared" si="9"/>
        <v>Transition</v>
      </c>
      <c r="D84" s="234" t="str">
        <f t="shared" si="11"/>
        <v>TR</v>
      </c>
      <c r="E84" s="18" t="s">
        <v>649</v>
      </c>
      <c r="H84" s="98">
        <f t="shared" ref="H84:T84" si="19">H235-H386</f>
        <v>0</v>
      </c>
      <c r="I84" s="98">
        <f t="shared" si="19"/>
        <v>0</v>
      </c>
      <c r="J84" s="98">
        <f t="shared" si="19"/>
        <v>0</v>
      </c>
      <c r="K84" s="98">
        <f t="shared" si="19"/>
        <v>0</v>
      </c>
      <c r="L84" s="98">
        <f t="shared" si="19"/>
        <v>0</v>
      </c>
      <c r="M84" s="98">
        <f t="shared" si="19"/>
        <v>0</v>
      </c>
      <c r="N84" s="98">
        <f t="shared" si="19"/>
        <v>0</v>
      </c>
      <c r="O84" s="98">
        <f t="shared" si="19"/>
        <v>0</v>
      </c>
      <c r="P84" s="98">
        <f t="shared" si="19"/>
        <v>0</v>
      </c>
      <c r="Q84" s="98">
        <f t="shared" si="19"/>
        <v>0</v>
      </c>
      <c r="R84" s="98">
        <f t="shared" si="19"/>
        <v>0</v>
      </c>
      <c r="S84" s="98">
        <f t="shared" si="19"/>
        <v>0</v>
      </c>
      <c r="T84" s="98">
        <f t="shared" si="19"/>
        <v>0</v>
      </c>
      <c r="V84" s="30" t="s">
        <v>245</v>
      </c>
    </row>
    <row r="85" spans="2:22" s="161" customFormat="1" ht="12.6">
      <c r="B85" s="169" t="s">
        <v>571</v>
      </c>
      <c r="C85" s="94" t="str">
        <f t="shared" si="9"/>
        <v>IT Services</v>
      </c>
      <c r="D85" s="234" t="str">
        <f t="shared" si="11"/>
        <v>IT</v>
      </c>
      <c r="E85" s="18" t="s">
        <v>649</v>
      </c>
      <c r="H85" s="98">
        <f t="shared" ref="H85:T85" si="20">H236-H387</f>
        <v>0</v>
      </c>
      <c r="I85" s="98">
        <f t="shared" si="20"/>
        <v>0</v>
      </c>
      <c r="J85" s="98">
        <f t="shared" si="20"/>
        <v>0</v>
      </c>
      <c r="K85" s="98">
        <f t="shared" si="20"/>
        <v>0</v>
      </c>
      <c r="L85" s="98">
        <f t="shared" si="20"/>
        <v>0</v>
      </c>
      <c r="M85" s="98">
        <f t="shared" si="20"/>
        <v>0</v>
      </c>
      <c r="N85" s="98">
        <f t="shared" si="20"/>
        <v>0</v>
      </c>
      <c r="O85" s="98">
        <f t="shared" si="20"/>
        <v>0</v>
      </c>
      <c r="P85" s="98">
        <f t="shared" si="20"/>
        <v>0</v>
      </c>
      <c r="Q85" s="98">
        <f t="shared" si="20"/>
        <v>0</v>
      </c>
      <c r="R85" s="98">
        <f t="shared" si="20"/>
        <v>0</v>
      </c>
      <c r="S85" s="98">
        <f t="shared" si="20"/>
        <v>0</v>
      </c>
      <c r="T85" s="98">
        <f t="shared" si="20"/>
        <v>0</v>
      </c>
      <c r="V85" s="30" t="s">
        <v>245</v>
      </c>
    </row>
    <row r="86" spans="2:22" s="161" customFormat="1" ht="12.6">
      <c r="B86" s="169" t="s">
        <v>571</v>
      </c>
      <c r="C86" s="94" t="str">
        <f t="shared" si="9"/>
        <v>Office Sundry</v>
      </c>
      <c r="D86" s="234" t="str">
        <f t="shared" si="11"/>
        <v>OS</v>
      </c>
      <c r="E86" s="18" t="s">
        <v>649</v>
      </c>
      <c r="H86" s="98">
        <f t="shared" ref="H86:T86" si="21">H237-H388</f>
        <v>0</v>
      </c>
      <c r="I86" s="98">
        <f t="shared" si="21"/>
        <v>0</v>
      </c>
      <c r="J86" s="98">
        <f t="shared" si="21"/>
        <v>0</v>
      </c>
      <c r="K86" s="98">
        <f t="shared" si="21"/>
        <v>0</v>
      </c>
      <c r="L86" s="98">
        <f t="shared" si="21"/>
        <v>0</v>
      </c>
      <c r="M86" s="98">
        <f t="shared" si="21"/>
        <v>0</v>
      </c>
      <c r="N86" s="98">
        <f t="shared" si="21"/>
        <v>0</v>
      </c>
      <c r="O86" s="98">
        <f t="shared" si="21"/>
        <v>0</v>
      </c>
      <c r="P86" s="98">
        <f t="shared" si="21"/>
        <v>0</v>
      </c>
      <c r="Q86" s="98">
        <f t="shared" si="21"/>
        <v>0</v>
      </c>
      <c r="R86" s="98">
        <f t="shared" si="21"/>
        <v>0</v>
      </c>
      <c r="S86" s="98">
        <f t="shared" si="21"/>
        <v>0</v>
      </c>
      <c r="T86" s="98">
        <f t="shared" si="21"/>
        <v>0</v>
      </c>
      <c r="V86" s="30" t="s">
        <v>245</v>
      </c>
    </row>
    <row r="87" spans="2:22" s="161" customFormat="1" ht="12.6">
      <c r="B87" s="169" t="s">
        <v>571</v>
      </c>
      <c r="C87" s="94" t="str">
        <f t="shared" si="9"/>
        <v>Spare - please specify</v>
      </c>
      <c r="D87" s="234" t="str">
        <f t="shared" si="11"/>
        <v>SP1</v>
      </c>
      <c r="E87" s="18" t="s">
        <v>649</v>
      </c>
      <c r="H87" s="98">
        <f t="shared" ref="H87:T87" si="22">H238-H389</f>
        <v>0</v>
      </c>
      <c r="I87" s="98">
        <f t="shared" si="22"/>
        <v>0</v>
      </c>
      <c r="J87" s="98">
        <f t="shared" si="22"/>
        <v>0</v>
      </c>
      <c r="K87" s="98">
        <f t="shared" si="22"/>
        <v>0</v>
      </c>
      <c r="L87" s="98">
        <f t="shared" si="22"/>
        <v>0</v>
      </c>
      <c r="M87" s="98">
        <f t="shared" si="22"/>
        <v>0</v>
      </c>
      <c r="N87" s="98">
        <f t="shared" si="22"/>
        <v>0</v>
      </c>
      <c r="O87" s="98">
        <f t="shared" si="22"/>
        <v>0</v>
      </c>
      <c r="P87" s="98">
        <f t="shared" si="22"/>
        <v>0</v>
      </c>
      <c r="Q87" s="98">
        <f t="shared" si="22"/>
        <v>0</v>
      </c>
      <c r="R87" s="98">
        <f t="shared" si="22"/>
        <v>0</v>
      </c>
      <c r="S87" s="98">
        <f t="shared" si="22"/>
        <v>0</v>
      </c>
      <c r="T87" s="98">
        <f t="shared" si="22"/>
        <v>0</v>
      </c>
      <c r="V87" s="30" t="s">
        <v>245</v>
      </c>
    </row>
    <row r="88" spans="2:22" s="161" customFormat="1" ht="12.6">
      <c r="B88" s="169" t="s">
        <v>571</v>
      </c>
      <c r="C88" s="94" t="str">
        <f t="shared" si="9"/>
        <v>Spare - please specify</v>
      </c>
      <c r="D88" s="234" t="str">
        <f t="shared" si="11"/>
        <v>SP2</v>
      </c>
      <c r="E88" s="18" t="s">
        <v>649</v>
      </c>
      <c r="H88" s="98">
        <f t="shared" ref="H88:T88" si="23">H239-H390</f>
        <v>0</v>
      </c>
      <c r="I88" s="98">
        <f t="shared" si="23"/>
        <v>0</v>
      </c>
      <c r="J88" s="98">
        <f t="shared" si="23"/>
        <v>0</v>
      </c>
      <c r="K88" s="98">
        <f t="shared" si="23"/>
        <v>0</v>
      </c>
      <c r="L88" s="98">
        <f t="shared" si="23"/>
        <v>0</v>
      </c>
      <c r="M88" s="98">
        <f t="shared" si="23"/>
        <v>0</v>
      </c>
      <c r="N88" s="98">
        <f t="shared" si="23"/>
        <v>0</v>
      </c>
      <c r="O88" s="98">
        <f t="shared" si="23"/>
        <v>0</v>
      </c>
      <c r="P88" s="98">
        <f t="shared" si="23"/>
        <v>0</v>
      </c>
      <c r="Q88" s="98">
        <f t="shared" si="23"/>
        <v>0</v>
      </c>
      <c r="R88" s="98">
        <f t="shared" si="23"/>
        <v>0</v>
      </c>
      <c r="S88" s="98">
        <f t="shared" si="23"/>
        <v>0</v>
      </c>
      <c r="T88" s="98">
        <f t="shared" si="23"/>
        <v>0</v>
      </c>
      <c r="V88" s="30" t="s">
        <v>245</v>
      </c>
    </row>
    <row r="89" spans="2:22" s="161" customFormat="1" ht="12.6">
      <c r="B89" s="169" t="s">
        <v>571</v>
      </c>
      <c r="C89" s="94" t="str">
        <f t="shared" si="9"/>
        <v>Spare - please specify</v>
      </c>
      <c r="D89" s="234" t="str">
        <f t="shared" si="11"/>
        <v>SP3</v>
      </c>
      <c r="E89" s="18" t="s">
        <v>649</v>
      </c>
      <c r="H89" s="98">
        <f t="shared" ref="H89:T89" si="24">H240-H391</f>
        <v>0</v>
      </c>
      <c r="I89" s="98">
        <f t="shared" si="24"/>
        <v>0</v>
      </c>
      <c r="J89" s="98">
        <f t="shared" si="24"/>
        <v>0</v>
      </c>
      <c r="K89" s="98">
        <f t="shared" si="24"/>
        <v>0</v>
      </c>
      <c r="L89" s="98">
        <f t="shared" si="24"/>
        <v>0</v>
      </c>
      <c r="M89" s="98">
        <f t="shared" si="24"/>
        <v>0</v>
      </c>
      <c r="N89" s="98">
        <f t="shared" si="24"/>
        <v>0</v>
      </c>
      <c r="O89" s="98">
        <f t="shared" si="24"/>
        <v>0</v>
      </c>
      <c r="P89" s="98">
        <f t="shared" si="24"/>
        <v>0</v>
      </c>
      <c r="Q89" s="98">
        <f t="shared" si="24"/>
        <v>0</v>
      </c>
      <c r="R89" s="98">
        <f t="shared" si="24"/>
        <v>0</v>
      </c>
      <c r="S89" s="98">
        <f t="shared" si="24"/>
        <v>0</v>
      </c>
      <c r="T89" s="98">
        <f t="shared" si="24"/>
        <v>0</v>
      </c>
      <c r="V89" s="30" t="s">
        <v>245</v>
      </c>
    </row>
    <row r="90" spans="2:22" s="161" customFormat="1" ht="12.6">
      <c r="B90" s="169" t="s">
        <v>574</v>
      </c>
      <c r="C90" s="16" t="str">
        <f t="shared" si="9"/>
        <v>Commercial</v>
      </c>
      <c r="D90" s="234"/>
      <c r="E90" s="18" t="s">
        <v>649</v>
      </c>
      <c r="H90" s="98">
        <f t="shared" ref="H90:T90" si="25">H241-H392</f>
        <v>0</v>
      </c>
      <c r="I90" s="98">
        <f t="shared" si="25"/>
        <v>0</v>
      </c>
      <c r="J90" s="98">
        <f t="shared" si="25"/>
        <v>0</v>
      </c>
      <c r="K90" s="98">
        <f t="shared" si="25"/>
        <v>0</v>
      </c>
      <c r="L90" s="98">
        <f t="shared" si="25"/>
        <v>0</v>
      </c>
      <c r="M90" s="98">
        <f t="shared" si="25"/>
        <v>0</v>
      </c>
      <c r="N90" s="98">
        <f t="shared" si="25"/>
        <v>0</v>
      </c>
      <c r="O90" s="98">
        <f t="shared" si="25"/>
        <v>0</v>
      </c>
      <c r="P90" s="98">
        <f t="shared" si="25"/>
        <v>0</v>
      </c>
      <c r="Q90" s="98">
        <f t="shared" si="25"/>
        <v>0</v>
      </c>
      <c r="R90" s="98">
        <f t="shared" si="25"/>
        <v>0</v>
      </c>
      <c r="S90" s="98">
        <f t="shared" si="25"/>
        <v>0</v>
      </c>
      <c r="T90" s="98">
        <f t="shared" si="25"/>
        <v>0</v>
      </c>
      <c r="V90" s="30" t="s">
        <v>245</v>
      </c>
    </row>
    <row r="91" spans="2:22" s="161" customFormat="1" ht="12.6">
      <c r="B91" s="169" t="s">
        <v>574</v>
      </c>
      <c r="C91" s="94" t="str">
        <f t="shared" si="9"/>
        <v>Payroll costs</v>
      </c>
      <c r="D91" s="234" t="str">
        <f t="shared" ref="D91:D103" si="26">D242</f>
        <v>PR</v>
      </c>
      <c r="E91" s="18" t="s">
        <v>649</v>
      </c>
      <c r="H91" s="98">
        <f t="shared" ref="H91:T91" si="27">H242-H393</f>
        <v>0</v>
      </c>
      <c r="I91" s="98">
        <f t="shared" si="27"/>
        <v>0</v>
      </c>
      <c r="J91" s="98">
        <f t="shared" si="27"/>
        <v>0</v>
      </c>
      <c r="K91" s="98">
        <f t="shared" si="27"/>
        <v>0</v>
      </c>
      <c r="L91" s="98">
        <f t="shared" si="27"/>
        <v>0</v>
      </c>
      <c r="M91" s="98">
        <f t="shared" si="27"/>
        <v>0</v>
      </c>
      <c r="N91" s="98">
        <f t="shared" si="27"/>
        <v>0</v>
      </c>
      <c r="O91" s="98">
        <f t="shared" si="27"/>
        <v>0</v>
      </c>
      <c r="P91" s="98">
        <f t="shared" si="27"/>
        <v>0</v>
      </c>
      <c r="Q91" s="98">
        <f t="shared" si="27"/>
        <v>0</v>
      </c>
      <c r="R91" s="98">
        <f t="shared" si="27"/>
        <v>0</v>
      </c>
      <c r="S91" s="98">
        <f t="shared" si="27"/>
        <v>0</v>
      </c>
      <c r="T91" s="98">
        <f t="shared" si="27"/>
        <v>0</v>
      </c>
      <c r="V91" s="30" t="s">
        <v>245</v>
      </c>
    </row>
    <row r="92" spans="2:22" s="161" customFormat="1" ht="12.6">
      <c r="B92" s="169" t="s">
        <v>574</v>
      </c>
      <c r="C92" s="94" t="str">
        <f t="shared" si="9"/>
        <v>Non-payroll costs</v>
      </c>
      <c r="D92" s="234" t="str">
        <f t="shared" si="26"/>
        <v>NP</v>
      </c>
      <c r="E92" s="18" t="s">
        <v>649</v>
      </c>
      <c r="F92" s="18"/>
      <c r="G92" s="18"/>
      <c r="H92" s="98">
        <f t="shared" ref="H92:T92" si="28">H243-H394</f>
        <v>0</v>
      </c>
      <c r="I92" s="98">
        <f t="shared" si="28"/>
        <v>0</v>
      </c>
      <c r="J92" s="98">
        <f t="shared" si="28"/>
        <v>0</v>
      </c>
      <c r="K92" s="98">
        <f t="shared" si="28"/>
        <v>0</v>
      </c>
      <c r="L92" s="98">
        <f t="shared" si="28"/>
        <v>0</v>
      </c>
      <c r="M92" s="98">
        <f t="shared" si="28"/>
        <v>0</v>
      </c>
      <c r="N92" s="98">
        <f t="shared" si="28"/>
        <v>0</v>
      </c>
      <c r="O92" s="98">
        <f t="shared" si="28"/>
        <v>0</v>
      </c>
      <c r="P92" s="98">
        <f t="shared" si="28"/>
        <v>0</v>
      </c>
      <c r="Q92" s="98">
        <f t="shared" si="28"/>
        <v>0</v>
      </c>
      <c r="R92" s="98">
        <f t="shared" si="28"/>
        <v>0</v>
      </c>
      <c r="S92" s="98">
        <f t="shared" si="28"/>
        <v>0</v>
      </c>
      <c r="T92" s="98">
        <f t="shared" si="28"/>
        <v>0</v>
      </c>
      <c r="V92" s="30" t="s">
        <v>245</v>
      </c>
    </row>
    <row r="93" spans="2:22" s="161" customFormat="1" ht="12.6">
      <c r="B93" s="169" t="s">
        <v>574</v>
      </c>
      <c r="C93" s="94" t="str">
        <f t="shared" si="9"/>
        <v>Recruitment</v>
      </c>
      <c r="D93" s="234" t="str">
        <f t="shared" si="26"/>
        <v>RC</v>
      </c>
      <c r="E93" s="18" t="s">
        <v>649</v>
      </c>
      <c r="F93" s="18"/>
      <c r="G93" s="18"/>
      <c r="H93" s="98">
        <f t="shared" ref="H93:T93" si="29">H244-H395</f>
        <v>0</v>
      </c>
      <c r="I93" s="98">
        <f t="shared" si="29"/>
        <v>0</v>
      </c>
      <c r="J93" s="98">
        <f t="shared" si="29"/>
        <v>0</v>
      </c>
      <c r="K93" s="98">
        <f t="shared" si="29"/>
        <v>0</v>
      </c>
      <c r="L93" s="98">
        <f t="shared" si="29"/>
        <v>0</v>
      </c>
      <c r="M93" s="98">
        <f t="shared" si="29"/>
        <v>0</v>
      </c>
      <c r="N93" s="98">
        <f t="shared" si="29"/>
        <v>0</v>
      </c>
      <c r="O93" s="98">
        <f t="shared" si="29"/>
        <v>0</v>
      </c>
      <c r="P93" s="98">
        <f t="shared" si="29"/>
        <v>0</v>
      </c>
      <c r="Q93" s="98">
        <f t="shared" si="29"/>
        <v>0</v>
      </c>
      <c r="R93" s="98">
        <f t="shared" si="29"/>
        <v>0</v>
      </c>
      <c r="S93" s="98">
        <f t="shared" si="29"/>
        <v>0</v>
      </c>
      <c r="T93" s="98">
        <f t="shared" si="29"/>
        <v>0</v>
      </c>
      <c r="V93" s="30" t="s">
        <v>245</v>
      </c>
    </row>
    <row r="94" spans="2:22" s="161" customFormat="1" ht="12.6">
      <c r="B94" s="169" t="s">
        <v>574</v>
      </c>
      <c r="C94" s="94" t="str">
        <f t="shared" si="9"/>
        <v>Accommodation</v>
      </c>
      <c r="D94" s="234" t="str">
        <f t="shared" si="26"/>
        <v>AC</v>
      </c>
      <c r="E94" s="18" t="s">
        <v>649</v>
      </c>
      <c r="F94" s="18"/>
      <c r="G94" s="18"/>
      <c r="H94" s="98">
        <f t="shared" ref="H94:T94" si="30">H245-H396</f>
        <v>0</v>
      </c>
      <c r="I94" s="98">
        <f t="shared" si="30"/>
        <v>0</v>
      </c>
      <c r="J94" s="98">
        <f t="shared" si="30"/>
        <v>0</v>
      </c>
      <c r="K94" s="98">
        <f t="shared" si="30"/>
        <v>0</v>
      </c>
      <c r="L94" s="98">
        <f t="shared" si="30"/>
        <v>0</v>
      </c>
      <c r="M94" s="98">
        <f t="shared" si="30"/>
        <v>0</v>
      </c>
      <c r="N94" s="98">
        <f t="shared" si="30"/>
        <v>0</v>
      </c>
      <c r="O94" s="98">
        <f t="shared" si="30"/>
        <v>0</v>
      </c>
      <c r="P94" s="98">
        <f t="shared" si="30"/>
        <v>0</v>
      </c>
      <c r="Q94" s="98">
        <f t="shared" si="30"/>
        <v>0</v>
      </c>
      <c r="R94" s="98">
        <f t="shared" si="30"/>
        <v>0</v>
      </c>
      <c r="S94" s="98">
        <f t="shared" si="30"/>
        <v>0</v>
      </c>
      <c r="T94" s="98">
        <f t="shared" si="30"/>
        <v>0</v>
      </c>
      <c r="V94" s="30" t="s">
        <v>245</v>
      </c>
    </row>
    <row r="95" spans="2:22" s="161" customFormat="1" ht="12.6">
      <c r="B95" s="169" t="s">
        <v>574</v>
      </c>
      <c r="C95" s="94" t="str">
        <f t="shared" si="9"/>
        <v>External services</v>
      </c>
      <c r="D95" s="234" t="str">
        <f t="shared" si="26"/>
        <v>ES</v>
      </c>
      <c r="E95" s="18" t="s">
        <v>649</v>
      </c>
      <c r="F95" s="18"/>
      <c r="G95" s="18"/>
      <c r="H95" s="98">
        <f t="shared" ref="H95:T95" si="31">H246-H397</f>
        <v>0</v>
      </c>
      <c r="I95" s="98">
        <f t="shared" si="31"/>
        <v>0</v>
      </c>
      <c r="J95" s="98">
        <f t="shared" si="31"/>
        <v>0</v>
      </c>
      <c r="K95" s="98">
        <f t="shared" si="31"/>
        <v>0</v>
      </c>
      <c r="L95" s="98">
        <f t="shared" si="31"/>
        <v>0</v>
      </c>
      <c r="M95" s="98">
        <f t="shared" si="31"/>
        <v>0</v>
      </c>
      <c r="N95" s="98">
        <f t="shared" si="31"/>
        <v>0</v>
      </c>
      <c r="O95" s="98">
        <f t="shared" si="31"/>
        <v>0</v>
      </c>
      <c r="P95" s="98">
        <f t="shared" si="31"/>
        <v>0</v>
      </c>
      <c r="Q95" s="98">
        <f t="shared" si="31"/>
        <v>0</v>
      </c>
      <c r="R95" s="98">
        <f t="shared" si="31"/>
        <v>0</v>
      </c>
      <c r="S95" s="98">
        <f t="shared" si="31"/>
        <v>0</v>
      </c>
      <c r="T95" s="98">
        <f t="shared" si="31"/>
        <v>0</v>
      </c>
      <c r="V95" s="30" t="s">
        <v>245</v>
      </c>
    </row>
    <row r="96" spans="2:22" s="161" customFormat="1" ht="12.6">
      <c r="B96" s="169" t="s">
        <v>574</v>
      </c>
      <c r="C96" s="94" t="str">
        <f t="shared" si="9"/>
        <v>Internal services</v>
      </c>
      <c r="D96" s="234" t="str">
        <f t="shared" si="26"/>
        <v>IS</v>
      </c>
      <c r="E96" s="18" t="s">
        <v>649</v>
      </c>
      <c r="H96" s="98">
        <f t="shared" ref="H96:T96" si="32">H247-H398</f>
        <v>0</v>
      </c>
      <c r="I96" s="98">
        <f t="shared" si="32"/>
        <v>0</v>
      </c>
      <c r="J96" s="98">
        <f t="shared" si="32"/>
        <v>0</v>
      </c>
      <c r="K96" s="98">
        <f t="shared" si="32"/>
        <v>0</v>
      </c>
      <c r="L96" s="98">
        <f t="shared" si="32"/>
        <v>0</v>
      </c>
      <c r="M96" s="98">
        <f t="shared" si="32"/>
        <v>0</v>
      </c>
      <c r="N96" s="98">
        <f t="shared" si="32"/>
        <v>0</v>
      </c>
      <c r="O96" s="98">
        <f t="shared" si="32"/>
        <v>0</v>
      </c>
      <c r="P96" s="98">
        <f t="shared" si="32"/>
        <v>0</v>
      </c>
      <c r="Q96" s="98">
        <f t="shared" si="32"/>
        <v>0</v>
      </c>
      <c r="R96" s="98">
        <f t="shared" si="32"/>
        <v>0</v>
      </c>
      <c r="S96" s="98">
        <f t="shared" si="32"/>
        <v>0</v>
      </c>
      <c r="T96" s="98">
        <f t="shared" si="32"/>
        <v>0</v>
      </c>
      <c r="V96" s="30" t="s">
        <v>245</v>
      </c>
    </row>
    <row r="97" spans="2:22" s="161" customFormat="1" ht="12.6">
      <c r="B97" s="169" t="s">
        <v>574</v>
      </c>
      <c r="C97" s="94" t="str">
        <f t="shared" si="9"/>
        <v>Service management</v>
      </c>
      <c r="D97" s="234" t="str">
        <f t="shared" si="26"/>
        <v>SM</v>
      </c>
      <c r="E97" s="18" t="s">
        <v>649</v>
      </c>
      <c r="H97" s="98">
        <f t="shared" ref="H97:T97" si="33">H248-H399</f>
        <v>0</v>
      </c>
      <c r="I97" s="98">
        <f t="shared" si="33"/>
        <v>0</v>
      </c>
      <c r="J97" s="98">
        <f t="shared" si="33"/>
        <v>0</v>
      </c>
      <c r="K97" s="98">
        <f t="shared" si="33"/>
        <v>0</v>
      </c>
      <c r="L97" s="98">
        <f t="shared" si="33"/>
        <v>0</v>
      </c>
      <c r="M97" s="98">
        <f t="shared" si="33"/>
        <v>0</v>
      </c>
      <c r="N97" s="98">
        <f t="shared" si="33"/>
        <v>0</v>
      </c>
      <c r="O97" s="98">
        <f t="shared" si="33"/>
        <v>0</v>
      </c>
      <c r="P97" s="98">
        <f t="shared" si="33"/>
        <v>0</v>
      </c>
      <c r="Q97" s="98">
        <f t="shared" si="33"/>
        <v>0</v>
      </c>
      <c r="R97" s="98">
        <f t="shared" si="33"/>
        <v>0</v>
      </c>
      <c r="S97" s="98">
        <f t="shared" si="33"/>
        <v>0</v>
      </c>
      <c r="T97" s="98">
        <f t="shared" si="33"/>
        <v>0</v>
      </c>
      <c r="V97" s="30" t="s">
        <v>245</v>
      </c>
    </row>
    <row r="98" spans="2:22" s="161" customFormat="1" ht="12.6">
      <c r="B98" s="169" t="s">
        <v>574</v>
      </c>
      <c r="C98" s="94" t="str">
        <f t="shared" si="9"/>
        <v>Transition</v>
      </c>
      <c r="D98" s="234" t="str">
        <f t="shared" si="26"/>
        <v>TR</v>
      </c>
      <c r="E98" s="18" t="s">
        <v>649</v>
      </c>
      <c r="H98" s="98">
        <f t="shared" ref="H98:T98" si="34">H249-H400</f>
        <v>0</v>
      </c>
      <c r="I98" s="98">
        <f t="shared" si="34"/>
        <v>0</v>
      </c>
      <c r="J98" s="98">
        <f t="shared" si="34"/>
        <v>0</v>
      </c>
      <c r="K98" s="98">
        <f t="shared" si="34"/>
        <v>0</v>
      </c>
      <c r="L98" s="98">
        <f t="shared" si="34"/>
        <v>0</v>
      </c>
      <c r="M98" s="98">
        <f t="shared" si="34"/>
        <v>0</v>
      </c>
      <c r="N98" s="98">
        <f t="shared" si="34"/>
        <v>0</v>
      </c>
      <c r="O98" s="98">
        <f t="shared" si="34"/>
        <v>0</v>
      </c>
      <c r="P98" s="98">
        <f t="shared" si="34"/>
        <v>0</v>
      </c>
      <c r="Q98" s="98">
        <f t="shared" si="34"/>
        <v>0</v>
      </c>
      <c r="R98" s="98">
        <f t="shared" si="34"/>
        <v>0</v>
      </c>
      <c r="S98" s="98">
        <f t="shared" si="34"/>
        <v>0</v>
      </c>
      <c r="T98" s="98">
        <f t="shared" si="34"/>
        <v>0</v>
      </c>
      <c r="V98" s="30" t="s">
        <v>245</v>
      </c>
    </row>
    <row r="99" spans="2:22" s="161" customFormat="1" ht="12.6">
      <c r="B99" s="169" t="s">
        <v>574</v>
      </c>
      <c r="C99" s="94" t="str">
        <f t="shared" si="9"/>
        <v>IT Services</v>
      </c>
      <c r="D99" s="234" t="str">
        <f t="shared" si="26"/>
        <v>IT</v>
      </c>
      <c r="E99" s="18" t="s">
        <v>649</v>
      </c>
      <c r="H99" s="98">
        <f t="shared" ref="H99:T99" si="35">H250-H401</f>
        <v>0</v>
      </c>
      <c r="I99" s="98">
        <f t="shared" si="35"/>
        <v>0</v>
      </c>
      <c r="J99" s="98">
        <f t="shared" si="35"/>
        <v>0</v>
      </c>
      <c r="K99" s="98">
        <f t="shared" si="35"/>
        <v>0</v>
      </c>
      <c r="L99" s="98">
        <f t="shared" si="35"/>
        <v>0</v>
      </c>
      <c r="M99" s="98">
        <f t="shared" si="35"/>
        <v>0</v>
      </c>
      <c r="N99" s="98">
        <f t="shared" si="35"/>
        <v>0</v>
      </c>
      <c r="O99" s="98">
        <f t="shared" si="35"/>
        <v>0</v>
      </c>
      <c r="P99" s="98">
        <f t="shared" si="35"/>
        <v>0</v>
      </c>
      <c r="Q99" s="98">
        <f t="shared" si="35"/>
        <v>0</v>
      </c>
      <c r="R99" s="98">
        <f t="shared" si="35"/>
        <v>0</v>
      </c>
      <c r="S99" s="98">
        <f t="shared" si="35"/>
        <v>0</v>
      </c>
      <c r="T99" s="98">
        <f t="shared" si="35"/>
        <v>0</v>
      </c>
      <c r="V99" s="30" t="s">
        <v>245</v>
      </c>
    </row>
    <row r="100" spans="2:22" s="161" customFormat="1" ht="12.6">
      <c r="B100" s="169" t="s">
        <v>574</v>
      </c>
      <c r="C100" s="94" t="str">
        <f t="shared" si="9"/>
        <v>Office Sundry</v>
      </c>
      <c r="D100" s="234" t="str">
        <f t="shared" si="26"/>
        <v>OS</v>
      </c>
      <c r="E100" s="18" t="s">
        <v>649</v>
      </c>
      <c r="H100" s="98">
        <f t="shared" ref="H100:T100" si="36">H251-H402</f>
        <v>0</v>
      </c>
      <c r="I100" s="98">
        <f t="shared" si="36"/>
        <v>0</v>
      </c>
      <c r="J100" s="98">
        <f t="shared" si="36"/>
        <v>0</v>
      </c>
      <c r="K100" s="98">
        <f t="shared" si="36"/>
        <v>0</v>
      </c>
      <c r="L100" s="98">
        <f t="shared" si="36"/>
        <v>0</v>
      </c>
      <c r="M100" s="98">
        <f t="shared" si="36"/>
        <v>0</v>
      </c>
      <c r="N100" s="98">
        <f t="shared" si="36"/>
        <v>0</v>
      </c>
      <c r="O100" s="98">
        <f t="shared" si="36"/>
        <v>0</v>
      </c>
      <c r="P100" s="98">
        <f t="shared" si="36"/>
        <v>0</v>
      </c>
      <c r="Q100" s="98">
        <f t="shared" si="36"/>
        <v>0</v>
      </c>
      <c r="R100" s="98">
        <f t="shared" si="36"/>
        <v>0</v>
      </c>
      <c r="S100" s="98">
        <f t="shared" si="36"/>
        <v>0</v>
      </c>
      <c r="T100" s="98">
        <f t="shared" si="36"/>
        <v>0</v>
      </c>
      <c r="V100" s="30" t="s">
        <v>245</v>
      </c>
    </row>
    <row r="101" spans="2:22" s="161" customFormat="1" ht="12.6">
      <c r="B101" s="169" t="s">
        <v>574</v>
      </c>
      <c r="C101" s="94" t="str">
        <f t="shared" si="9"/>
        <v>Spare - please specify</v>
      </c>
      <c r="D101" s="234" t="str">
        <f t="shared" si="26"/>
        <v>SP1</v>
      </c>
      <c r="E101" s="18" t="s">
        <v>649</v>
      </c>
      <c r="H101" s="98">
        <f t="shared" ref="H101:T101" si="37">H252-H403</f>
        <v>0</v>
      </c>
      <c r="I101" s="98">
        <f t="shared" si="37"/>
        <v>0</v>
      </c>
      <c r="J101" s="98">
        <f t="shared" si="37"/>
        <v>0</v>
      </c>
      <c r="K101" s="98">
        <f t="shared" si="37"/>
        <v>0</v>
      </c>
      <c r="L101" s="98">
        <f t="shared" si="37"/>
        <v>0</v>
      </c>
      <c r="M101" s="98">
        <f t="shared" si="37"/>
        <v>0</v>
      </c>
      <c r="N101" s="98">
        <f t="shared" si="37"/>
        <v>0</v>
      </c>
      <c r="O101" s="98">
        <f t="shared" si="37"/>
        <v>0</v>
      </c>
      <c r="P101" s="98">
        <f t="shared" si="37"/>
        <v>0</v>
      </c>
      <c r="Q101" s="98">
        <f t="shared" si="37"/>
        <v>0</v>
      </c>
      <c r="R101" s="98">
        <f t="shared" si="37"/>
        <v>0</v>
      </c>
      <c r="S101" s="98">
        <f t="shared" si="37"/>
        <v>0</v>
      </c>
      <c r="T101" s="98">
        <f t="shared" si="37"/>
        <v>0</v>
      </c>
      <c r="V101" s="30" t="s">
        <v>245</v>
      </c>
    </row>
    <row r="102" spans="2:22" s="161" customFormat="1" ht="12.6">
      <c r="B102" s="169" t="s">
        <v>574</v>
      </c>
      <c r="C102" s="94" t="str">
        <f t="shared" si="9"/>
        <v>Spare - please specify</v>
      </c>
      <c r="D102" s="234" t="str">
        <f t="shared" si="26"/>
        <v>SP2</v>
      </c>
      <c r="E102" s="18" t="s">
        <v>649</v>
      </c>
      <c r="H102" s="98">
        <f t="shared" ref="H102:T102" si="38">H253-H404</f>
        <v>0</v>
      </c>
      <c r="I102" s="98">
        <f t="shared" si="38"/>
        <v>0</v>
      </c>
      <c r="J102" s="98">
        <f t="shared" si="38"/>
        <v>0</v>
      </c>
      <c r="K102" s="98">
        <f t="shared" si="38"/>
        <v>0</v>
      </c>
      <c r="L102" s="98">
        <f t="shared" si="38"/>
        <v>0</v>
      </c>
      <c r="M102" s="98">
        <f t="shared" si="38"/>
        <v>0</v>
      </c>
      <c r="N102" s="98">
        <f t="shared" si="38"/>
        <v>0</v>
      </c>
      <c r="O102" s="98">
        <f t="shared" si="38"/>
        <v>0</v>
      </c>
      <c r="P102" s="98">
        <f t="shared" si="38"/>
        <v>0</v>
      </c>
      <c r="Q102" s="98">
        <f t="shared" si="38"/>
        <v>0</v>
      </c>
      <c r="R102" s="98">
        <f t="shared" si="38"/>
        <v>0</v>
      </c>
      <c r="S102" s="98">
        <f t="shared" si="38"/>
        <v>0</v>
      </c>
      <c r="T102" s="98">
        <f t="shared" si="38"/>
        <v>0</v>
      </c>
      <c r="V102" s="30" t="s">
        <v>245</v>
      </c>
    </row>
    <row r="103" spans="2:22" s="161" customFormat="1" ht="12.6">
      <c r="B103" s="169" t="s">
        <v>574</v>
      </c>
      <c r="C103" s="94" t="str">
        <f t="shared" si="9"/>
        <v>Spare - please specify</v>
      </c>
      <c r="D103" s="234" t="str">
        <f t="shared" si="26"/>
        <v>SP3</v>
      </c>
      <c r="E103" s="18" t="s">
        <v>649</v>
      </c>
      <c r="H103" s="98">
        <f t="shared" ref="H103:T103" si="39">H254-H405</f>
        <v>0</v>
      </c>
      <c r="I103" s="98">
        <f t="shared" si="39"/>
        <v>0</v>
      </c>
      <c r="J103" s="98">
        <f t="shared" si="39"/>
        <v>0</v>
      </c>
      <c r="K103" s="98">
        <f t="shared" si="39"/>
        <v>0</v>
      </c>
      <c r="L103" s="98">
        <f t="shared" si="39"/>
        <v>0</v>
      </c>
      <c r="M103" s="98">
        <f t="shared" si="39"/>
        <v>0</v>
      </c>
      <c r="N103" s="98">
        <f t="shared" si="39"/>
        <v>0</v>
      </c>
      <c r="O103" s="98">
        <f t="shared" si="39"/>
        <v>0</v>
      </c>
      <c r="P103" s="98">
        <f t="shared" si="39"/>
        <v>0</v>
      </c>
      <c r="Q103" s="98">
        <f t="shared" si="39"/>
        <v>0</v>
      </c>
      <c r="R103" s="98">
        <f t="shared" si="39"/>
        <v>0</v>
      </c>
      <c r="S103" s="98">
        <f t="shared" si="39"/>
        <v>0</v>
      </c>
      <c r="T103" s="98">
        <f t="shared" si="39"/>
        <v>0</v>
      </c>
      <c r="V103" s="30" t="s">
        <v>245</v>
      </c>
    </row>
    <row r="104" spans="2:22" s="161" customFormat="1" ht="12.6">
      <c r="B104" s="35" t="s">
        <v>575</v>
      </c>
      <c r="C104" s="16" t="str">
        <f t="shared" si="9"/>
        <v>Design &amp; Assurance</v>
      </c>
      <c r="D104" s="234"/>
      <c r="E104" s="18" t="s">
        <v>649</v>
      </c>
      <c r="H104" s="98">
        <f t="shared" ref="H104:T104" si="40">H255-H406</f>
        <v>0</v>
      </c>
      <c r="I104" s="98">
        <f t="shared" si="40"/>
        <v>0</v>
      </c>
      <c r="J104" s="98">
        <f t="shared" si="40"/>
        <v>0</v>
      </c>
      <c r="K104" s="98">
        <f t="shared" si="40"/>
        <v>0</v>
      </c>
      <c r="L104" s="98">
        <f t="shared" si="40"/>
        <v>0</v>
      </c>
      <c r="M104" s="98">
        <f t="shared" si="40"/>
        <v>0</v>
      </c>
      <c r="N104" s="98">
        <f t="shared" si="40"/>
        <v>0</v>
      </c>
      <c r="O104" s="98">
        <f t="shared" si="40"/>
        <v>0</v>
      </c>
      <c r="P104" s="98">
        <f t="shared" si="40"/>
        <v>0</v>
      </c>
      <c r="Q104" s="98">
        <f t="shared" si="40"/>
        <v>0</v>
      </c>
      <c r="R104" s="98">
        <f t="shared" si="40"/>
        <v>0</v>
      </c>
      <c r="S104" s="98">
        <f t="shared" si="40"/>
        <v>0</v>
      </c>
      <c r="T104" s="98">
        <f t="shared" si="40"/>
        <v>0</v>
      </c>
      <c r="V104" s="30" t="s">
        <v>245</v>
      </c>
    </row>
    <row r="105" spans="2:22" s="161" customFormat="1" ht="12.6">
      <c r="B105" s="35" t="s">
        <v>575</v>
      </c>
      <c r="C105" s="94" t="str">
        <f t="shared" si="9"/>
        <v>Payroll costs</v>
      </c>
      <c r="D105" s="234" t="str">
        <f t="shared" ref="D105:D117" si="41">D256</f>
        <v>PR</v>
      </c>
      <c r="E105" s="18" t="s">
        <v>649</v>
      </c>
      <c r="H105" s="98">
        <f t="shared" ref="H105:T105" si="42">H256-H407</f>
        <v>0</v>
      </c>
      <c r="I105" s="98">
        <f t="shared" si="42"/>
        <v>0</v>
      </c>
      <c r="J105" s="98">
        <f t="shared" si="42"/>
        <v>0</v>
      </c>
      <c r="K105" s="98">
        <f t="shared" si="42"/>
        <v>0</v>
      </c>
      <c r="L105" s="98">
        <f t="shared" si="42"/>
        <v>0</v>
      </c>
      <c r="M105" s="98">
        <f t="shared" si="42"/>
        <v>0</v>
      </c>
      <c r="N105" s="98">
        <f t="shared" si="42"/>
        <v>0</v>
      </c>
      <c r="O105" s="98">
        <f t="shared" si="42"/>
        <v>0</v>
      </c>
      <c r="P105" s="98">
        <f t="shared" si="42"/>
        <v>0</v>
      </c>
      <c r="Q105" s="98">
        <f t="shared" si="42"/>
        <v>0</v>
      </c>
      <c r="R105" s="98">
        <f t="shared" si="42"/>
        <v>0</v>
      </c>
      <c r="S105" s="98">
        <f t="shared" si="42"/>
        <v>0</v>
      </c>
      <c r="T105" s="98">
        <f t="shared" si="42"/>
        <v>0</v>
      </c>
      <c r="V105" s="30" t="s">
        <v>245</v>
      </c>
    </row>
    <row r="106" spans="2:22" s="161" customFormat="1" ht="12.6">
      <c r="B106" s="35" t="s">
        <v>575</v>
      </c>
      <c r="C106" s="94" t="str">
        <f t="shared" si="9"/>
        <v>Non-payroll costs</v>
      </c>
      <c r="D106" s="234" t="str">
        <f t="shared" si="41"/>
        <v>NP</v>
      </c>
      <c r="E106" s="18" t="s">
        <v>649</v>
      </c>
      <c r="H106" s="98">
        <f t="shared" ref="H106:T106" si="43">H257-H408</f>
        <v>0</v>
      </c>
      <c r="I106" s="98">
        <f t="shared" si="43"/>
        <v>0</v>
      </c>
      <c r="J106" s="98">
        <f t="shared" si="43"/>
        <v>0</v>
      </c>
      <c r="K106" s="98">
        <f t="shared" si="43"/>
        <v>0</v>
      </c>
      <c r="L106" s="98">
        <f t="shared" si="43"/>
        <v>0</v>
      </c>
      <c r="M106" s="98">
        <f t="shared" si="43"/>
        <v>0</v>
      </c>
      <c r="N106" s="98">
        <f t="shared" si="43"/>
        <v>0</v>
      </c>
      <c r="O106" s="98">
        <f t="shared" si="43"/>
        <v>0</v>
      </c>
      <c r="P106" s="98">
        <f t="shared" si="43"/>
        <v>0</v>
      </c>
      <c r="Q106" s="98">
        <f t="shared" si="43"/>
        <v>0</v>
      </c>
      <c r="R106" s="98">
        <f t="shared" si="43"/>
        <v>0</v>
      </c>
      <c r="S106" s="98">
        <f t="shared" si="43"/>
        <v>0</v>
      </c>
      <c r="T106" s="98">
        <f t="shared" si="43"/>
        <v>0</v>
      </c>
      <c r="V106" s="30" t="s">
        <v>245</v>
      </c>
    </row>
    <row r="107" spans="2:22" s="161" customFormat="1" ht="12.6">
      <c r="B107" s="35" t="s">
        <v>575</v>
      </c>
      <c r="C107" s="94" t="str">
        <f t="shared" si="9"/>
        <v>Recruitment</v>
      </c>
      <c r="D107" s="234" t="str">
        <f t="shared" si="41"/>
        <v>RC</v>
      </c>
      <c r="E107" s="18" t="s">
        <v>649</v>
      </c>
      <c r="H107" s="98">
        <f t="shared" ref="H107:T107" si="44">H258-H409</f>
        <v>0</v>
      </c>
      <c r="I107" s="98">
        <f t="shared" si="44"/>
        <v>0</v>
      </c>
      <c r="J107" s="98">
        <f t="shared" si="44"/>
        <v>0</v>
      </c>
      <c r="K107" s="98">
        <f t="shared" si="44"/>
        <v>0</v>
      </c>
      <c r="L107" s="98">
        <f t="shared" si="44"/>
        <v>0</v>
      </c>
      <c r="M107" s="98">
        <f t="shared" si="44"/>
        <v>0</v>
      </c>
      <c r="N107" s="98">
        <f t="shared" si="44"/>
        <v>0</v>
      </c>
      <c r="O107" s="98">
        <f t="shared" si="44"/>
        <v>0</v>
      </c>
      <c r="P107" s="98">
        <f t="shared" si="44"/>
        <v>0</v>
      </c>
      <c r="Q107" s="98">
        <f t="shared" si="44"/>
        <v>0</v>
      </c>
      <c r="R107" s="98">
        <f t="shared" si="44"/>
        <v>0</v>
      </c>
      <c r="S107" s="98">
        <f t="shared" si="44"/>
        <v>0</v>
      </c>
      <c r="T107" s="98">
        <f t="shared" si="44"/>
        <v>0</v>
      </c>
      <c r="V107" s="30" t="s">
        <v>245</v>
      </c>
    </row>
    <row r="108" spans="2:22" s="161" customFormat="1" ht="12.6">
      <c r="B108" s="35" t="s">
        <v>575</v>
      </c>
      <c r="C108" s="94" t="str">
        <f t="shared" ref="C108:C139" si="45">C259</f>
        <v>Accommodation</v>
      </c>
      <c r="D108" s="234" t="str">
        <f t="shared" si="41"/>
        <v>AC</v>
      </c>
      <c r="E108" s="18" t="s">
        <v>649</v>
      </c>
      <c r="H108" s="98">
        <f t="shared" ref="H108:T108" si="46">H259-H410</f>
        <v>0</v>
      </c>
      <c r="I108" s="98">
        <f t="shared" si="46"/>
        <v>0</v>
      </c>
      <c r="J108" s="98">
        <f t="shared" si="46"/>
        <v>0</v>
      </c>
      <c r="K108" s="98">
        <f t="shared" si="46"/>
        <v>0</v>
      </c>
      <c r="L108" s="98">
        <f t="shared" si="46"/>
        <v>0</v>
      </c>
      <c r="M108" s="98">
        <f t="shared" si="46"/>
        <v>0</v>
      </c>
      <c r="N108" s="98">
        <f t="shared" si="46"/>
        <v>0</v>
      </c>
      <c r="O108" s="98">
        <f t="shared" si="46"/>
        <v>0</v>
      </c>
      <c r="P108" s="98">
        <f t="shared" si="46"/>
        <v>0</v>
      </c>
      <c r="Q108" s="98">
        <f t="shared" si="46"/>
        <v>0</v>
      </c>
      <c r="R108" s="98">
        <f t="shared" si="46"/>
        <v>0</v>
      </c>
      <c r="S108" s="98">
        <f t="shared" si="46"/>
        <v>0</v>
      </c>
      <c r="T108" s="98">
        <f t="shared" si="46"/>
        <v>0</v>
      </c>
      <c r="V108" s="30" t="s">
        <v>245</v>
      </c>
    </row>
    <row r="109" spans="2:22" s="161" customFormat="1" ht="12.6">
      <c r="B109" s="35" t="s">
        <v>575</v>
      </c>
      <c r="C109" s="94" t="str">
        <f t="shared" si="45"/>
        <v>External services</v>
      </c>
      <c r="D109" s="234" t="str">
        <f t="shared" si="41"/>
        <v>ES</v>
      </c>
      <c r="E109" s="18" t="s">
        <v>649</v>
      </c>
      <c r="H109" s="98">
        <f t="shared" ref="H109:T109" si="47">H260-H411</f>
        <v>0</v>
      </c>
      <c r="I109" s="98">
        <f t="shared" si="47"/>
        <v>0</v>
      </c>
      <c r="J109" s="98">
        <f t="shared" si="47"/>
        <v>0</v>
      </c>
      <c r="K109" s="98">
        <f t="shared" si="47"/>
        <v>0</v>
      </c>
      <c r="L109" s="98">
        <f t="shared" si="47"/>
        <v>0</v>
      </c>
      <c r="M109" s="98">
        <f t="shared" si="47"/>
        <v>0</v>
      </c>
      <c r="N109" s="98">
        <f t="shared" si="47"/>
        <v>0</v>
      </c>
      <c r="O109" s="98">
        <f t="shared" si="47"/>
        <v>0</v>
      </c>
      <c r="P109" s="98">
        <f t="shared" si="47"/>
        <v>0</v>
      </c>
      <c r="Q109" s="98">
        <f t="shared" si="47"/>
        <v>0</v>
      </c>
      <c r="R109" s="98">
        <f t="shared" si="47"/>
        <v>0</v>
      </c>
      <c r="S109" s="98">
        <f t="shared" si="47"/>
        <v>0</v>
      </c>
      <c r="T109" s="98">
        <f t="shared" si="47"/>
        <v>0</v>
      </c>
      <c r="V109" s="30" t="s">
        <v>245</v>
      </c>
    </row>
    <row r="110" spans="2:22" s="161" customFormat="1" ht="12.6">
      <c r="B110" s="35" t="s">
        <v>575</v>
      </c>
      <c r="C110" s="94" t="str">
        <f t="shared" si="45"/>
        <v>Internal services</v>
      </c>
      <c r="D110" s="234" t="str">
        <f t="shared" si="41"/>
        <v>IS</v>
      </c>
      <c r="E110" s="18" t="s">
        <v>649</v>
      </c>
      <c r="H110" s="98">
        <f t="shared" ref="H110:T110" si="48">H261-H412</f>
        <v>0</v>
      </c>
      <c r="I110" s="98">
        <f t="shared" si="48"/>
        <v>0</v>
      </c>
      <c r="J110" s="98">
        <f t="shared" si="48"/>
        <v>0</v>
      </c>
      <c r="K110" s="98">
        <f t="shared" si="48"/>
        <v>0</v>
      </c>
      <c r="L110" s="98">
        <f t="shared" si="48"/>
        <v>0</v>
      </c>
      <c r="M110" s="98">
        <f t="shared" si="48"/>
        <v>0</v>
      </c>
      <c r="N110" s="98">
        <f t="shared" si="48"/>
        <v>0</v>
      </c>
      <c r="O110" s="98">
        <f t="shared" si="48"/>
        <v>0</v>
      </c>
      <c r="P110" s="98">
        <f t="shared" si="48"/>
        <v>0</v>
      </c>
      <c r="Q110" s="98">
        <f t="shared" si="48"/>
        <v>0</v>
      </c>
      <c r="R110" s="98">
        <f t="shared" si="48"/>
        <v>0</v>
      </c>
      <c r="S110" s="98">
        <f t="shared" si="48"/>
        <v>0</v>
      </c>
      <c r="T110" s="98">
        <f t="shared" si="48"/>
        <v>0</v>
      </c>
      <c r="V110" s="30" t="s">
        <v>245</v>
      </c>
    </row>
    <row r="111" spans="2:22" s="161" customFormat="1" ht="12.6">
      <c r="B111" s="35" t="s">
        <v>575</v>
      </c>
      <c r="C111" s="94" t="str">
        <f t="shared" si="45"/>
        <v>Service management</v>
      </c>
      <c r="D111" s="234" t="str">
        <f t="shared" si="41"/>
        <v>SM</v>
      </c>
      <c r="E111" s="18" t="s">
        <v>649</v>
      </c>
      <c r="H111" s="98">
        <f t="shared" ref="H111:T111" si="49">H262-H413</f>
        <v>0</v>
      </c>
      <c r="I111" s="98">
        <f t="shared" si="49"/>
        <v>0</v>
      </c>
      <c r="J111" s="98">
        <f t="shared" si="49"/>
        <v>0</v>
      </c>
      <c r="K111" s="98">
        <f t="shared" si="49"/>
        <v>0</v>
      </c>
      <c r="L111" s="98">
        <f t="shared" si="49"/>
        <v>0</v>
      </c>
      <c r="M111" s="98">
        <f t="shared" si="49"/>
        <v>0</v>
      </c>
      <c r="N111" s="98">
        <f t="shared" si="49"/>
        <v>0</v>
      </c>
      <c r="O111" s="98">
        <f t="shared" si="49"/>
        <v>0</v>
      </c>
      <c r="P111" s="98">
        <f t="shared" si="49"/>
        <v>0</v>
      </c>
      <c r="Q111" s="98">
        <f t="shared" si="49"/>
        <v>0</v>
      </c>
      <c r="R111" s="98">
        <f t="shared" si="49"/>
        <v>0</v>
      </c>
      <c r="S111" s="98">
        <f t="shared" si="49"/>
        <v>0</v>
      </c>
      <c r="T111" s="98">
        <f t="shared" si="49"/>
        <v>0</v>
      </c>
      <c r="V111" s="30" t="s">
        <v>245</v>
      </c>
    </row>
    <row r="112" spans="2:22" s="161" customFormat="1" ht="12.6">
      <c r="B112" s="35" t="s">
        <v>575</v>
      </c>
      <c r="C112" s="94" t="str">
        <f t="shared" si="45"/>
        <v>Transition</v>
      </c>
      <c r="D112" s="234" t="str">
        <f t="shared" si="41"/>
        <v>TR</v>
      </c>
      <c r="E112" s="18" t="s">
        <v>649</v>
      </c>
      <c r="H112" s="98">
        <f t="shared" ref="H112:T112" si="50">H263-H414</f>
        <v>0</v>
      </c>
      <c r="I112" s="98">
        <f t="shared" si="50"/>
        <v>0</v>
      </c>
      <c r="J112" s="98">
        <f t="shared" si="50"/>
        <v>0</v>
      </c>
      <c r="K112" s="98">
        <f t="shared" si="50"/>
        <v>0</v>
      </c>
      <c r="L112" s="98">
        <f t="shared" si="50"/>
        <v>0</v>
      </c>
      <c r="M112" s="98">
        <f t="shared" si="50"/>
        <v>0</v>
      </c>
      <c r="N112" s="98">
        <f t="shared" si="50"/>
        <v>0</v>
      </c>
      <c r="O112" s="98">
        <f t="shared" si="50"/>
        <v>0</v>
      </c>
      <c r="P112" s="98">
        <f t="shared" si="50"/>
        <v>0</v>
      </c>
      <c r="Q112" s="98">
        <f t="shared" si="50"/>
        <v>0</v>
      </c>
      <c r="R112" s="98">
        <f t="shared" si="50"/>
        <v>0</v>
      </c>
      <c r="S112" s="98">
        <f t="shared" si="50"/>
        <v>0</v>
      </c>
      <c r="T112" s="98">
        <f t="shared" si="50"/>
        <v>0</v>
      </c>
      <c r="V112" s="30" t="s">
        <v>245</v>
      </c>
    </row>
    <row r="113" spans="2:22" s="161" customFormat="1" ht="12.6">
      <c r="B113" s="35" t="s">
        <v>575</v>
      </c>
      <c r="C113" s="94" t="str">
        <f t="shared" si="45"/>
        <v>IT Services</v>
      </c>
      <c r="D113" s="234" t="str">
        <f t="shared" si="41"/>
        <v>IT</v>
      </c>
      <c r="E113" s="18" t="s">
        <v>649</v>
      </c>
      <c r="H113" s="98">
        <f t="shared" ref="H113:T113" si="51">H264-H415</f>
        <v>0</v>
      </c>
      <c r="I113" s="98">
        <f t="shared" si="51"/>
        <v>0</v>
      </c>
      <c r="J113" s="98">
        <f t="shared" si="51"/>
        <v>0</v>
      </c>
      <c r="K113" s="98">
        <f t="shared" si="51"/>
        <v>0</v>
      </c>
      <c r="L113" s="98">
        <f t="shared" si="51"/>
        <v>0</v>
      </c>
      <c r="M113" s="98">
        <f t="shared" si="51"/>
        <v>0</v>
      </c>
      <c r="N113" s="98">
        <f t="shared" si="51"/>
        <v>0</v>
      </c>
      <c r="O113" s="98">
        <f t="shared" si="51"/>
        <v>0</v>
      </c>
      <c r="P113" s="98">
        <f t="shared" si="51"/>
        <v>0</v>
      </c>
      <c r="Q113" s="98">
        <f t="shared" si="51"/>
        <v>0</v>
      </c>
      <c r="R113" s="98">
        <f t="shared" si="51"/>
        <v>0</v>
      </c>
      <c r="S113" s="98">
        <f t="shared" si="51"/>
        <v>0</v>
      </c>
      <c r="T113" s="98">
        <f t="shared" si="51"/>
        <v>0</v>
      </c>
      <c r="V113" s="30" t="s">
        <v>245</v>
      </c>
    </row>
    <row r="114" spans="2:22" s="161" customFormat="1" ht="12.6">
      <c r="B114" s="35" t="s">
        <v>575</v>
      </c>
      <c r="C114" s="94" t="str">
        <f t="shared" si="45"/>
        <v>Office Sundry</v>
      </c>
      <c r="D114" s="234" t="str">
        <f t="shared" si="41"/>
        <v>OS</v>
      </c>
      <c r="E114" s="18" t="s">
        <v>649</v>
      </c>
      <c r="H114" s="98">
        <f t="shared" ref="H114:T114" si="52">H265-H416</f>
        <v>0</v>
      </c>
      <c r="I114" s="98">
        <f t="shared" si="52"/>
        <v>0</v>
      </c>
      <c r="J114" s="98">
        <f t="shared" si="52"/>
        <v>0</v>
      </c>
      <c r="K114" s="98">
        <f t="shared" si="52"/>
        <v>0</v>
      </c>
      <c r="L114" s="98">
        <f t="shared" si="52"/>
        <v>0</v>
      </c>
      <c r="M114" s="98">
        <f t="shared" si="52"/>
        <v>0</v>
      </c>
      <c r="N114" s="98">
        <f t="shared" si="52"/>
        <v>0</v>
      </c>
      <c r="O114" s="98">
        <f t="shared" si="52"/>
        <v>0</v>
      </c>
      <c r="P114" s="98">
        <f t="shared" si="52"/>
        <v>0</v>
      </c>
      <c r="Q114" s="98">
        <f t="shared" si="52"/>
        <v>0</v>
      </c>
      <c r="R114" s="98">
        <f t="shared" si="52"/>
        <v>0</v>
      </c>
      <c r="S114" s="98">
        <f t="shared" si="52"/>
        <v>0</v>
      </c>
      <c r="T114" s="98">
        <f t="shared" si="52"/>
        <v>0</v>
      </c>
      <c r="V114" s="30" t="s">
        <v>245</v>
      </c>
    </row>
    <row r="115" spans="2:22" s="161" customFormat="1" ht="12.6">
      <c r="B115" s="35" t="s">
        <v>575</v>
      </c>
      <c r="C115" s="94" t="str">
        <f t="shared" si="45"/>
        <v>Spare - please specify</v>
      </c>
      <c r="D115" s="234" t="str">
        <f t="shared" si="41"/>
        <v>SP1</v>
      </c>
      <c r="E115" s="18" t="s">
        <v>649</v>
      </c>
      <c r="H115" s="98">
        <f t="shared" ref="H115:T115" si="53">H266-H417</f>
        <v>0</v>
      </c>
      <c r="I115" s="98">
        <f t="shared" si="53"/>
        <v>0</v>
      </c>
      <c r="J115" s="98">
        <f t="shared" si="53"/>
        <v>0</v>
      </c>
      <c r="K115" s="98">
        <f t="shared" si="53"/>
        <v>0</v>
      </c>
      <c r="L115" s="98">
        <f t="shared" si="53"/>
        <v>0</v>
      </c>
      <c r="M115" s="98">
        <f t="shared" si="53"/>
        <v>0</v>
      </c>
      <c r="N115" s="98">
        <f t="shared" si="53"/>
        <v>0</v>
      </c>
      <c r="O115" s="98">
        <f t="shared" si="53"/>
        <v>0</v>
      </c>
      <c r="P115" s="98">
        <f t="shared" si="53"/>
        <v>0</v>
      </c>
      <c r="Q115" s="98">
        <f t="shared" si="53"/>
        <v>0</v>
      </c>
      <c r="R115" s="98">
        <f t="shared" si="53"/>
        <v>0</v>
      </c>
      <c r="S115" s="98">
        <f t="shared" si="53"/>
        <v>0</v>
      </c>
      <c r="T115" s="98">
        <f t="shared" si="53"/>
        <v>0</v>
      </c>
      <c r="V115" s="30" t="s">
        <v>245</v>
      </c>
    </row>
    <row r="116" spans="2:22" s="161" customFormat="1" ht="12.6">
      <c r="B116" s="35" t="s">
        <v>575</v>
      </c>
      <c r="C116" s="94" t="str">
        <f t="shared" si="45"/>
        <v>Spare - please specify</v>
      </c>
      <c r="D116" s="234" t="str">
        <f t="shared" si="41"/>
        <v>SP2</v>
      </c>
      <c r="E116" s="18" t="s">
        <v>649</v>
      </c>
      <c r="H116" s="98">
        <f t="shared" ref="H116:T116" si="54">H267-H418</f>
        <v>0</v>
      </c>
      <c r="I116" s="98">
        <f t="shared" si="54"/>
        <v>0</v>
      </c>
      <c r="J116" s="98">
        <f t="shared" si="54"/>
        <v>0</v>
      </c>
      <c r="K116" s="98">
        <f t="shared" si="54"/>
        <v>0</v>
      </c>
      <c r="L116" s="98">
        <f t="shared" si="54"/>
        <v>0</v>
      </c>
      <c r="M116" s="98">
        <f t="shared" si="54"/>
        <v>0</v>
      </c>
      <c r="N116" s="98">
        <f t="shared" si="54"/>
        <v>0</v>
      </c>
      <c r="O116" s="98">
        <f t="shared" si="54"/>
        <v>0</v>
      </c>
      <c r="P116" s="98">
        <f t="shared" si="54"/>
        <v>0</v>
      </c>
      <c r="Q116" s="98">
        <f t="shared" si="54"/>
        <v>0</v>
      </c>
      <c r="R116" s="98">
        <f t="shared" si="54"/>
        <v>0</v>
      </c>
      <c r="S116" s="98">
        <f t="shared" si="54"/>
        <v>0</v>
      </c>
      <c r="T116" s="98">
        <f t="shared" si="54"/>
        <v>0</v>
      </c>
      <c r="V116" s="30" t="s">
        <v>245</v>
      </c>
    </row>
    <row r="117" spans="2:22" s="161" customFormat="1" ht="12.6">
      <c r="B117" s="35" t="s">
        <v>575</v>
      </c>
      <c r="C117" s="94" t="str">
        <f t="shared" si="45"/>
        <v>Spare - please specify</v>
      </c>
      <c r="D117" s="234" t="str">
        <f t="shared" si="41"/>
        <v>SP3</v>
      </c>
      <c r="E117" s="18" t="s">
        <v>649</v>
      </c>
      <c r="H117" s="98">
        <f t="shared" ref="H117:T117" si="55">H268-H419</f>
        <v>0</v>
      </c>
      <c r="I117" s="98">
        <f t="shared" si="55"/>
        <v>0</v>
      </c>
      <c r="J117" s="98">
        <f t="shared" si="55"/>
        <v>0</v>
      </c>
      <c r="K117" s="98">
        <f t="shared" si="55"/>
        <v>0</v>
      </c>
      <c r="L117" s="98">
        <f t="shared" si="55"/>
        <v>0</v>
      </c>
      <c r="M117" s="98">
        <f t="shared" si="55"/>
        <v>0</v>
      </c>
      <c r="N117" s="98">
        <f t="shared" si="55"/>
        <v>0</v>
      </c>
      <c r="O117" s="98">
        <f t="shared" si="55"/>
        <v>0</v>
      </c>
      <c r="P117" s="98">
        <f t="shared" si="55"/>
        <v>0</v>
      </c>
      <c r="Q117" s="98">
        <f t="shared" si="55"/>
        <v>0</v>
      </c>
      <c r="R117" s="98">
        <f t="shared" si="55"/>
        <v>0</v>
      </c>
      <c r="S117" s="98">
        <f t="shared" si="55"/>
        <v>0</v>
      </c>
      <c r="T117" s="98">
        <f t="shared" si="55"/>
        <v>0</v>
      </c>
      <c r="V117" s="30" t="s">
        <v>245</v>
      </c>
    </row>
    <row r="118" spans="2:22" s="161" customFormat="1" ht="12.6">
      <c r="B118" s="35" t="s">
        <v>573</v>
      </c>
      <c r="C118" s="16" t="str">
        <f t="shared" si="45"/>
        <v>Finance</v>
      </c>
      <c r="D118" s="234"/>
      <c r="E118" s="18" t="s">
        <v>649</v>
      </c>
      <c r="H118" s="98">
        <f t="shared" ref="H118:T118" si="56">H269-H420</f>
        <v>0</v>
      </c>
      <c r="I118" s="98">
        <f t="shared" si="56"/>
        <v>0</v>
      </c>
      <c r="J118" s="98">
        <f t="shared" si="56"/>
        <v>0</v>
      </c>
      <c r="K118" s="98">
        <f t="shared" si="56"/>
        <v>0</v>
      </c>
      <c r="L118" s="98">
        <f t="shared" si="56"/>
        <v>0</v>
      </c>
      <c r="M118" s="98">
        <f t="shared" si="56"/>
        <v>0</v>
      </c>
      <c r="N118" s="98">
        <f t="shared" si="56"/>
        <v>0</v>
      </c>
      <c r="O118" s="98">
        <f t="shared" si="56"/>
        <v>0</v>
      </c>
      <c r="P118" s="98">
        <f t="shared" si="56"/>
        <v>0</v>
      </c>
      <c r="Q118" s="98">
        <f t="shared" si="56"/>
        <v>0</v>
      </c>
      <c r="R118" s="98">
        <f t="shared" si="56"/>
        <v>0</v>
      </c>
      <c r="S118" s="98">
        <f t="shared" si="56"/>
        <v>0</v>
      </c>
      <c r="T118" s="98">
        <f t="shared" si="56"/>
        <v>0</v>
      </c>
      <c r="V118" s="30" t="s">
        <v>245</v>
      </c>
    </row>
    <row r="119" spans="2:22" s="161" customFormat="1" ht="12.6">
      <c r="B119" s="35" t="s">
        <v>573</v>
      </c>
      <c r="C119" s="94" t="str">
        <f t="shared" si="45"/>
        <v>Payroll costs</v>
      </c>
      <c r="D119" s="234" t="str">
        <f t="shared" ref="D119:D131" si="57">D270</f>
        <v>PR</v>
      </c>
      <c r="E119" s="18" t="s">
        <v>649</v>
      </c>
      <c r="H119" s="98">
        <f t="shared" ref="H119:T119" si="58">H270-H421</f>
        <v>0</v>
      </c>
      <c r="I119" s="98">
        <f t="shared" si="58"/>
        <v>0</v>
      </c>
      <c r="J119" s="98">
        <f t="shared" si="58"/>
        <v>0</v>
      </c>
      <c r="K119" s="98">
        <f t="shared" si="58"/>
        <v>0</v>
      </c>
      <c r="L119" s="98">
        <f t="shared" si="58"/>
        <v>0</v>
      </c>
      <c r="M119" s="98">
        <f t="shared" si="58"/>
        <v>0</v>
      </c>
      <c r="N119" s="98">
        <f t="shared" si="58"/>
        <v>0</v>
      </c>
      <c r="O119" s="98">
        <f t="shared" si="58"/>
        <v>0</v>
      </c>
      <c r="P119" s="98">
        <f t="shared" si="58"/>
        <v>0</v>
      </c>
      <c r="Q119" s="98">
        <f t="shared" si="58"/>
        <v>0</v>
      </c>
      <c r="R119" s="98">
        <f t="shared" si="58"/>
        <v>0</v>
      </c>
      <c r="S119" s="98">
        <f t="shared" si="58"/>
        <v>0</v>
      </c>
      <c r="T119" s="98">
        <f t="shared" si="58"/>
        <v>0</v>
      </c>
      <c r="V119" s="30" t="s">
        <v>245</v>
      </c>
    </row>
    <row r="120" spans="2:22" s="161" customFormat="1" ht="12.6">
      <c r="B120" s="35" t="s">
        <v>573</v>
      </c>
      <c r="C120" s="94" t="str">
        <f t="shared" si="45"/>
        <v>Non-payroll costs</v>
      </c>
      <c r="D120" s="234" t="str">
        <f t="shared" si="57"/>
        <v>NP</v>
      </c>
      <c r="E120" s="18" t="s">
        <v>649</v>
      </c>
      <c r="H120" s="98">
        <f t="shared" ref="H120:T120" si="59">H271-H422</f>
        <v>0</v>
      </c>
      <c r="I120" s="98">
        <f t="shared" si="59"/>
        <v>0</v>
      </c>
      <c r="J120" s="98">
        <f t="shared" si="59"/>
        <v>0</v>
      </c>
      <c r="K120" s="98">
        <f t="shared" si="59"/>
        <v>0</v>
      </c>
      <c r="L120" s="98">
        <f t="shared" si="59"/>
        <v>0</v>
      </c>
      <c r="M120" s="98">
        <f t="shared" si="59"/>
        <v>0</v>
      </c>
      <c r="N120" s="98">
        <f t="shared" si="59"/>
        <v>0</v>
      </c>
      <c r="O120" s="98">
        <f t="shared" si="59"/>
        <v>0</v>
      </c>
      <c r="P120" s="98">
        <f t="shared" si="59"/>
        <v>0</v>
      </c>
      <c r="Q120" s="98">
        <f t="shared" si="59"/>
        <v>0</v>
      </c>
      <c r="R120" s="98">
        <f t="shared" si="59"/>
        <v>0</v>
      </c>
      <c r="S120" s="98">
        <f t="shared" si="59"/>
        <v>0</v>
      </c>
      <c r="T120" s="98">
        <f t="shared" si="59"/>
        <v>0</v>
      </c>
      <c r="V120" s="30" t="s">
        <v>245</v>
      </c>
    </row>
    <row r="121" spans="2:22" s="161" customFormat="1" ht="12.6">
      <c r="B121" s="35" t="s">
        <v>573</v>
      </c>
      <c r="C121" s="94" t="str">
        <f t="shared" si="45"/>
        <v>Recruitment</v>
      </c>
      <c r="D121" s="234" t="str">
        <f t="shared" si="57"/>
        <v>RC</v>
      </c>
      <c r="E121" s="18" t="s">
        <v>649</v>
      </c>
      <c r="H121" s="98">
        <f t="shared" ref="H121:T121" si="60">H272-H423</f>
        <v>0</v>
      </c>
      <c r="I121" s="98">
        <f t="shared" si="60"/>
        <v>0</v>
      </c>
      <c r="J121" s="98">
        <f t="shared" si="60"/>
        <v>0</v>
      </c>
      <c r="K121" s="98">
        <f t="shared" si="60"/>
        <v>0</v>
      </c>
      <c r="L121" s="98">
        <f t="shared" si="60"/>
        <v>0</v>
      </c>
      <c r="M121" s="98">
        <f t="shared" si="60"/>
        <v>0</v>
      </c>
      <c r="N121" s="98">
        <f t="shared" si="60"/>
        <v>0</v>
      </c>
      <c r="O121" s="98">
        <f t="shared" si="60"/>
        <v>0</v>
      </c>
      <c r="P121" s="98">
        <f t="shared" si="60"/>
        <v>0</v>
      </c>
      <c r="Q121" s="98">
        <f t="shared" si="60"/>
        <v>0</v>
      </c>
      <c r="R121" s="98">
        <f t="shared" si="60"/>
        <v>0</v>
      </c>
      <c r="S121" s="98">
        <f t="shared" si="60"/>
        <v>0</v>
      </c>
      <c r="T121" s="98">
        <f t="shared" si="60"/>
        <v>0</v>
      </c>
      <c r="V121" s="30" t="s">
        <v>245</v>
      </c>
    </row>
    <row r="122" spans="2:22" s="161" customFormat="1" ht="12.6">
      <c r="B122" s="35" t="s">
        <v>573</v>
      </c>
      <c r="C122" s="94" t="str">
        <f t="shared" si="45"/>
        <v>Accommodation</v>
      </c>
      <c r="D122" s="234" t="str">
        <f t="shared" si="57"/>
        <v>AC</v>
      </c>
      <c r="E122" s="18" t="s">
        <v>649</v>
      </c>
      <c r="H122" s="98">
        <f t="shared" ref="H122:T122" si="61">H273-H424</f>
        <v>0</v>
      </c>
      <c r="I122" s="98">
        <f t="shared" si="61"/>
        <v>0</v>
      </c>
      <c r="J122" s="98">
        <f t="shared" si="61"/>
        <v>0</v>
      </c>
      <c r="K122" s="98">
        <f t="shared" si="61"/>
        <v>0</v>
      </c>
      <c r="L122" s="98">
        <f t="shared" si="61"/>
        <v>0</v>
      </c>
      <c r="M122" s="98">
        <f t="shared" si="61"/>
        <v>0</v>
      </c>
      <c r="N122" s="98">
        <f t="shared" si="61"/>
        <v>0</v>
      </c>
      <c r="O122" s="98">
        <f t="shared" si="61"/>
        <v>0</v>
      </c>
      <c r="P122" s="98">
        <f t="shared" si="61"/>
        <v>0</v>
      </c>
      <c r="Q122" s="98">
        <f t="shared" si="61"/>
        <v>0</v>
      </c>
      <c r="R122" s="98">
        <f t="shared" si="61"/>
        <v>0</v>
      </c>
      <c r="S122" s="98">
        <f t="shared" si="61"/>
        <v>0</v>
      </c>
      <c r="T122" s="98">
        <f t="shared" si="61"/>
        <v>0</v>
      </c>
      <c r="V122" s="30" t="s">
        <v>245</v>
      </c>
    </row>
    <row r="123" spans="2:22" s="161" customFormat="1" ht="12.6">
      <c r="B123" s="35" t="s">
        <v>573</v>
      </c>
      <c r="C123" s="94" t="str">
        <f t="shared" si="45"/>
        <v>External services</v>
      </c>
      <c r="D123" s="234" t="str">
        <f t="shared" si="57"/>
        <v>ES</v>
      </c>
      <c r="E123" s="18" t="s">
        <v>649</v>
      </c>
      <c r="H123" s="98">
        <f t="shared" ref="H123:T123" si="62">H274-H425</f>
        <v>0</v>
      </c>
      <c r="I123" s="98">
        <f t="shared" si="62"/>
        <v>0</v>
      </c>
      <c r="J123" s="98">
        <f t="shared" si="62"/>
        <v>0</v>
      </c>
      <c r="K123" s="98">
        <f t="shared" si="62"/>
        <v>0</v>
      </c>
      <c r="L123" s="98">
        <f t="shared" si="62"/>
        <v>0</v>
      </c>
      <c r="M123" s="98">
        <f t="shared" si="62"/>
        <v>0</v>
      </c>
      <c r="N123" s="98">
        <f t="shared" si="62"/>
        <v>0</v>
      </c>
      <c r="O123" s="98">
        <f t="shared" si="62"/>
        <v>0</v>
      </c>
      <c r="P123" s="98">
        <f t="shared" si="62"/>
        <v>0</v>
      </c>
      <c r="Q123" s="98">
        <f t="shared" si="62"/>
        <v>0</v>
      </c>
      <c r="R123" s="98">
        <f t="shared" si="62"/>
        <v>0</v>
      </c>
      <c r="S123" s="98">
        <f t="shared" si="62"/>
        <v>0</v>
      </c>
      <c r="T123" s="98">
        <f t="shared" si="62"/>
        <v>0</v>
      </c>
      <c r="V123" s="30" t="s">
        <v>245</v>
      </c>
    </row>
    <row r="124" spans="2:22" s="161" customFormat="1" ht="12.6">
      <c r="B124" s="35" t="s">
        <v>573</v>
      </c>
      <c r="C124" s="94" t="str">
        <f t="shared" si="45"/>
        <v>Internal services</v>
      </c>
      <c r="D124" s="234" t="str">
        <f t="shared" si="57"/>
        <v>IS</v>
      </c>
      <c r="E124" s="18" t="s">
        <v>649</v>
      </c>
      <c r="H124" s="98">
        <f t="shared" ref="H124:T124" si="63">H275-H426</f>
        <v>0</v>
      </c>
      <c r="I124" s="98">
        <f t="shared" si="63"/>
        <v>0</v>
      </c>
      <c r="J124" s="98">
        <f t="shared" si="63"/>
        <v>0</v>
      </c>
      <c r="K124" s="98">
        <f t="shared" si="63"/>
        <v>0</v>
      </c>
      <c r="L124" s="98">
        <f t="shared" si="63"/>
        <v>0</v>
      </c>
      <c r="M124" s="98">
        <f t="shared" si="63"/>
        <v>0</v>
      </c>
      <c r="N124" s="98">
        <f t="shared" si="63"/>
        <v>0</v>
      </c>
      <c r="O124" s="98">
        <f t="shared" si="63"/>
        <v>0</v>
      </c>
      <c r="P124" s="98">
        <f t="shared" si="63"/>
        <v>0</v>
      </c>
      <c r="Q124" s="98">
        <f t="shared" si="63"/>
        <v>0</v>
      </c>
      <c r="R124" s="98">
        <f t="shared" si="63"/>
        <v>0</v>
      </c>
      <c r="S124" s="98">
        <f t="shared" si="63"/>
        <v>0</v>
      </c>
      <c r="T124" s="98">
        <f t="shared" si="63"/>
        <v>0</v>
      </c>
      <c r="V124" s="30" t="s">
        <v>245</v>
      </c>
    </row>
    <row r="125" spans="2:22" s="161" customFormat="1" ht="12.6">
      <c r="B125" s="35" t="s">
        <v>573</v>
      </c>
      <c r="C125" s="94" t="str">
        <f t="shared" si="45"/>
        <v>Service management</v>
      </c>
      <c r="D125" s="234" t="str">
        <f t="shared" si="57"/>
        <v>SM</v>
      </c>
      <c r="E125" s="18" t="s">
        <v>649</v>
      </c>
      <c r="H125" s="98">
        <f t="shared" ref="H125:T125" si="64">H276-H427</f>
        <v>0</v>
      </c>
      <c r="I125" s="98">
        <f t="shared" si="64"/>
        <v>0</v>
      </c>
      <c r="J125" s="98">
        <f t="shared" si="64"/>
        <v>0</v>
      </c>
      <c r="K125" s="98">
        <f t="shared" si="64"/>
        <v>0</v>
      </c>
      <c r="L125" s="98">
        <f t="shared" si="64"/>
        <v>0</v>
      </c>
      <c r="M125" s="98">
        <f t="shared" si="64"/>
        <v>0</v>
      </c>
      <c r="N125" s="98">
        <f t="shared" si="64"/>
        <v>0</v>
      </c>
      <c r="O125" s="98">
        <f t="shared" si="64"/>
        <v>0</v>
      </c>
      <c r="P125" s="98">
        <f t="shared" si="64"/>
        <v>0</v>
      </c>
      <c r="Q125" s="98">
        <f t="shared" si="64"/>
        <v>0</v>
      </c>
      <c r="R125" s="98">
        <f t="shared" si="64"/>
        <v>0</v>
      </c>
      <c r="S125" s="98">
        <f t="shared" si="64"/>
        <v>0</v>
      </c>
      <c r="T125" s="98">
        <f t="shared" si="64"/>
        <v>0</v>
      </c>
      <c r="V125" s="30" t="s">
        <v>245</v>
      </c>
    </row>
    <row r="126" spans="2:22" s="161" customFormat="1" ht="12.6">
      <c r="B126" s="35" t="s">
        <v>573</v>
      </c>
      <c r="C126" s="94" t="str">
        <f t="shared" si="45"/>
        <v>Transition</v>
      </c>
      <c r="D126" s="234" t="str">
        <f t="shared" si="57"/>
        <v>TR</v>
      </c>
      <c r="E126" s="18" t="s">
        <v>649</v>
      </c>
      <c r="H126" s="98">
        <f t="shared" ref="H126:T126" si="65">H277-H428</f>
        <v>0</v>
      </c>
      <c r="I126" s="98">
        <f t="shared" si="65"/>
        <v>0</v>
      </c>
      <c r="J126" s="98">
        <f t="shared" si="65"/>
        <v>0</v>
      </c>
      <c r="K126" s="98">
        <f t="shared" si="65"/>
        <v>0</v>
      </c>
      <c r="L126" s="98">
        <f t="shared" si="65"/>
        <v>0</v>
      </c>
      <c r="M126" s="98">
        <f t="shared" si="65"/>
        <v>0</v>
      </c>
      <c r="N126" s="98">
        <f t="shared" si="65"/>
        <v>0</v>
      </c>
      <c r="O126" s="98">
        <f t="shared" si="65"/>
        <v>0</v>
      </c>
      <c r="P126" s="98">
        <f t="shared" si="65"/>
        <v>0</v>
      </c>
      <c r="Q126" s="98">
        <f t="shared" si="65"/>
        <v>0</v>
      </c>
      <c r="R126" s="98">
        <f t="shared" si="65"/>
        <v>0</v>
      </c>
      <c r="S126" s="98">
        <f t="shared" si="65"/>
        <v>0</v>
      </c>
      <c r="T126" s="98">
        <f t="shared" si="65"/>
        <v>0</v>
      </c>
      <c r="V126" s="30" t="s">
        <v>245</v>
      </c>
    </row>
    <row r="127" spans="2:22" s="161" customFormat="1" ht="12.6">
      <c r="B127" s="35" t="s">
        <v>573</v>
      </c>
      <c r="C127" s="94" t="str">
        <f t="shared" si="45"/>
        <v>IT Services</v>
      </c>
      <c r="D127" s="234" t="str">
        <f t="shared" si="57"/>
        <v>IT</v>
      </c>
      <c r="E127" s="18" t="s">
        <v>649</v>
      </c>
      <c r="H127" s="98">
        <f t="shared" ref="H127:T127" si="66">H278-H429</f>
        <v>0</v>
      </c>
      <c r="I127" s="98">
        <f t="shared" si="66"/>
        <v>0</v>
      </c>
      <c r="J127" s="98">
        <f t="shared" si="66"/>
        <v>0</v>
      </c>
      <c r="K127" s="98">
        <f t="shared" si="66"/>
        <v>0</v>
      </c>
      <c r="L127" s="98">
        <f t="shared" si="66"/>
        <v>0</v>
      </c>
      <c r="M127" s="98">
        <f t="shared" si="66"/>
        <v>0</v>
      </c>
      <c r="N127" s="98">
        <f t="shared" si="66"/>
        <v>0</v>
      </c>
      <c r="O127" s="98">
        <f t="shared" si="66"/>
        <v>0</v>
      </c>
      <c r="P127" s="98">
        <f t="shared" si="66"/>
        <v>0</v>
      </c>
      <c r="Q127" s="98">
        <f t="shared" si="66"/>
        <v>0</v>
      </c>
      <c r="R127" s="98">
        <f t="shared" si="66"/>
        <v>0</v>
      </c>
      <c r="S127" s="98">
        <f t="shared" si="66"/>
        <v>0</v>
      </c>
      <c r="T127" s="98">
        <f t="shared" si="66"/>
        <v>0</v>
      </c>
      <c r="V127" s="30" t="s">
        <v>245</v>
      </c>
    </row>
    <row r="128" spans="2:22" s="161" customFormat="1" ht="12.6">
      <c r="B128" s="35" t="s">
        <v>573</v>
      </c>
      <c r="C128" s="94" t="str">
        <f t="shared" si="45"/>
        <v>Office Sundry</v>
      </c>
      <c r="D128" s="234" t="str">
        <f t="shared" si="57"/>
        <v>OS</v>
      </c>
      <c r="E128" s="18" t="s">
        <v>649</v>
      </c>
      <c r="H128" s="98">
        <f t="shared" ref="H128:T128" si="67">H279-H430</f>
        <v>0</v>
      </c>
      <c r="I128" s="98">
        <f t="shared" si="67"/>
        <v>0</v>
      </c>
      <c r="J128" s="98">
        <f t="shared" si="67"/>
        <v>0</v>
      </c>
      <c r="K128" s="98">
        <f t="shared" si="67"/>
        <v>0</v>
      </c>
      <c r="L128" s="98">
        <f t="shared" si="67"/>
        <v>0</v>
      </c>
      <c r="M128" s="98">
        <f t="shared" si="67"/>
        <v>0</v>
      </c>
      <c r="N128" s="98">
        <f t="shared" si="67"/>
        <v>0</v>
      </c>
      <c r="O128" s="98">
        <f t="shared" si="67"/>
        <v>0</v>
      </c>
      <c r="P128" s="98">
        <f t="shared" si="67"/>
        <v>0</v>
      </c>
      <c r="Q128" s="98">
        <f t="shared" si="67"/>
        <v>0</v>
      </c>
      <c r="R128" s="98">
        <f t="shared" si="67"/>
        <v>0</v>
      </c>
      <c r="S128" s="98">
        <f t="shared" si="67"/>
        <v>0</v>
      </c>
      <c r="T128" s="98">
        <f t="shared" si="67"/>
        <v>0</v>
      </c>
      <c r="V128" s="30" t="s">
        <v>245</v>
      </c>
    </row>
    <row r="129" spans="2:22" s="161" customFormat="1" ht="12.6">
      <c r="B129" s="35" t="s">
        <v>573</v>
      </c>
      <c r="C129" s="94" t="str">
        <f t="shared" si="45"/>
        <v>Spare - please specify</v>
      </c>
      <c r="D129" s="234" t="str">
        <f t="shared" si="57"/>
        <v>SP1</v>
      </c>
      <c r="E129" s="18" t="s">
        <v>649</v>
      </c>
      <c r="H129" s="98">
        <f t="shared" ref="H129:T129" si="68">H280-H431</f>
        <v>0</v>
      </c>
      <c r="I129" s="98">
        <f t="shared" si="68"/>
        <v>0</v>
      </c>
      <c r="J129" s="98">
        <f t="shared" si="68"/>
        <v>0</v>
      </c>
      <c r="K129" s="98">
        <f t="shared" si="68"/>
        <v>0</v>
      </c>
      <c r="L129" s="98">
        <f t="shared" si="68"/>
        <v>0</v>
      </c>
      <c r="M129" s="98">
        <f t="shared" si="68"/>
        <v>0</v>
      </c>
      <c r="N129" s="98">
        <f t="shared" si="68"/>
        <v>0</v>
      </c>
      <c r="O129" s="98">
        <f t="shared" si="68"/>
        <v>0</v>
      </c>
      <c r="P129" s="98">
        <f t="shared" si="68"/>
        <v>0</v>
      </c>
      <c r="Q129" s="98">
        <f t="shared" si="68"/>
        <v>0</v>
      </c>
      <c r="R129" s="98">
        <f t="shared" si="68"/>
        <v>0</v>
      </c>
      <c r="S129" s="98">
        <f t="shared" si="68"/>
        <v>0</v>
      </c>
      <c r="T129" s="98">
        <f t="shared" si="68"/>
        <v>0</v>
      </c>
      <c r="V129" s="30" t="s">
        <v>245</v>
      </c>
    </row>
    <row r="130" spans="2:22" s="161" customFormat="1" ht="12.6">
      <c r="B130" s="35" t="s">
        <v>573</v>
      </c>
      <c r="C130" s="94" t="str">
        <f t="shared" si="45"/>
        <v>Spare - please specify</v>
      </c>
      <c r="D130" s="234" t="str">
        <f t="shared" si="57"/>
        <v>SP2</v>
      </c>
      <c r="E130" s="18" t="s">
        <v>649</v>
      </c>
      <c r="H130" s="98">
        <f t="shared" ref="H130:T130" si="69">H281-H432</f>
        <v>0</v>
      </c>
      <c r="I130" s="98">
        <f t="shared" si="69"/>
        <v>0</v>
      </c>
      <c r="J130" s="98">
        <f t="shared" si="69"/>
        <v>0</v>
      </c>
      <c r="K130" s="98">
        <f t="shared" si="69"/>
        <v>0</v>
      </c>
      <c r="L130" s="98">
        <f t="shared" si="69"/>
        <v>0</v>
      </c>
      <c r="M130" s="98">
        <f t="shared" si="69"/>
        <v>0</v>
      </c>
      <c r="N130" s="98">
        <f t="shared" si="69"/>
        <v>0</v>
      </c>
      <c r="O130" s="98">
        <f t="shared" si="69"/>
        <v>0</v>
      </c>
      <c r="P130" s="98">
        <f t="shared" si="69"/>
        <v>0</v>
      </c>
      <c r="Q130" s="98">
        <f t="shared" si="69"/>
        <v>0</v>
      </c>
      <c r="R130" s="98">
        <f t="shared" si="69"/>
        <v>0</v>
      </c>
      <c r="S130" s="98">
        <f t="shared" si="69"/>
        <v>0</v>
      </c>
      <c r="T130" s="98">
        <f t="shared" si="69"/>
        <v>0</v>
      </c>
      <c r="V130" s="30" t="s">
        <v>245</v>
      </c>
    </row>
    <row r="131" spans="2:22" s="161" customFormat="1" ht="12.6">
      <c r="B131" s="35" t="s">
        <v>573</v>
      </c>
      <c r="C131" s="94" t="str">
        <f t="shared" si="45"/>
        <v>Spare - please specify</v>
      </c>
      <c r="D131" s="234" t="str">
        <f t="shared" si="57"/>
        <v>SP3</v>
      </c>
      <c r="E131" s="18" t="s">
        <v>649</v>
      </c>
      <c r="H131" s="98">
        <f t="shared" ref="H131:T131" si="70">H282-H433</f>
        <v>0</v>
      </c>
      <c r="I131" s="98">
        <f t="shared" si="70"/>
        <v>0</v>
      </c>
      <c r="J131" s="98">
        <f t="shared" si="70"/>
        <v>0</v>
      </c>
      <c r="K131" s="98">
        <f t="shared" si="70"/>
        <v>0</v>
      </c>
      <c r="L131" s="98">
        <f t="shared" si="70"/>
        <v>0</v>
      </c>
      <c r="M131" s="98">
        <f t="shared" si="70"/>
        <v>0</v>
      </c>
      <c r="N131" s="98">
        <f t="shared" si="70"/>
        <v>0</v>
      </c>
      <c r="O131" s="98">
        <f t="shared" si="70"/>
        <v>0</v>
      </c>
      <c r="P131" s="98">
        <f t="shared" si="70"/>
        <v>0</v>
      </c>
      <c r="Q131" s="98">
        <f t="shared" si="70"/>
        <v>0</v>
      </c>
      <c r="R131" s="98">
        <f t="shared" si="70"/>
        <v>0</v>
      </c>
      <c r="S131" s="98">
        <f t="shared" si="70"/>
        <v>0</v>
      </c>
      <c r="T131" s="98">
        <f t="shared" si="70"/>
        <v>0</v>
      </c>
      <c r="V131" s="30" t="s">
        <v>245</v>
      </c>
    </row>
    <row r="132" spans="2:22" s="161" customFormat="1" ht="12.6">
      <c r="B132" s="35" t="s">
        <v>572</v>
      </c>
      <c r="C132" s="16" t="str">
        <f t="shared" si="45"/>
        <v>Industry</v>
      </c>
      <c r="D132" s="234"/>
      <c r="E132" s="18" t="s">
        <v>649</v>
      </c>
      <c r="H132" s="98">
        <f t="shared" ref="H132:T132" si="71">H283-H434</f>
        <v>0</v>
      </c>
      <c r="I132" s="98">
        <f t="shared" si="71"/>
        <v>0</v>
      </c>
      <c r="J132" s="98">
        <f t="shared" si="71"/>
        <v>0</v>
      </c>
      <c r="K132" s="98">
        <f t="shared" si="71"/>
        <v>0</v>
      </c>
      <c r="L132" s="98">
        <f t="shared" si="71"/>
        <v>0</v>
      </c>
      <c r="M132" s="98">
        <f t="shared" si="71"/>
        <v>0</v>
      </c>
      <c r="N132" s="98">
        <f t="shared" si="71"/>
        <v>0</v>
      </c>
      <c r="O132" s="98">
        <f t="shared" si="71"/>
        <v>0</v>
      </c>
      <c r="P132" s="98">
        <f t="shared" si="71"/>
        <v>0</v>
      </c>
      <c r="Q132" s="98">
        <f t="shared" si="71"/>
        <v>0</v>
      </c>
      <c r="R132" s="98">
        <f t="shared" si="71"/>
        <v>0</v>
      </c>
      <c r="S132" s="98">
        <f t="shared" si="71"/>
        <v>0</v>
      </c>
      <c r="T132" s="98">
        <f t="shared" si="71"/>
        <v>0</v>
      </c>
      <c r="V132" s="30" t="s">
        <v>245</v>
      </c>
    </row>
    <row r="133" spans="2:22" s="161" customFormat="1" ht="12.6">
      <c r="B133" s="35" t="s">
        <v>572</v>
      </c>
      <c r="C133" s="94" t="str">
        <f t="shared" si="45"/>
        <v>Payroll costs</v>
      </c>
      <c r="D133" s="234" t="str">
        <f t="shared" ref="D133:D145" si="72">D284</f>
        <v>PR</v>
      </c>
      <c r="E133" s="18" t="s">
        <v>649</v>
      </c>
      <c r="H133" s="98">
        <f t="shared" ref="H133:T133" si="73">H284-H435</f>
        <v>0</v>
      </c>
      <c r="I133" s="98">
        <f t="shared" si="73"/>
        <v>0</v>
      </c>
      <c r="J133" s="98">
        <f t="shared" si="73"/>
        <v>0</v>
      </c>
      <c r="K133" s="98">
        <f t="shared" si="73"/>
        <v>0</v>
      </c>
      <c r="L133" s="98">
        <f t="shared" si="73"/>
        <v>0</v>
      </c>
      <c r="M133" s="98">
        <f t="shared" si="73"/>
        <v>0</v>
      </c>
      <c r="N133" s="98">
        <f t="shared" si="73"/>
        <v>0</v>
      </c>
      <c r="O133" s="98">
        <f t="shared" si="73"/>
        <v>0</v>
      </c>
      <c r="P133" s="98">
        <f t="shared" si="73"/>
        <v>0</v>
      </c>
      <c r="Q133" s="98">
        <f t="shared" si="73"/>
        <v>0</v>
      </c>
      <c r="R133" s="98">
        <f t="shared" si="73"/>
        <v>0</v>
      </c>
      <c r="S133" s="98">
        <f t="shared" si="73"/>
        <v>0</v>
      </c>
      <c r="T133" s="98">
        <f t="shared" si="73"/>
        <v>0</v>
      </c>
      <c r="V133" s="30" t="s">
        <v>245</v>
      </c>
    </row>
    <row r="134" spans="2:22" s="161" customFormat="1" ht="12.6">
      <c r="B134" s="35" t="s">
        <v>572</v>
      </c>
      <c r="C134" s="94" t="str">
        <f t="shared" si="45"/>
        <v>Non-payroll costs</v>
      </c>
      <c r="D134" s="234" t="str">
        <f t="shared" si="72"/>
        <v>NP</v>
      </c>
      <c r="E134" s="18" t="s">
        <v>649</v>
      </c>
      <c r="H134" s="98">
        <f t="shared" ref="H134:T134" si="74">H285-H436</f>
        <v>0</v>
      </c>
      <c r="I134" s="98">
        <f t="shared" si="74"/>
        <v>0</v>
      </c>
      <c r="J134" s="98">
        <f t="shared" si="74"/>
        <v>0</v>
      </c>
      <c r="K134" s="98">
        <f t="shared" si="74"/>
        <v>0</v>
      </c>
      <c r="L134" s="98">
        <f t="shared" si="74"/>
        <v>0</v>
      </c>
      <c r="M134" s="98">
        <f t="shared" si="74"/>
        <v>0</v>
      </c>
      <c r="N134" s="98">
        <f t="shared" si="74"/>
        <v>0</v>
      </c>
      <c r="O134" s="98">
        <f t="shared" si="74"/>
        <v>0</v>
      </c>
      <c r="P134" s="98">
        <f t="shared" si="74"/>
        <v>0</v>
      </c>
      <c r="Q134" s="98">
        <f t="shared" si="74"/>
        <v>0</v>
      </c>
      <c r="R134" s="98">
        <f t="shared" si="74"/>
        <v>0</v>
      </c>
      <c r="S134" s="98">
        <f t="shared" si="74"/>
        <v>0</v>
      </c>
      <c r="T134" s="98">
        <f t="shared" si="74"/>
        <v>0</v>
      </c>
      <c r="V134" s="30" t="s">
        <v>245</v>
      </c>
    </row>
    <row r="135" spans="2:22" s="161" customFormat="1" ht="12.6">
      <c r="B135" s="35" t="s">
        <v>572</v>
      </c>
      <c r="C135" s="94" t="str">
        <f t="shared" si="45"/>
        <v>Recruitment</v>
      </c>
      <c r="D135" s="234" t="str">
        <f t="shared" si="72"/>
        <v>RC</v>
      </c>
      <c r="E135" s="18" t="s">
        <v>649</v>
      </c>
      <c r="H135" s="98">
        <f t="shared" ref="H135:T135" si="75">H286-H437</f>
        <v>0</v>
      </c>
      <c r="I135" s="98">
        <f t="shared" si="75"/>
        <v>0</v>
      </c>
      <c r="J135" s="98">
        <f t="shared" si="75"/>
        <v>0</v>
      </c>
      <c r="K135" s="98">
        <f t="shared" si="75"/>
        <v>0</v>
      </c>
      <c r="L135" s="98">
        <f t="shared" si="75"/>
        <v>0</v>
      </c>
      <c r="M135" s="98">
        <f t="shared" si="75"/>
        <v>0</v>
      </c>
      <c r="N135" s="98">
        <f t="shared" si="75"/>
        <v>0</v>
      </c>
      <c r="O135" s="98">
        <f t="shared" si="75"/>
        <v>0</v>
      </c>
      <c r="P135" s="98">
        <f t="shared" si="75"/>
        <v>0</v>
      </c>
      <c r="Q135" s="98">
        <f t="shared" si="75"/>
        <v>0</v>
      </c>
      <c r="R135" s="98">
        <f t="shared" si="75"/>
        <v>0</v>
      </c>
      <c r="S135" s="98">
        <f t="shared" si="75"/>
        <v>0</v>
      </c>
      <c r="T135" s="98">
        <f t="shared" si="75"/>
        <v>0</v>
      </c>
      <c r="V135" s="30" t="s">
        <v>245</v>
      </c>
    </row>
    <row r="136" spans="2:22" s="161" customFormat="1" ht="12.6">
      <c r="B136" s="35" t="s">
        <v>572</v>
      </c>
      <c r="C136" s="94" t="str">
        <f t="shared" si="45"/>
        <v>Accommodation</v>
      </c>
      <c r="D136" s="234" t="str">
        <f t="shared" si="72"/>
        <v>AC</v>
      </c>
      <c r="E136" s="18" t="s">
        <v>649</v>
      </c>
      <c r="H136" s="98">
        <f t="shared" ref="H136:T136" si="76">H287-H438</f>
        <v>0</v>
      </c>
      <c r="I136" s="98">
        <f t="shared" si="76"/>
        <v>0</v>
      </c>
      <c r="J136" s="98">
        <f t="shared" si="76"/>
        <v>0</v>
      </c>
      <c r="K136" s="98">
        <f t="shared" si="76"/>
        <v>0</v>
      </c>
      <c r="L136" s="98">
        <f t="shared" si="76"/>
        <v>0</v>
      </c>
      <c r="M136" s="98">
        <f t="shared" si="76"/>
        <v>0</v>
      </c>
      <c r="N136" s="98">
        <f t="shared" si="76"/>
        <v>0</v>
      </c>
      <c r="O136" s="98">
        <f t="shared" si="76"/>
        <v>0</v>
      </c>
      <c r="P136" s="98">
        <f t="shared" si="76"/>
        <v>0</v>
      </c>
      <c r="Q136" s="98">
        <f t="shared" si="76"/>
        <v>0</v>
      </c>
      <c r="R136" s="98">
        <f t="shared" si="76"/>
        <v>0</v>
      </c>
      <c r="S136" s="98">
        <f t="shared" si="76"/>
        <v>0</v>
      </c>
      <c r="T136" s="98">
        <f t="shared" si="76"/>
        <v>0</v>
      </c>
      <c r="V136" s="30" t="s">
        <v>245</v>
      </c>
    </row>
    <row r="137" spans="2:22" s="161" customFormat="1" ht="12.6">
      <c r="B137" s="35" t="s">
        <v>572</v>
      </c>
      <c r="C137" s="94" t="str">
        <f t="shared" si="45"/>
        <v>External services</v>
      </c>
      <c r="D137" s="234" t="str">
        <f t="shared" si="72"/>
        <v>ES</v>
      </c>
      <c r="E137" s="18" t="s">
        <v>649</v>
      </c>
      <c r="H137" s="98">
        <f t="shared" ref="H137:T137" si="77">H288-H439</f>
        <v>0</v>
      </c>
      <c r="I137" s="98">
        <f t="shared" si="77"/>
        <v>0</v>
      </c>
      <c r="J137" s="98">
        <f t="shared" si="77"/>
        <v>0</v>
      </c>
      <c r="K137" s="98">
        <f t="shared" si="77"/>
        <v>0</v>
      </c>
      <c r="L137" s="98">
        <f t="shared" si="77"/>
        <v>0</v>
      </c>
      <c r="M137" s="98">
        <f t="shared" si="77"/>
        <v>0</v>
      </c>
      <c r="N137" s="98">
        <f t="shared" si="77"/>
        <v>0</v>
      </c>
      <c r="O137" s="98">
        <f t="shared" si="77"/>
        <v>0</v>
      </c>
      <c r="P137" s="98">
        <f t="shared" si="77"/>
        <v>0</v>
      </c>
      <c r="Q137" s="98">
        <f t="shared" si="77"/>
        <v>0</v>
      </c>
      <c r="R137" s="98">
        <f t="shared" si="77"/>
        <v>0</v>
      </c>
      <c r="S137" s="98">
        <f t="shared" si="77"/>
        <v>0</v>
      </c>
      <c r="T137" s="98">
        <f t="shared" si="77"/>
        <v>0</v>
      </c>
      <c r="V137" s="30" t="s">
        <v>245</v>
      </c>
    </row>
    <row r="138" spans="2:22" s="161" customFormat="1" ht="12.6">
      <c r="B138" s="35" t="s">
        <v>572</v>
      </c>
      <c r="C138" s="94" t="str">
        <f t="shared" si="45"/>
        <v>Internal services</v>
      </c>
      <c r="D138" s="234" t="str">
        <f t="shared" si="72"/>
        <v>IS</v>
      </c>
      <c r="E138" s="18" t="s">
        <v>649</v>
      </c>
      <c r="H138" s="98">
        <f t="shared" ref="H138:T138" si="78">H289-H440</f>
        <v>0</v>
      </c>
      <c r="I138" s="98">
        <f t="shared" si="78"/>
        <v>0</v>
      </c>
      <c r="J138" s="98">
        <f t="shared" si="78"/>
        <v>0</v>
      </c>
      <c r="K138" s="98">
        <f t="shared" si="78"/>
        <v>0</v>
      </c>
      <c r="L138" s="98">
        <f t="shared" si="78"/>
        <v>0</v>
      </c>
      <c r="M138" s="98">
        <f t="shared" si="78"/>
        <v>0</v>
      </c>
      <c r="N138" s="98">
        <f t="shared" si="78"/>
        <v>0</v>
      </c>
      <c r="O138" s="98">
        <f t="shared" si="78"/>
        <v>0</v>
      </c>
      <c r="P138" s="98">
        <f t="shared" si="78"/>
        <v>0</v>
      </c>
      <c r="Q138" s="98">
        <f t="shared" si="78"/>
        <v>0</v>
      </c>
      <c r="R138" s="98">
        <f t="shared" si="78"/>
        <v>0</v>
      </c>
      <c r="S138" s="98">
        <f t="shared" si="78"/>
        <v>0</v>
      </c>
      <c r="T138" s="98">
        <f t="shared" si="78"/>
        <v>0</v>
      </c>
      <c r="V138" s="30" t="s">
        <v>245</v>
      </c>
    </row>
    <row r="139" spans="2:22" s="161" customFormat="1" ht="12.6">
      <c r="B139" s="35" t="s">
        <v>572</v>
      </c>
      <c r="C139" s="94" t="str">
        <f t="shared" si="45"/>
        <v>Service management</v>
      </c>
      <c r="D139" s="234" t="str">
        <f t="shared" si="72"/>
        <v>SM</v>
      </c>
      <c r="E139" s="18" t="s">
        <v>649</v>
      </c>
      <c r="H139" s="98">
        <f t="shared" ref="H139:T139" si="79">H290-H441</f>
        <v>0</v>
      </c>
      <c r="I139" s="98">
        <f t="shared" si="79"/>
        <v>0</v>
      </c>
      <c r="J139" s="98">
        <f t="shared" si="79"/>
        <v>0</v>
      </c>
      <c r="K139" s="98">
        <f t="shared" si="79"/>
        <v>0</v>
      </c>
      <c r="L139" s="98">
        <f t="shared" si="79"/>
        <v>0</v>
      </c>
      <c r="M139" s="98">
        <f t="shared" si="79"/>
        <v>0</v>
      </c>
      <c r="N139" s="98">
        <f t="shared" si="79"/>
        <v>0</v>
      </c>
      <c r="O139" s="98">
        <f t="shared" si="79"/>
        <v>0</v>
      </c>
      <c r="P139" s="98">
        <f t="shared" si="79"/>
        <v>0</v>
      </c>
      <c r="Q139" s="98">
        <f t="shared" si="79"/>
        <v>0</v>
      </c>
      <c r="R139" s="98">
        <f t="shared" si="79"/>
        <v>0</v>
      </c>
      <c r="S139" s="98">
        <f t="shared" si="79"/>
        <v>0</v>
      </c>
      <c r="T139" s="98">
        <f t="shared" si="79"/>
        <v>0</v>
      </c>
      <c r="V139" s="30" t="s">
        <v>245</v>
      </c>
    </row>
    <row r="140" spans="2:22" s="161" customFormat="1" ht="12.6">
      <c r="B140" s="35" t="s">
        <v>572</v>
      </c>
      <c r="C140" s="94" t="str">
        <f t="shared" ref="C140:C171" si="80">C291</f>
        <v>Transition</v>
      </c>
      <c r="D140" s="234" t="str">
        <f t="shared" si="72"/>
        <v>TR</v>
      </c>
      <c r="E140" s="18" t="s">
        <v>649</v>
      </c>
      <c r="H140" s="98">
        <f t="shared" ref="H140:T140" si="81">H291-H442</f>
        <v>0</v>
      </c>
      <c r="I140" s="98">
        <f t="shared" si="81"/>
        <v>0</v>
      </c>
      <c r="J140" s="98">
        <f t="shared" si="81"/>
        <v>0</v>
      </c>
      <c r="K140" s="98">
        <f t="shared" si="81"/>
        <v>0</v>
      </c>
      <c r="L140" s="98">
        <f t="shared" si="81"/>
        <v>0</v>
      </c>
      <c r="M140" s="98">
        <f t="shared" si="81"/>
        <v>0</v>
      </c>
      <c r="N140" s="98">
        <f t="shared" si="81"/>
        <v>0</v>
      </c>
      <c r="O140" s="98">
        <f t="shared" si="81"/>
        <v>0</v>
      </c>
      <c r="P140" s="98">
        <f t="shared" si="81"/>
        <v>0</v>
      </c>
      <c r="Q140" s="98">
        <f t="shared" si="81"/>
        <v>0</v>
      </c>
      <c r="R140" s="98">
        <f t="shared" si="81"/>
        <v>0</v>
      </c>
      <c r="S140" s="98">
        <f t="shared" si="81"/>
        <v>0</v>
      </c>
      <c r="T140" s="98">
        <f t="shared" si="81"/>
        <v>0</v>
      </c>
      <c r="V140" s="30" t="s">
        <v>245</v>
      </c>
    </row>
    <row r="141" spans="2:22" s="161" customFormat="1" ht="12.6">
      <c r="B141" s="35" t="s">
        <v>572</v>
      </c>
      <c r="C141" s="94" t="str">
        <f t="shared" si="80"/>
        <v>IT Services</v>
      </c>
      <c r="D141" s="234" t="str">
        <f t="shared" si="72"/>
        <v>IT</v>
      </c>
      <c r="E141" s="18" t="s">
        <v>649</v>
      </c>
      <c r="H141" s="98">
        <f t="shared" ref="H141:T141" si="82">H292-H443</f>
        <v>0</v>
      </c>
      <c r="I141" s="98">
        <f t="shared" si="82"/>
        <v>0</v>
      </c>
      <c r="J141" s="98">
        <f t="shared" si="82"/>
        <v>0</v>
      </c>
      <c r="K141" s="98">
        <f t="shared" si="82"/>
        <v>0</v>
      </c>
      <c r="L141" s="98">
        <f t="shared" si="82"/>
        <v>0</v>
      </c>
      <c r="M141" s="98">
        <f t="shared" si="82"/>
        <v>0</v>
      </c>
      <c r="N141" s="98">
        <f t="shared" si="82"/>
        <v>0</v>
      </c>
      <c r="O141" s="98">
        <f t="shared" si="82"/>
        <v>0</v>
      </c>
      <c r="P141" s="98">
        <f t="shared" si="82"/>
        <v>0</v>
      </c>
      <c r="Q141" s="98">
        <f t="shared" si="82"/>
        <v>0</v>
      </c>
      <c r="R141" s="98">
        <f t="shared" si="82"/>
        <v>0</v>
      </c>
      <c r="S141" s="98">
        <f t="shared" si="82"/>
        <v>0</v>
      </c>
      <c r="T141" s="98">
        <f t="shared" si="82"/>
        <v>0</v>
      </c>
      <c r="V141" s="30" t="s">
        <v>245</v>
      </c>
    </row>
    <row r="142" spans="2:22" s="161" customFormat="1" ht="12.6">
      <c r="B142" s="35" t="s">
        <v>572</v>
      </c>
      <c r="C142" s="94" t="str">
        <f t="shared" si="80"/>
        <v>Office Sundry</v>
      </c>
      <c r="D142" s="234" t="str">
        <f t="shared" si="72"/>
        <v>OS</v>
      </c>
      <c r="E142" s="18" t="s">
        <v>649</v>
      </c>
      <c r="H142" s="98">
        <f t="shared" ref="H142:T142" si="83">H293-H444</f>
        <v>0</v>
      </c>
      <c r="I142" s="98">
        <f t="shared" si="83"/>
        <v>0</v>
      </c>
      <c r="J142" s="98">
        <f t="shared" si="83"/>
        <v>0</v>
      </c>
      <c r="K142" s="98">
        <f t="shared" si="83"/>
        <v>0</v>
      </c>
      <c r="L142" s="98">
        <f t="shared" si="83"/>
        <v>0</v>
      </c>
      <c r="M142" s="98">
        <f t="shared" si="83"/>
        <v>0</v>
      </c>
      <c r="N142" s="98">
        <f t="shared" si="83"/>
        <v>0</v>
      </c>
      <c r="O142" s="98">
        <f t="shared" si="83"/>
        <v>0</v>
      </c>
      <c r="P142" s="98">
        <f t="shared" si="83"/>
        <v>0</v>
      </c>
      <c r="Q142" s="98">
        <f t="shared" si="83"/>
        <v>0</v>
      </c>
      <c r="R142" s="98">
        <f t="shared" si="83"/>
        <v>0</v>
      </c>
      <c r="S142" s="98">
        <f t="shared" si="83"/>
        <v>0</v>
      </c>
      <c r="T142" s="98">
        <f t="shared" si="83"/>
        <v>0</v>
      </c>
      <c r="V142" s="30" t="s">
        <v>245</v>
      </c>
    </row>
    <row r="143" spans="2:22" s="161" customFormat="1" ht="12.6">
      <c r="B143" s="35" t="s">
        <v>572</v>
      </c>
      <c r="C143" s="94" t="str">
        <f t="shared" si="80"/>
        <v>Spare - please specify</v>
      </c>
      <c r="D143" s="234" t="str">
        <f t="shared" si="72"/>
        <v>SP1</v>
      </c>
      <c r="E143" s="18" t="s">
        <v>649</v>
      </c>
      <c r="H143" s="98">
        <f t="shared" ref="H143:T143" si="84">H294-H445</f>
        <v>0</v>
      </c>
      <c r="I143" s="98">
        <f t="shared" si="84"/>
        <v>0</v>
      </c>
      <c r="J143" s="98">
        <f t="shared" si="84"/>
        <v>0</v>
      </c>
      <c r="K143" s="98">
        <f t="shared" si="84"/>
        <v>0</v>
      </c>
      <c r="L143" s="98">
        <f t="shared" si="84"/>
        <v>0</v>
      </c>
      <c r="M143" s="98">
        <f t="shared" si="84"/>
        <v>0</v>
      </c>
      <c r="N143" s="98">
        <f t="shared" si="84"/>
        <v>0</v>
      </c>
      <c r="O143" s="98">
        <f t="shared" si="84"/>
        <v>0</v>
      </c>
      <c r="P143" s="98">
        <f t="shared" si="84"/>
        <v>0</v>
      </c>
      <c r="Q143" s="98">
        <f t="shared" si="84"/>
        <v>0</v>
      </c>
      <c r="R143" s="98">
        <f t="shared" si="84"/>
        <v>0</v>
      </c>
      <c r="S143" s="98">
        <f t="shared" si="84"/>
        <v>0</v>
      </c>
      <c r="T143" s="98">
        <f t="shared" si="84"/>
        <v>0</v>
      </c>
      <c r="V143" s="30" t="s">
        <v>245</v>
      </c>
    </row>
    <row r="144" spans="2:22" s="161" customFormat="1" ht="12.6">
      <c r="B144" s="35" t="s">
        <v>572</v>
      </c>
      <c r="C144" s="94" t="str">
        <f t="shared" si="80"/>
        <v>Spare - please specify</v>
      </c>
      <c r="D144" s="234" t="str">
        <f t="shared" si="72"/>
        <v>SP2</v>
      </c>
      <c r="E144" s="18" t="s">
        <v>649</v>
      </c>
      <c r="H144" s="98">
        <f t="shared" ref="H144:T144" si="85">H295-H446</f>
        <v>0</v>
      </c>
      <c r="I144" s="98">
        <f t="shared" si="85"/>
        <v>0</v>
      </c>
      <c r="J144" s="98">
        <f t="shared" si="85"/>
        <v>0</v>
      </c>
      <c r="K144" s="98">
        <f t="shared" si="85"/>
        <v>0</v>
      </c>
      <c r="L144" s="98">
        <f t="shared" si="85"/>
        <v>0</v>
      </c>
      <c r="M144" s="98">
        <f t="shared" si="85"/>
        <v>0</v>
      </c>
      <c r="N144" s="98">
        <f t="shared" si="85"/>
        <v>0</v>
      </c>
      <c r="O144" s="98">
        <f t="shared" si="85"/>
        <v>0</v>
      </c>
      <c r="P144" s="98">
        <f t="shared" si="85"/>
        <v>0</v>
      </c>
      <c r="Q144" s="98">
        <f t="shared" si="85"/>
        <v>0</v>
      </c>
      <c r="R144" s="98">
        <f t="shared" si="85"/>
        <v>0</v>
      </c>
      <c r="S144" s="98">
        <f t="shared" si="85"/>
        <v>0</v>
      </c>
      <c r="T144" s="98">
        <f t="shared" si="85"/>
        <v>0</v>
      </c>
      <c r="V144" s="30" t="s">
        <v>245</v>
      </c>
    </row>
    <row r="145" spans="1:257" s="161" customFormat="1" ht="12.6">
      <c r="B145" s="35" t="s">
        <v>572</v>
      </c>
      <c r="C145" s="94" t="str">
        <f t="shared" si="80"/>
        <v>Spare - please specify</v>
      </c>
      <c r="D145" s="234" t="str">
        <f t="shared" si="72"/>
        <v>SP3</v>
      </c>
      <c r="E145" s="18" t="s">
        <v>649</v>
      </c>
      <c r="H145" s="98">
        <f t="shared" ref="H145:T145" si="86">H296-H447</f>
        <v>0</v>
      </c>
      <c r="I145" s="98">
        <f t="shared" si="86"/>
        <v>0</v>
      </c>
      <c r="J145" s="98">
        <f t="shared" si="86"/>
        <v>0</v>
      </c>
      <c r="K145" s="98">
        <f t="shared" si="86"/>
        <v>0</v>
      </c>
      <c r="L145" s="98">
        <f t="shared" si="86"/>
        <v>0</v>
      </c>
      <c r="M145" s="98">
        <f t="shared" si="86"/>
        <v>0</v>
      </c>
      <c r="N145" s="98">
        <f t="shared" si="86"/>
        <v>0</v>
      </c>
      <c r="O145" s="98">
        <f t="shared" si="86"/>
        <v>0</v>
      </c>
      <c r="P145" s="98">
        <f t="shared" si="86"/>
        <v>0</v>
      </c>
      <c r="Q145" s="98">
        <f t="shared" si="86"/>
        <v>0</v>
      </c>
      <c r="R145" s="98">
        <f t="shared" si="86"/>
        <v>0</v>
      </c>
      <c r="S145" s="98">
        <f t="shared" si="86"/>
        <v>0</v>
      </c>
      <c r="T145" s="98">
        <f t="shared" si="86"/>
        <v>0</v>
      </c>
      <c r="V145" s="30" t="s">
        <v>245</v>
      </c>
    </row>
    <row r="146" spans="1:257" s="161" customFormat="1" ht="12.6">
      <c r="B146" s="35" t="s">
        <v>576</v>
      </c>
      <c r="C146" s="16" t="str">
        <f t="shared" si="80"/>
        <v xml:space="preserve">Operations </v>
      </c>
      <c r="D146" s="234"/>
      <c r="E146" s="18" t="s">
        <v>649</v>
      </c>
      <c r="H146" s="98">
        <f t="shared" ref="H146:T146" si="87">H297-H448</f>
        <v>0</v>
      </c>
      <c r="I146" s="98">
        <f t="shared" si="87"/>
        <v>0</v>
      </c>
      <c r="J146" s="98">
        <f t="shared" si="87"/>
        <v>0</v>
      </c>
      <c r="K146" s="98">
        <f t="shared" si="87"/>
        <v>0</v>
      </c>
      <c r="L146" s="98">
        <f t="shared" si="87"/>
        <v>0</v>
      </c>
      <c r="M146" s="98">
        <f t="shared" si="87"/>
        <v>0</v>
      </c>
      <c r="N146" s="98">
        <f t="shared" si="87"/>
        <v>0</v>
      </c>
      <c r="O146" s="98">
        <f t="shared" si="87"/>
        <v>0</v>
      </c>
      <c r="P146" s="98">
        <f t="shared" si="87"/>
        <v>0</v>
      </c>
      <c r="Q146" s="98">
        <f t="shared" si="87"/>
        <v>0</v>
      </c>
      <c r="R146" s="98">
        <f t="shared" si="87"/>
        <v>0</v>
      </c>
      <c r="S146" s="98">
        <f t="shared" si="87"/>
        <v>0</v>
      </c>
      <c r="T146" s="98">
        <f t="shared" si="87"/>
        <v>0</v>
      </c>
      <c r="V146" s="30" t="s">
        <v>245</v>
      </c>
    </row>
    <row r="147" spans="1:257" s="161" customFormat="1" ht="12.6">
      <c r="B147" s="35" t="s">
        <v>576</v>
      </c>
      <c r="C147" s="94" t="str">
        <f t="shared" si="80"/>
        <v>Payroll costs</v>
      </c>
      <c r="D147" s="234" t="str">
        <f t="shared" ref="D147:D159" si="88">D298</f>
        <v>PR</v>
      </c>
      <c r="E147" s="18" t="s">
        <v>649</v>
      </c>
      <c r="H147" s="98">
        <f t="shared" ref="H147:T147" si="89">H298-H449</f>
        <v>0</v>
      </c>
      <c r="I147" s="98">
        <f t="shared" si="89"/>
        <v>0</v>
      </c>
      <c r="J147" s="98">
        <f t="shared" si="89"/>
        <v>0</v>
      </c>
      <c r="K147" s="98">
        <f t="shared" si="89"/>
        <v>0</v>
      </c>
      <c r="L147" s="98">
        <f t="shared" si="89"/>
        <v>0</v>
      </c>
      <c r="M147" s="98">
        <f t="shared" si="89"/>
        <v>0</v>
      </c>
      <c r="N147" s="98">
        <f t="shared" si="89"/>
        <v>0</v>
      </c>
      <c r="O147" s="98">
        <f t="shared" si="89"/>
        <v>0</v>
      </c>
      <c r="P147" s="98">
        <f t="shared" si="89"/>
        <v>0</v>
      </c>
      <c r="Q147" s="98">
        <f t="shared" si="89"/>
        <v>0</v>
      </c>
      <c r="R147" s="98">
        <f t="shared" si="89"/>
        <v>0</v>
      </c>
      <c r="S147" s="98">
        <f t="shared" si="89"/>
        <v>0</v>
      </c>
      <c r="T147" s="98">
        <f t="shared" si="89"/>
        <v>0</v>
      </c>
      <c r="V147" s="30" t="s">
        <v>245</v>
      </c>
    </row>
    <row r="148" spans="1:257" s="161" customFormat="1" ht="12.6">
      <c r="B148" s="35" t="s">
        <v>576</v>
      </c>
      <c r="C148" s="94" t="str">
        <f t="shared" si="80"/>
        <v>Non-payroll costs</v>
      </c>
      <c r="D148" s="234" t="str">
        <f t="shared" si="88"/>
        <v>NP</v>
      </c>
      <c r="E148" s="18" t="s">
        <v>649</v>
      </c>
      <c r="H148" s="98">
        <f t="shared" ref="H148:T148" si="90">H299-H450</f>
        <v>0</v>
      </c>
      <c r="I148" s="98">
        <f t="shared" si="90"/>
        <v>0</v>
      </c>
      <c r="J148" s="98">
        <f t="shared" si="90"/>
        <v>0</v>
      </c>
      <c r="K148" s="98">
        <f t="shared" si="90"/>
        <v>0</v>
      </c>
      <c r="L148" s="98">
        <f t="shared" si="90"/>
        <v>0</v>
      </c>
      <c r="M148" s="98">
        <f t="shared" si="90"/>
        <v>0</v>
      </c>
      <c r="N148" s="98">
        <f t="shared" si="90"/>
        <v>0</v>
      </c>
      <c r="O148" s="98">
        <f t="shared" si="90"/>
        <v>0</v>
      </c>
      <c r="P148" s="98">
        <f t="shared" si="90"/>
        <v>0</v>
      </c>
      <c r="Q148" s="98">
        <f t="shared" si="90"/>
        <v>0</v>
      </c>
      <c r="R148" s="98">
        <f t="shared" si="90"/>
        <v>0</v>
      </c>
      <c r="S148" s="98">
        <f t="shared" si="90"/>
        <v>0</v>
      </c>
      <c r="T148" s="98">
        <f t="shared" si="90"/>
        <v>0</v>
      </c>
      <c r="V148" s="30" t="s">
        <v>245</v>
      </c>
    </row>
    <row r="149" spans="1:257" s="161" customFormat="1" ht="12.6">
      <c r="B149" s="35" t="s">
        <v>576</v>
      </c>
      <c r="C149" s="94" t="str">
        <f t="shared" si="80"/>
        <v>Recruitment</v>
      </c>
      <c r="D149" s="234" t="str">
        <f t="shared" si="88"/>
        <v>RC</v>
      </c>
      <c r="E149" s="18" t="s">
        <v>649</v>
      </c>
      <c r="H149" s="98">
        <f t="shared" ref="H149:T149" si="91">H300-H451</f>
        <v>0</v>
      </c>
      <c r="I149" s="98">
        <f t="shared" si="91"/>
        <v>0</v>
      </c>
      <c r="J149" s="98">
        <f t="shared" si="91"/>
        <v>0</v>
      </c>
      <c r="K149" s="98">
        <f t="shared" si="91"/>
        <v>0</v>
      </c>
      <c r="L149" s="98">
        <f t="shared" si="91"/>
        <v>0</v>
      </c>
      <c r="M149" s="98">
        <f t="shared" si="91"/>
        <v>0</v>
      </c>
      <c r="N149" s="98">
        <f t="shared" si="91"/>
        <v>0</v>
      </c>
      <c r="O149" s="98">
        <f t="shared" si="91"/>
        <v>0</v>
      </c>
      <c r="P149" s="98">
        <f t="shared" si="91"/>
        <v>0</v>
      </c>
      <c r="Q149" s="98">
        <f t="shared" si="91"/>
        <v>0</v>
      </c>
      <c r="R149" s="98">
        <f t="shared" si="91"/>
        <v>0</v>
      </c>
      <c r="S149" s="98">
        <f t="shared" si="91"/>
        <v>0</v>
      </c>
      <c r="T149" s="98">
        <f t="shared" si="91"/>
        <v>0</v>
      </c>
      <c r="V149" s="30" t="s">
        <v>245</v>
      </c>
    </row>
    <row r="150" spans="1:257" s="161" customFormat="1" ht="12.6">
      <c r="B150" s="35" t="s">
        <v>576</v>
      </c>
      <c r="C150" s="94" t="str">
        <f t="shared" si="80"/>
        <v>Accommodation</v>
      </c>
      <c r="D150" s="234" t="str">
        <f t="shared" si="88"/>
        <v>AC</v>
      </c>
      <c r="E150" s="18" t="s">
        <v>649</v>
      </c>
      <c r="H150" s="98">
        <f t="shared" ref="H150:T150" si="92">H301-H452</f>
        <v>0</v>
      </c>
      <c r="I150" s="98">
        <f t="shared" si="92"/>
        <v>0</v>
      </c>
      <c r="J150" s="98">
        <f t="shared" si="92"/>
        <v>0</v>
      </c>
      <c r="K150" s="98">
        <f t="shared" si="92"/>
        <v>0</v>
      </c>
      <c r="L150" s="98">
        <f t="shared" si="92"/>
        <v>0</v>
      </c>
      <c r="M150" s="98">
        <f t="shared" si="92"/>
        <v>0</v>
      </c>
      <c r="N150" s="98">
        <f t="shared" si="92"/>
        <v>0</v>
      </c>
      <c r="O150" s="98">
        <f t="shared" si="92"/>
        <v>0</v>
      </c>
      <c r="P150" s="98">
        <f t="shared" si="92"/>
        <v>0</v>
      </c>
      <c r="Q150" s="98">
        <f t="shared" si="92"/>
        <v>0</v>
      </c>
      <c r="R150" s="98">
        <f t="shared" si="92"/>
        <v>0</v>
      </c>
      <c r="S150" s="98">
        <f t="shared" si="92"/>
        <v>0</v>
      </c>
      <c r="T150" s="98">
        <f t="shared" si="92"/>
        <v>0</v>
      </c>
      <c r="V150" s="30" t="s">
        <v>245</v>
      </c>
    </row>
    <row r="151" spans="1:257" s="161" customFormat="1" ht="12.6">
      <c r="B151" s="35" t="s">
        <v>576</v>
      </c>
      <c r="C151" s="94" t="str">
        <f t="shared" si="80"/>
        <v>External services</v>
      </c>
      <c r="D151" s="234" t="str">
        <f t="shared" si="88"/>
        <v>ES</v>
      </c>
      <c r="E151" s="18" t="s">
        <v>649</v>
      </c>
      <c r="H151" s="98">
        <f t="shared" ref="H151:T151" si="93">H302-H453</f>
        <v>0</v>
      </c>
      <c r="I151" s="98">
        <f t="shared" si="93"/>
        <v>0</v>
      </c>
      <c r="J151" s="98">
        <f t="shared" si="93"/>
        <v>0</v>
      </c>
      <c r="K151" s="98">
        <f t="shared" si="93"/>
        <v>0</v>
      </c>
      <c r="L151" s="98">
        <f t="shared" si="93"/>
        <v>0</v>
      </c>
      <c r="M151" s="98">
        <f t="shared" si="93"/>
        <v>0</v>
      </c>
      <c r="N151" s="98">
        <f t="shared" si="93"/>
        <v>0</v>
      </c>
      <c r="O151" s="98">
        <f t="shared" si="93"/>
        <v>0</v>
      </c>
      <c r="P151" s="98">
        <f t="shared" si="93"/>
        <v>0</v>
      </c>
      <c r="Q151" s="98">
        <f t="shared" si="93"/>
        <v>0</v>
      </c>
      <c r="R151" s="98">
        <f t="shared" si="93"/>
        <v>0</v>
      </c>
      <c r="S151" s="98">
        <f t="shared" si="93"/>
        <v>0</v>
      </c>
      <c r="T151" s="98">
        <f t="shared" si="93"/>
        <v>0</v>
      </c>
      <c r="V151" s="30" t="s">
        <v>245</v>
      </c>
    </row>
    <row r="152" spans="1:257" s="161" customFormat="1" ht="12.6">
      <c r="A152" s="18"/>
      <c r="B152" s="35" t="s">
        <v>576</v>
      </c>
      <c r="C152" s="94" t="str">
        <f t="shared" si="80"/>
        <v>Internal services</v>
      </c>
      <c r="D152" s="234" t="str">
        <f t="shared" si="88"/>
        <v>IS</v>
      </c>
      <c r="E152" s="18" t="s">
        <v>649</v>
      </c>
      <c r="H152" s="98">
        <f t="shared" ref="H152:T152" si="94">H303-H454</f>
        <v>0</v>
      </c>
      <c r="I152" s="98">
        <f t="shared" si="94"/>
        <v>0</v>
      </c>
      <c r="J152" s="98">
        <f t="shared" si="94"/>
        <v>0</v>
      </c>
      <c r="K152" s="98">
        <f t="shared" si="94"/>
        <v>0</v>
      </c>
      <c r="L152" s="98">
        <f t="shared" si="94"/>
        <v>0</v>
      </c>
      <c r="M152" s="98">
        <f t="shared" si="94"/>
        <v>0</v>
      </c>
      <c r="N152" s="98">
        <f t="shared" si="94"/>
        <v>0</v>
      </c>
      <c r="O152" s="98">
        <f t="shared" si="94"/>
        <v>0</v>
      </c>
      <c r="P152" s="98">
        <f t="shared" si="94"/>
        <v>0</v>
      </c>
      <c r="Q152" s="98">
        <f t="shared" si="94"/>
        <v>0</v>
      </c>
      <c r="R152" s="98">
        <f t="shared" si="94"/>
        <v>0</v>
      </c>
      <c r="S152" s="98">
        <f t="shared" si="94"/>
        <v>0</v>
      </c>
      <c r="T152" s="98">
        <f t="shared" si="94"/>
        <v>0</v>
      </c>
      <c r="V152" s="30" t="s">
        <v>245</v>
      </c>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row>
    <row r="153" spans="1:257" s="161" customFormat="1" ht="12.6">
      <c r="B153" s="35" t="s">
        <v>576</v>
      </c>
      <c r="C153" s="94" t="str">
        <f t="shared" si="80"/>
        <v>Service management</v>
      </c>
      <c r="D153" s="234" t="str">
        <f t="shared" si="88"/>
        <v>SM</v>
      </c>
      <c r="E153" s="18" t="s">
        <v>649</v>
      </c>
      <c r="H153" s="98">
        <f t="shared" ref="H153:T153" si="95">H304-H455</f>
        <v>0</v>
      </c>
      <c r="I153" s="98">
        <f t="shared" si="95"/>
        <v>0</v>
      </c>
      <c r="J153" s="98">
        <f t="shared" si="95"/>
        <v>0</v>
      </c>
      <c r="K153" s="98">
        <f t="shared" si="95"/>
        <v>0</v>
      </c>
      <c r="L153" s="98">
        <f t="shared" si="95"/>
        <v>0</v>
      </c>
      <c r="M153" s="98">
        <f t="shared" si="95"/>
        <v>0</v>
      </c>
      <c r="N153" s="98">
        <f t="shared" si="95"/>
        <v>0</v>
      </c>
      <c r="O153" s="98">
        <f t="shared" si="95"/>
        <v>0</v>
      </c>
      <c r="P153" s="98">
        <f t="shared" si="95"/>
        <v>0</v>
      </c>
      <c r="Q153" s="98">
        <f t="shared" si="95"/>
        <v>0</v>
      </c>
      <c r="R153" s="98">
        <f t="shared" si="95"/>
        <v>0</v>
      </c>
      <c r="S153" s="98">
        <f t="shared" si="95"/>
        <v>0</v>
      </c>
      <c r="T153" s="98">
        <f t="shared" si="95"/>
        <v>0</v>
      </c>
      <c r="V153" s="30" t="s">
        <v>245</v>
      </c>
    </row>
    <row r="154" spans="1:257" s="161" customFormat="1" ht="12.6">
      <c r="B154" s="35" t="s">
        <v>576</v>
      </c>
      <c r="C154" s="94" t="str">
        <f t="shared" si="80"/>
        <v>Transition</v>
      </c>
      <c r="D154" s="234" t="str">
        <f t="shared" si="88"/>
        <v>TR</v>
      </c>
      <c r="E154" s="18" t="s">
        <v>649</v>
      </c>
      <c r="H154" s="98">
        <f t="shared" ref="H154:T154" si="96">H305-H456</f>
        <v>0</v>
      </c>
      <c r="I154" s="98">
        <f t="shared" si="96"/>
        <v>0</v>
      </c>
      <c r="J154" s="98">
        <f t="shared" si="96"/>
        <v>0</v>
      </c>
      <c r="K154" s="98">
        <f t="shared" si="96"/>
        <v>0</v>
      </c>
      <c r="L154" s="98">
        <f t="shared" si="96"/>
        <v>0</v>
      </c>
      <c r="M154" s="98">
        <f t="shared" si="96"/>
        <v>0</v>
      </c>
      <c r="N154" s="98">
        <f t="shared" si="96"/>
        <v>0</v>
      </c>
      <c r="O154" s="98">
        <f t="shared" si="96"/>
        <v>0</v>
      </c>
      <c r="P154" s="98">
        <f t="shared" si="96"/>
        <v>0</v>
      </c>
      <c r="Q154" s="98">
        <f t="shared" si="96"/>
        <v>0</v>
      </c>
      <c r="R154" s="98">
        <f t="shared" si="96"/>
        <v>0</v>
      </c>
      <c r="S154" s="98">
        <f t="shared" si="96"/>
        <v>0</v>
      </c>
      <c r="T154" s="98">
        <f t="shared" si="96"/>
        <v>0</v>
      </c>
      <c r="V154" s="30" t="s">
        <v>245</v>
      </c>
    </row>
    <row r="155" spans="1:257" s="161" customFormat="1" ht="12.6">
      <c r="B155" s="35" t="s">
        <v>576</v>
      </c>
      <c r="C155" s="94" t="str">
        <f t="shared" si="80"/>
        <v>IT Services</v>
      </c>
      <c r="D155" s="234" t="str">
        <f t="shared" si="88"/>
        <v>IT</v>
      </c>
      <c r="E155" s="18" t="s">
        <v>649</v>
      </c>
      <c r="H155" s="98">
        <f t="shared" ref="H155:T155" si="97">H306-H457</f>
        <v>0</v>
      </c>
      <c r="I155" s="98">
        <f t="shared" si="97"/>
        <v>0</v>
      </c>
      <c r="J155" s="98">
        <f t="shared" si="97"/>
        <v>0</v>
      </c>
      <c r="K155" s="98">
        <f t="shared" si="97"/>
        <v>0</v>
      </c>
      <c r="L155" s="98">
        <f t="shared" si="97"/>
        <v>0</v>
      </c>
      <c r="M155" s="98">
        <f t="shared" si="97"/>
        <v>0</v>
      </c>
      <c r="N155" s="98">
        <f t="shared" si="97"/>
        <v>0</v>
      </c>
      <c r="O155" s="98">
        <f t="shared" si="97"/>
        <v>0</v>
      </c>
      <c r="P155" s="98">
        <f t="shared" si="97"/>
        <v>0</v>
      </c>
      <c r="Q155" s="98">
        <f t="shared" si="97"/>
        <v>0</v>
      </c>
      <c r="R155" s="98">
        <f t="shared" si="97"/>
        <v>0</v>
      </c>
      <c r="S155" s="98">
        <f t="shared" si="97"/>
        <v>0</v>
      </c>
      <c r="T155" s="98">
        <f t="shared" si="97"/>
        <v>0</v>
      </c>
      <c r="V155" s="30" t="s">
        <v>245</v>
      </c>
    </row>
    <row r="156" spans="1:257" s="161" customFormat="1" ht="12.6">
      <c r="B156" s="35" t="s">
        <v>576</v>
      </c>
      <c r="C156" s="94" t="str">
        <f t="shared" si="80"/>
        <v>Office Sundry</v>
      </c>
      <c r="D156" s="234" t="str">
        <f t="shared" si="88"/>
        <v>OS</v>
      </c>
      <c r="E156" s="18" t="s">
        <v>649</v>
      </c>
      <c r="H156" s="98">
        <f t="shared" ref="H156:T156" si="98">H307-H458</f>
        <v>0</v>
      </c>
      <c r="I156" s="98">
        <f t="shared" si="98"/>
        <v>0</v>
      </c>
      <c r="J156" s="98">
        <f t="shared" si="98"/>
        <v>0</v>
      </c>
      <c r="K156" s="98">
        <f t="shared" si="98"/>
        <v>0</v>
      </c>
      <c r="L156" s="98">
        <f t="shared" si="98"/>
        <v>0</v>
      </c>
      <c r="M156" s="98">
        <f t="shared" si="98"/>
        <v>0</v>
      </c>
      <c r="N156" s="98">
        <f t="shared" si="98"/>
        <v>0</v>
      </c>
      <c r="O156" s="98">
        <f t="shared" si="98"/>
        <v>0</v>
      </c>
      <c r="P156" s="98">
        <f t="shared" si="98"/>
        <v>0</v>
      </c>
      <c r="Q156" s="98">
        <f t="shared" si="98"/>
        <v>0</v>
      </c>
      <c r="R156" s="98">
        <f t="shared" si="98"/>
        <v>0</v>
      </c>
      <c r="S156" s="98">
        <f t="shared" si="98"/>
        <v>0</v>
      </c>
      <c r="T156" s="98">
        <f t="shared" si="98"/>
        <v>0</v>
      </c>
      <c r="V156" s="30" t="s">
        <v>245</v>
      </c>
    </row>
    <row r="157" spans="1:257" s="161" customFormat="1" ht="12.6">
      <c r="B157" s="35" t="s">
        <v>576</v>
      </c>
      <c r="C157" s="94" t="str">
        <f t="shared" si="80"/>
        <v>Spare - please specify</v>
      </c>
      <c r="D157" s="234" t="str">
        <f t="shared" si="88"/>
        <v>SP1</v>
      </c>
      <c r="E157" s="18" t="s">
        <v>649</v>
      </c>
      <c r="H157" s="98">
        <f t="shared" ref="H157:T157" si="99">H308-H459</f>
        <v>0</v>
      </c>
      <c r="I157" s="98">
        <f t="shared" si="99"/>
        <v>0</v>
      </c>
      <c r="J157" s="98">
        <f t="shared" si="99"/>
        <v>0</v>
      </c>
      <c r="K157" s="98">
        <f t="shared" si="99"/>
        <v>0</v>
      </c>
      <c r="L157" s="98">
        <f t="shared" si="99"/>
        <v>0</v>
      </c>
      <c r="M157" s="98">
        <f t="shared" si="99"/>
        <v>0</v>
      </c>
      <c r="N157" s="98">
        <f t="shared" si="99"/>
        <v>0</v>
      </c>
      <c r="O157" s="98">
        <f t="shared" si="99"/>
        <v>0</v>
      </c>
      <c r="P157" s="98">
        <f t="shared" si="99"/>
        <v>0</v>
      </c>
      <c r="Q157" s="98">
        <f t="shared" si="99"/>
        <v>0</v>
      </c>
      <c r="R157" s="98">
        <f t="shared" si="99"/>
        <v>0</v>
      </c>
      <c r="S157" s="98">
        <f t="shared" si="99"/>
        <v>0</v>
      </c>
      <c r="T157" s="98">
        <f t="shared" si="99"/>
        <v>0</v>
      </c>
      <c r="V157" s="30" t="s">
        <v>245</v>
      </c>
    </row>
    <row r="158" spans="1:257" s="161" customFormat="1" ht="12.6">
      <c r="B158" s="35" t="s">
        <v>576</v>
      </c>
      <c r="C158" s="94" t="str">
        <f t="shared" si="80"/>
        <v>Spare - please specify</v>
      </c>
      <c r="D158" s="234" t="str">
        <f t="shared" si="88"/>
        <v>SP2</v>
      </c>
      <c r="E158" s="18" t="s">
        <v>649</v>
      </c>
      <c r="H158" s="98">
        <f t="shared" ref="H158:T158" si="100">H309-H460</f>
        <v>0</v>
      </c>
      <c r="I158" s="98">
        <f t="shared" si="100"/>
        <v>0</v>
      </c>
      <c r="J158" s="98">
        <f t="shared" si="100"/>
        <v>0</v>
      </c>
      <c r="K158" s="98">
        <f t="shared" si="100"/>
        <v>0</v>
      </c>
      <c r="L158" s="98">
        <f t="shared" si="100"/>
        <v>0</v>
      </c>
      <c r="M158" s="98">
        <f t="shared" si="100"/>
        <v>0</v>
      </c>
      <c r="N158" s="98">
        <f t="shared" si="100"/>
        <v>0</v>
      </c>
      <c r="O158" s="98">
        <f t="shared" si="100"/>
        <v>0</v>
      </c>
      <c r="P158" s="98">
        <f t="shared" si="100"/>
        <v>0</v>
      </c>
      <c r="Q158" s="98">
        <f t="shared" si="100"/>
        <v>0</v>
      </c>
      <c r="R158" s="98">
        <f t="shared" si="100"/>
        <v>0</v>
      </c>
      <c r="S158" s="98">
        <f t="shared" si="100"/>
        <v>0</v>
      </c>
      <c r="T158" s="98">
        <f t="shared" si="100"/>
        <v>0</v>
      </c>
      <c r="V158" s="30" t="s">
        <v>245</v>
      </c>
    </row>
    <row r="159" spans="1:257" s="161" customFormat="1" ht="12.6">
      <c r="B159" s="35" t="s">
        <v>576</v>
      </c>
      <c r="C159" s="94" t="str">
        <f t="shared" si="80"/>
        <v>Spare - please specify</v>
      </c>
      <c r="D159" s="234" t="str">
        <f t="shared" si="88"/>
        <v>SP3</v>
      </c>
      <c r="E159" s="18" t="s">
        <v>649</v>
      </c>
      <c r="H159" s="98">
        <f t="shared" ref="H159:T159" si="101">H310-H461</f>
        <v>0</v>
      </c>
      <c r="I159" s="98">
        <f t="shared" si="101"/>
        <v>0</v>
      </c>
      <c r="J159" s="98">
        <f t="shared" si="101"/>
        <v>0</v>
      </c>
      <c r="K159" s="98">
        <f t="shared" si="101"/>
        <v>0</v>
      </c>
      <c r="L159" s="98">
        <f t="shared" si="101"/>
        <v>0</v>
      </c>
      <c r="M159" s="98">
        <f t="shared" si="101"/>
        <v>0</v>
      </c>
      <c r="N159" s="98">
        <f t="shared" si="101"/>
        <v>0</v>
      </c>
      <c r="O159" s="98">
        <f t="shared" si="101"/>
        <v>0</v>
      </c>
      <c r="P159" s="98">
        <f t="shared" si="101"/>
        <v>0</v>
      </c>
      <c r="Q159" s="98">
        <f t="shared" si="101"/>
        <v>0</v>
      </c>
      <c r="R159" s="98">
        <f t="shared" si="101"/>
        <v>0</v>
      </c>
      <c r="S159" s="98">
        <f t="shared" si="101"/>
        <v>0</v>
      </c>
      <c r="T159" s="98">
        <f t="shared" si="101"/>
        <v>0</v>
      </c>
      <c r="V159" s="30" t="s">
        <v>245</v>
      </c>
    </row>
    <row r="160" spans="1:257" s="161" customFormat="1" ht="12.6">
      <c r="B160" s="35" t="s">
        <v>578</v>
      </c>
      <c r="C160" s="16" t="str">
        <f t="shared" si="80"/>
        <v>Programme</v>
      </c>
      <c r="D160" s="234"/>
      <c r="E160" s="18" t="s">
        <v>649</v>
      </c>
      <c r="H160" s="98">
        <f t="shared" ref="H160:T160" si="102">H311-H462</f>
        <v>0</v>
      </c>
      <c r="I160" s="98">
        <f t="shared" si="102"/>
        <v>0</v>
      </c>
      <c r="J160" s="98">
        <f t="shared" si="102"/>
        <v>0</v>
      </c>
      <c r="K160" s="98">
        <f t="shared" si="102"/>
        <v>0</v>
      </c>
      <c r="L160" s="98">
        <f t="shared" si="102"/>
        <v>0</v>
      </c>
      <c r="M160" s="98">
        <f t="shared" si="102"/>
        <v>0</v>
      </c>
      <c r="N160" s="98">
        <f t="shared" si="102"/>
        <v>0</v>
      </c>
      <c r="O160" s="98">
        <f t="shared" si="102"/>
        <v>0</v>
      </c>
      <c r="P160" s="98">
        <f t="shared" si="102"/>
        <v>0</v>
      </c>
      <c r="Q160" s="98">
        <f t="shared" si="102"/>
        <v>0</v>
      </c>
      <c r="R160" s="98">
        <f t="shared" si="102"/>
        <v>0</v>
      </c>
      <c r="S160" s="98">
        <f t="shared" si="102"/>
        <v>0</v>
      </c>
      <c r="T160" s="98">
        <f t="shared" si="102"/>
        <v>0</v>
      </c>
      <c r="V160" s="30" t="s">
        <v>245</v>
      </c>
    </row>
    <row r="161" spans="2:22" s="161" customFormat="1" ht="12.6">
      <c r="B161" s="35" t="s">
        <v>578</v>
      </c>
      <c r="C161" s="94" t="str">
        <f t="shared" si="80"/>
        <v>Payroll costs</v>
      </c>
      <c r="D161" s="234" t="str">
        <f t="shared" ref="D161:D173" si="103">D312</f>
        <v>PR</v>
      </c>
      <c r="E161" s="18" t="s">
        <v>649</v>
      </c>
      <c r="H161" s="98">
        <f t="shared" ref="H161:T161" si="104">H312-H463</f>
        <v>0</v>
      </c>
      <c r="I161" s="98">
        <f t="shared" si="104"/>
        <v>0</v>
      </c>
      <c r="J161" s="98">
        <f t="shared" si="104"/>
        <v>0</v>
      </c>
      <c r="K161" s="98">
        <f t="shared" si="104"/>
        <v>0</v>
      </c>
      <c r="L161" s="98">
        <f t="shared" si="104"/>
        <v>0</v>
      </c>
      <c r="M161" s="98">
        <f t="shared" si="104"/>
        <v>0</v>
      </c>
      <c r="N161" s="98">
        <f t="shared" si="104"/>
        <v>0</v>
      </c>
      <c r="O161" s="98">
        <f t="shared" si="104"/>
        <v>0</v>
      </c>
      <c r="P161" s="98">
        <f t="shared" si="104"/>
        <v>0</v>
      </c>
      <c r="Q161" s="98">
        <f t="shared" si="104"/>
        <v>0</v>
      </c>
      <c r="R161" s="98">
        <f t="shared" si="104"/>
        <v>0</v>
      </c>
      <c r="S161" s="98">
        <f t="shared" si="104"/>
        <v>0</v>
      </c>
      <c r="T161" s="98">
        <f t="shared" si="104"/>
        <v>0</v>
      </c>
      <c r="V161" s="30" t="s">
        <v>245</v>
      </c>
    </row>
    <row r="162" spans="2:22" s="161" customFormat="1" ht="12.75" customHeight="1">
      <c r="B162" s="35" t="s">
        <v>578</v>
      </c>
      <c r="C162" s="94" t="str">
        <f t="shared" si="80"/>
        <v>Non-payroll costs</v>
      </c>
      <c r="D162" s="234" t="str">
        <f t="shared" si="103"/>
        <v>NP</v>
      </c>
      <c r="E162" s="18" t="s">
        <v>649</v>
      </c>
      <c r="H162" s="98">
        <f t="shared" ref="H162:T162" si="105">H313-H464</f>
        <v>0</v>
      </c>
      <c r="I162" s="98">
        <f t="shared" si="105"/>
        <v>0</v>
      </c>
      <c r="J162" s="98">
        <f t="shared" si="105"/>
        <v>0</v>
      </c>
      <c r="K162" s="98">
        <f t="shared" si="105"/>
        <v>0</v>
      </c>
      <c r="L162" s="98">
        <f t="shared" si="105"/>
        <v>0</v>
      </c>
      <c r="M162" s="98">
        <f t="shared" si="105"/>
        <v>0</v>
      </c>
      <c r="N162" s="98">
        <f t="shared" si="105"/>
        <v>0</v>
      </c>
      <c r="O162" s="98">
        <f t="shared" si="105"/>
        <v>0</v>
      </c>
      <c r="P162" s="98">
        <f t="shared" si="105"/>
        <v>0</v>
      </c>
      <c r="Q162" s="98">
        <f t="shared" si="105"/>
        <v>0</v>
      </c>
      <c r="R162" s="98">
        <f t="shared" si="105"/>
        <v>0</v>
      </c>
      <c r="S162" s="98">
        <f t="shared" si="105"/>
        <v>0</v>
      </c>
      <c r="T162" s="98">
        <f t="shared" si="105"/>
        <v>0</v>
      </c>
      <c r="V162" s="30" t="s">
        <v>245</v>
      </c>
    </row>
    <row r="163" spans="2:22" s="161" customFormat="1" ht="12.75" customHeight="1">
      <c r="B163" s="35" t="s">
        <v>578</v>
      </c>
      <c r="C163" s="94" t="str">
        <f t="shared" si="80"/>
        <v>Recruitment</v>
      </c>
      <c r="D163" s="234" t="str">
        <f t="shared" si="103"/>
        <v>RC</v>
      </c>
      <c r="E163" s="18" t="s">
        <v>649</v>
      </c>
      <c r="H163" s="98">
        <f t="shared" ref="H163:T163" si="106">H314-H465</f>
        <v>0</v>
      </c>
      <c r="I163" s="98">
        <f t="shared" si="106"/>
        <v>0</v>
      </c>
      <c r="J163" s="98">
        <f t="shared" si="106"/>
        <v>0</v>
      </c>
      <c r="K163" s="98">
        <f t="shared" si="106"/>
        <v>0</v>
      </c>
      <c r="L163" s="98">
        <f t="shared" si="106"/>
        <v>0</v>
      </c>
      <c r="M163" s="98">
        <f t="shared" si="106"/>
        <v>0</v>
      </c>
      <c r="N163" s="98">
        <f t="shared" si="106"/>
        <v>0</v>
      </c>
      <c r="O163" s="98">
        <f t="shared" si="106"/>
        <v>0</v>
      </c>
      <c r="P163" s="98">
        <f t="shared" si="106"/>
        <v>0</v>
      </c>
      <c r="Q163" s="98">
        <f t="shared" si="106"/>
        <v>0</v>
      </c>
      <c r="R163" s="98">
        <f t="shared" si="106"/>
        <v>0</v>
      </c>
      <c r="S163" s="98">
        <f t="shared" si="106"/>
        <v>0</v>
      </c>
      <c r="T163" s="98">
        <f t="shared" si="106"/>
        <v>0</v>
      </c>
      <c r="V163" s="30" t="s">
        <v>245</v>
      </c>
    </row>
    <row r="164" spans="2:22" s="161" customFormat="1" ht="12.75" customHeight="1">
      <c r="B164" s="35" t="s">
        <v>578</v>
      </c>
      <c r="C164" s="94" t="str">
        <f t="shared" si="80"/>
        <v>Accommodation</v>
      </c>
      <c r="D164" s="234" t="str">
        <f t="shared" si="103"/>
        <v>AC</v>
      </c>
      <c r="E164" s="18" t="s">
        <v>649</v>
      </c>
      <c r="H164" s="98">
        <f t="shared" ref="H164:T164" si="107">H315-H466</f>
        <v>0</v>
      </c>
      <c r="I164" s="98">
        <f t="shared" si="107"/>
        <v>0</v>
      </c>
      <c r="J164" s="98">
        <f t="shared" si="107"/>
        <v>0</v>
      </c>
      <c r="K164" s="98">
        <f t="shared" si="107"/>
        <v>0</v>
      </c>
      <c r="L164" s="98">
        <f t="shared" si="107"/>
        <v>0</v>
      </c>
      <c r="M164" s="98">
        <f t="shared" si="107"/>
        <v>0</v>
      </c>
      <c r="N164" s="98">
        <f t="shared" si="107"/>
        <v>0</v>
      </c>
      <c r="O164" s="98">
        <f t="shared" si="107"/>
        <v>0</v>
      </c>
      <c r="P164" s="98">
        <f t="shared" si="107"/>
        <v>0</v>
      </c>
      <c r="Q164" s="98">
        <f t="shared" si="107"/>
        <v>0</v>
      </c>
      <c r="R164" s="98">
        <f t="shared" si="107"/>
        <v>0</v>
      </c>
      <c r="S164" s="98">
        <f t="shared" si="107"/>
        <v>0</v>
      </c>
      <c r="T164" s="98">
        <f t="shared" si="107"/>
        <v>0</v>
      </c>
      <c r="V164" s="30" t="s">
        <v>245</v>
      </c>
    </row>
    <row r="165" spans="2:22" s="161" customFormat="1" ht="12.75" customHeight="1">
      <c r="B165" s="35" t="s">
        <v>578</v>
      </c>
      <c r="C165" s="94" t="str">
        <f t="shared" si="80"/>
        <v>External services</v>
      </c>
      <c r="D165" s="234" t="str">
        <f t="shared" si="103"/>
        <v>ES</v>
      </c>
      <c r="E165" s="18" t="s">
        <v>649</v>
      </c>
      <c r="H165" s="98">
        <f t="shared" ref="H165:T165" si="108">H316-H467</f>
        <v>0</v>
      </c>
      <c r="I165" s="98">
        <f t="shared" si="108"/>
        <v>0</v>
      </c>
      <c r="J165" s="98">
        <f t="shared" si="108"/>
        <v>0</v>
      </c>
      <c r="K165" s="98">
        <f t="shared" si="108"/>
        <v>0</v>
      </c>
      <c r="L165" s="98">
        <f t="shared" si="108"/>
        <v>0</v>
      </c>
      <c r="M165" s="98">
        <f t="shared" si="108"/>
        <v>0</v>
      </c>
      <c r="N165" s="98">
        <f t="shared" si="108"/>
        <v>0</v>
      </c>
      <c r="O165" s="98">
        <f t="shared" si="108"/>
        <v>0</v>
      </c>
      <c r="P165" s="98">
        <f t="shared" si="108"/>
        <v>0</v>
      </c>
      <c r="Q165" s="98">
        <f t="shared" si="108"/>
        <v>0</v>
      </c>
      <c r="R165" s="98">
        <f t="shared" si="108"/>
        <v>0</v>
      </c>
      <c r="S165" s="98">
        <f t="shared" si="108"/>
        <v>0</v>
      </c>
      <c r="T165" s="98">
        <f t="shared" si="108"/>
        <v>0</v>
      </c>
      <c r="V165" s="30" t="s">
        <v>245</v>
      </c>
    </row>
    <row r="166" spans="2:22" s="161" customFormat="1" ht="12.75" customHeight="1">
      <c r="B166" s="35" t="s">
        <v>578</v>
      </c>
      <c r="C166" s="94" t="str">
        <f t="shared" si="80"/>
        <v>Internal services</v>
      </c>
      <c r="D166" s="234" t="str">
        <f t="shared" si="103"/>
        <v>IS</v>
      </c>
      <c r="E166" s="18" t="s">
        <v>649</v>
      </c>
      <c r="H166" s="98">
        <f t="shared" ref="H166:T166" si="109">H317-H468</f>
        <v>0</v>
      </c>
      <c r="I166" s="98">
        <f t="shared" si="109"/>
        <v>0</v>
      </c>
      <c r="J166" s="98">
        <f t="shared" si="109"/>
        <v>0</v>
      </c>
      <c r="K166" s="98">
        <f t="shared" si="109"/>
        <v>0</v>
      </c>
      <c r="L166" s="98">
        <f t="shared" si="109"/>
        <v>0</v>
      </c>
      <c r="M166" s="98">
        <f t="shared" si="109"/>
        <v>0</v>
      </c>
      <c r="N166" s="98">
        <f t="shared" si="109"/>
        <v>0</v>
      </c>
      <c r="O166" s="98">
        <f t="shared" si="109"/>
        <v>0</v>
      </c>
      <c r="P166" s="98">
        <f t="shared" si="109"/>
        <v>0</v>
      </c>
      <c r="Q166" s="98">
        <f t="shared" si="109"/>
        <v>0</v>
      </c>
      <c r="R166" s="98">
        <f t="shared" si="109"/>
        <v>0</v>
      </c>
      <c r="S166" s="98">
        <f t="shared" si="109"/>
        <v>0</v>
      </c>
      <c r="T166" s="98">
        <f t="shared" si="109"/>
        <v>0</v>
      </c>
      <c r="V166" s="30" t="s">
        <v>245</v>
      </c>
    </row>
    <row r="167" spans="2:22" s="161" customFormat="1" ht="12.75" customHeight="1">
      <c r="B167" s="35" t="s">
        <v>578</v>
      </c>
      <c r="C167" s="94" t="str">
        <f t="shared" si="80"/>
        <v>Service management</v>
      </c>
      <c r="D167" s="234" t="str">
        <f t="shared" si="103"/>
        <v>SM</v>
      </c>
      <c r="E167" s="18" t="s">
        <v>649</v>
      </c>
      <c r="H167" s="98">
        <f t="shared" ref="H167:T167" si="110">H318-H469</f>
        <v>0</v>
      </c>
      <c r="I167" s="98">
        <f t="shared" si="110"/>
        <v>0</v>
      </c>
      <c r="J167" s="98">
        <f t="shared" si="110"/>
        <v>0</v>
      </c>
      <c r="K167" s="98">
        <f t="shared" si="110"/>
        <v>0</v>
      </c>
      <c r="L167" s="98">
        <f t="shared" si="110"/>
        <v>0</v>
      </c>
      <c r="M167" s="98">
        <f t="shared" si="110"/>
        <v>0</v>
      </c>
      <c r="N167" s="98">
        <f t="shared" si="110"/>
        <v>0</v>
      </c>
      <c r="O167" s="98">
        <f t="shared" si="110"/>
        <v>0</v>
      </c>
      <c r="P167" s="98">
        <f t="shared" si="110"/>
        <v>0</v>
      </c>
      <c r="Q167" s="98">
        <f t="shared" si="110"/>
        <v>0</v>
      </c>
      <c r="R167" s="98">
        <f t="shared" si="110"/>
        <v>0</v>
      </c>
      <c r="S167" s="98">
        <f t="shared" si="110"/>
        <v>0</v>
      </c>
      <c r="T167" s="98">
        <f t="shared" si="110"/>
        <v>0</v>
      </c>
      <c r="V167" s="30" t="s">
        <v>245</v>
      </c>
    </row>
    <row r="168" spans="2:22" s="161" customFormat="1" ht="12.75" customHeight="1">
      <c r="B168" s="35" t="s">
        <v>578</v>
      </c>
      <c r="C168" s="94" t="str">
        <f t="shared" si="80"/>
        <v>Transition</v>
      </c>
      <c r="D168" s="234" t="str">
        <f t="shared" si="103"/>
        <v>TR</v>
      </c>
      <c r="E168" s="18" t="s">
        <v>649</v>
      </c>
      <c r="H168" s="98">
        <f t="shared" ref="H168:T168" si="111">H319-H470</f>
        <v>0</v>
      </c>
      <c r="I168" s="98">
        <f t="shared" si="111"/>
        <v>0</v>
      </c>
      <c r="J168" s="98">
        <f t="shared" si="111"/>
        <v>0</v>
      </c>
      <c r="K168" s="98">
        <f t="shared" si="111"/>
        <v>0</v>
      </c>
      <c r="L168" s="98">
        <f t="shared" si="111"/>
        <v>0</v>
      </c>
      <c r="M168" s="98">
        <f t="shared" si="111"/>
        <v>0</v>
      </c>
      <c r="N168" s="98">
        <f t="shared" si="111"/>
        <v>0</v>
      </c>
      <c r="O168" s="98">
        <f t="shared" si="111"/>
        <v>0</v>
      </c>
      <c r="P168" s="98">
        <f t="shared" si="111"/>
        <v>0</v>
      </c>
      <c r="Q168" s="98">
        <f t="shared" si="111"/>
        <v>0</v>
      </c>
      <c r="R168" s="98">
        <f t="shared" si="111"/>
        <v>0</v>
      </c>
      <c r="S168" s="98">
        <f t="shared" si="111"/>
        <v>0</v>
      </c>
      <c r="T168" s="98">
        <f t="shared" si="111"/>
        <v>0</v>
      </c>
      <c r="V168" s="30" t="s">
        <v>245</v>
      </c>
    </row>
    <row r="169" spans="2:22" s="161" customFormat="1" ht="12.75" customHeight="1">
      <c r="B169" s="35" t="s">
        <v>578</v>
      </c>
      <c r="C169" s="94" t="str">
        <f t="shared" si="80"/>
        <v>IT Services</v>
      </c>
      <c r="D169" s="234" t="str">
        <f t="shared" si="103"/>
        <v>IT</v>
      </c>
      <c r="E169" s="18" t="s">
        <v>649</v>
      </c>
      <c r="H169" s="98">
        <f t="shared" ref="H169:T169" si="112">H320-H471</f>
        <v>0</v>
      </c>
      <c r="I169" s="98">
        <f t="shared" si="112"/>
        <v>0</v>
      </c>
      <c r="J169" s="98">
        <f t="shared" si="112"/>
        <v>0</v>
      </c>
      <c r="K169" s="98">
        <f t="shared" si="112"/>
        <v>0</v>
      </c>
      <c r="L169" s="98">
        <f t="shared" si="112"/>
        <v>0</v>
      </c>
      <c r="M169" s="98">
        <f t="shared" si="112"/>
        <v>0</v>
      </c>
      <c r="N169" s="98">
        <f t="shared" si="112"/>
        <v>0</v>
      </c>
      <c r="O169" s="98">
        <f t="shared" si="112"/>
        <v>0</v>
      </c>
      <c r="P169" s="98">
        <f t="shared" si="112"/>
        <v>0</v>
      </c>
      <c r="Q169" s="98">
        <f t="shared" si="112"/>
        <v>0</v>
      </c>
      <c r="R169" s="98">
        <f t="shared" si="112"/>
        <v>0</v>
      </c>
      <c r="S169" s="98">
        <f t="shared" si="112"/>
        <v>0</v>
      </c>
      <c r="T169" s="98">
        <f t="shared" si="112"/>
        <v>0</v>
      </c>
      <c r="V169" s="30" t="s">
        <v>245</v>
      </c>
    </row>
    <row r="170" spans="2:22" s="161" customFormat="1" ht="12.75" customHeight="1">
      <c r="B170" s="35" t="s">
        <v>578</v>
      </c>
      <c r="C170" s="94" t="str">
        <f t="shared" si="80"/>
        <v>Office Sundry</v>
      </c>
      <c r="D170" s="234" t="str">
        <f t="shared" si="103"/>
        <v>OS</v>
      </c>
      <c r="E170" s="18" t="s">
        <v>649</v>
      </c>
      <c r="H170" s="98">
        <f t="shared" ref="H170:T170" si="113">H321-H472</f>
        <v>0</v>
      </c>
      <c r="I170" s="98">
        <f t="shared" si="113"/>
        <v>0</v>
      </c>
      <c r="J170" s="98">
        <f t="shared" si="113"/>
        <v>0</v>
      </c>
      <c r="K170" s="98">
        <f t="shared" si="113"/>
        <v>0</v>
      </c>
      <c r="L170" s="98">
        <f t="shared" si="113"/>
        <v>0</v>
      </c>
      <c r="M170" s="98">
        <f t="shared" si="113"/>
        <v>0</v>
      </c>
      <c r="N170" s="98">
        <f t="shared" si="113"/>
        <v>0</v>
      </c>
      <c r="O170" s="98">
        <f t="shared" si="113"/>
        <v>0</v>
      </c>
      <c r="P170" s="98">
        <f t="shared" si="113"/>
        <v>0</v>
      </c>
      <c r="Q170" s="98">
        <f t="shared" si="113"/>
        <v>0</v>
      </c>
      <c r="R170" s="98">
        <f t="shared" si="113"/>
        <v>0</v>
      </c>
      <c r="S170" s="98">
        <f t="shared" si="113"/>
        <v>0</v>
      </c>
      <c r="T170" s="98">
        <f t="shared" si="113"/>
        <v>0</v>
      </c>
      <c r="V170" s="30" t="s">
        <v>245</v>
      </c>
    </row>
    <row r="171" spans="2:22" s="161" customFormat="1" ht="12.75" customHeight="1">
      <c r="B171" s="35" t="s">
        <v>578</v>
      </c>
      <c r="C171" s="94" t="str">
        <f t="shared" si="80"/>
        <v>Spare - please specify</v>
      </c>
      <c r="D171" s="234" t="str">
        <f t="shared" si="103"/>
        <v>SP1</v>
      </c>
      <c r="E171" s="18" t="s">
        <v>649</v>
      </c>
      <c r="H171" s="98">
        <f t="shared" ref="H171:T171" si="114">H322-H473</f>
        <v>0</v>
      </c>
      <c r="I171" s="98">
        <f t="shared" si="114"/>
        <v>0</v>
      </c>
      <c r="J171" s="98">
        <f t="shared" si="114"/>
        <v>0</v>
      </c>
      <c r="K171" s="98">
        <f t="shared" si="114"/>
        <v>0</v>
      </c>
      <c r="L171" s="98">
        <f t="shared" si="114"/>
        <v>0</v>
      </c>
      <c r="M171" s="98">
        <f t="shared" si="114"/>
        <v>0</v>
      </c>
      <c r="N171" s="98">
        <f t="shared" si="114"/>
        <v>0</v>
      </c>
      <c r="O171" s="98">
        <f t="shared" si="114"/>
        <v>0</v>
      </c>
      <c r="P171" s="98">
        <f t="shared" si="114"/>
        <v>0</v>
      </c>
      <c r="Q171" s="98">
        <f t="shared" si="114"/>
        <v>0</v>
      </c>
      <c r="R171" s="98">
        <f t="shared" si="114"/>
        <v>0</v>
      </c>
      <c r="S171" s="98">
        <f t="shared" si="114"/>
        <v>0</v>
      </c>
      <c r="T171" s="98">
        <f t="shared" si="114"/>
        <v>0</v>
      </c>
      <c r="V171" s="30" t="s">
        <v>245</v>
      </c>
    </row>
    <row r="172" spans="2:22" s="161" customFormat="1" ht="12.75" customHeight="1">
      <c r="B172" s="35" t="s">
        <v>578</v>
      </c>
      <c r="C172" s="94" t="str">
        <f t="shared" ref="C172:D192" si="115">C323</f>
        <v>Spare - please specify</v>
      </c>
      <c r="D172" s="234" t="str">
        <f t="shared" si="103"/>
        <v>SP2</v>
      </c>
      <c r="E172" s="18" t="s">
        <v>649</v>
      </c>
      <c r="H172" s="98">
        <f t="shared" ref="H172:T172" si="116">H323-H474</f>
        <v>0</v>
      </c>
      <c r="I172" s="98">
        <f t="shared" si="116"/>
        <v>0</v>
      </c>
      <c r="J172" s="98">
        <f t="shared" si="116"/>
        <v>0</v>
      </c>
      <c r="K172" s="98">
        <f t="shared" si="116"/>
        <v>0</v>
      </c>
      <c r="L172" s="98">
        <f t="shared" si="116"/>
        <v>0</v>
      </c>
      <c r="M172" s="98">
        <f t="shared" si="116"/>
        <v>0</v>
      </c>
      <c r="N172" s="98">
        <f t="shared" si="116"/>
        <v>0</v>
      </c>
      <c r="O172" s="98">
        <f t="shared" si="116"/>
        <v>0</v>
      </c>
      <c r="P172" s="98">
        <f t="shared" si="116"/>
        <v>0</v>
      </c>
      <c r="Q172" s="98">
        <f t="shared" si="116"/>
        <v>0</v>
      </c>
      <c r="R172" s="98">
        <f t="shared" si="116"/>
        <v>0</v>
      </c>
      <c r="S172" s="98">
        <f t="shared" si="116"/>
        <v>0</v>
      </c>
      <c r="T172" s="98">
        <f t="shared" si="116"/>
        <v>0</v>
      </c>
      <c r="V172" s="30" t="s">
        <v>245</v>
      </c>
    </row>
    <row r="173" spans="2:22" s="161" customFormat="1" ht="12.75" customHeight="1">
      <c r="B173" s="35" t="s">
        <v>578</v>
      </c>
      <c r="C173" s="94" t="str">
        <f t="shared" si="115"/>
        <v>Spare - please specify</v>
      </c>
      <c r="D173" s="234" t="str">
        <f t="shared" si="103"/>
        <v>SP3</v>
      </c>
      <c r="E173" s="18" t="s">
        <v>649</v>
      </c>
      <c r="H173" s="98">
        <f t="shared" ref="H173:T173" si="117">H324-H475</f>
        <v>0</v>
      </c>
      <c r="I173" s="98">
        <f t="shared" si="117"/>
        <v>0</v>
      </c>
      <c r="J173" s="98">
        <f t="shared" si="117"/>
        <v>0</v>
      </c>
      <c r="K173" s="98">
        <f t="shared" si="117"/>
        <v>0</v>
      </c>
      <c r="L173" s="98">
        <f t="shared" si="117"/>
        <v>0</v>
      </c>
      <c r="M173" s="98">
        <f t="shared" si="117"/>
        <v>0</v>
      </c>
      <c r="N173" s="98">
        <f t="shared" si="117"/>
        <v>0</v>
      </c>
      <c r="O173" s="98">
        <f t="shared" si="117"/>
        <v>0</v>
      </c>
      <c r="P173" s="98">
        <f t="shared" si="117"/>
        <v>0</v>
      </c>
      <c r="Q173" s="98">
        <f t="shared" si="117"/>
        <v>0</v>
      </c>
      <c r="R173" s="98">
        <f t="shared" si="117"/>
        <v>0</v>
      </c>
      <c r="S173" s="98">
        <f t="shared" si="117"/>
        <v>0</v>
      </c>
      <c r="T173" s="98">
        <f t="shared" si="117"/>
        <v>0</v>
      </c>
      <c r="V173" s="30" t="s">
        <v>245</v>
      </c>
    </row>
    <row r="174" spans="2:22" s="161" customFormat="1" ht="12.75" customHeight="1">
      <c r="B174" s="35" t="s">
        <v>577</v>
      </c>
      <c r="C174" s="16" t="str">
        <f t="shared" si="115"/>
        <v>Security</v>
      </c>
      <c r="D174" s="234"/>
      <c r="E174" s="18" t="s">
        <v>649</v>
      </c>
      <c r="H174" s="98">
        <f t="shared" ref="H174:T174" si="118">H325-H476</f>
        <v>0</v>
      </c>
      <c r="I174" s="98">
        <f t="shared" si="118"/>
        <v>0</v>
      </c>
      <c r="J174" s="98">
        <f t="shared" si="118"/>
        <v>0</v>
      </c>
      <c r="K174" s="98">
        <f t="shared" si="118"/>
        <v>0</v>
      </c>
      <c r="L174" s="98">
        <f t="shared" si="118"/>
        <v>0</v>
      </c>
      <c r="M174" s="98">
        <f t="shared" si="118"/>
        <v>0</v>
      </c>
      <c r="N174" s="98">
        <f t="shared" si="118"/>
        <v>0</v>
      </c>
      <c r="O174" s="98">
        <f t="shared" si="118"/>
        <v>0</v>
      </c>
      <c r="P174" s="98">
        <f t="shared" si="118"/>
        <v>0</v>
      </c>
      <c r="Q174" s="98">
        <f t="shared" si="118"/>
        <v>0</v>
      </c>
      <c r="R174" s="98">
        <f t="shared" si="118"/>
        <v>0</v>
      </c>
      <c r="S174" s="98">
        <f t="shared" si="118"/>
        <v>0</v>
      </c>
      <c r="T174" s="98">
        <f t="shared" si="118"/>
        <v>0</v>
      </c>
      <c r="V174" s="30" t="s">
        <v>245</v>
      </c>
    </row>
    <row r="175" spans="2:22" s="161" customFormat="1" ht="12.75" customHeight="1">
      <c r="B175" s="35" t="s">
        <v>577</v>
      </c>
      <c r="C175" s="94" t="str">
        <f t="shared" si="115"/>
        <v>Payroll costs</v>
      </c>
      <c r="D175" s="234" t="str">
        <f t="shared" ref="D175:D187" si="119">D326</f>
        <v>PR</v>
      </c>
      <c r="E175" s="18" t="s">
        <v>649</v>
      </c>
      <c r="H175" s="98">
        <f t="shared" ref="H175:T175" si="120">H326-H477</f>
        <v>0</v>
      </c>
      <c r="I175" s="98">
        <f t="shared" si="120"/>
        <v>0</v>
      </c>
      <c r="J175" s="98">
        <f t="shared" si="120"/>
        <v>0</v>
      </c>
      <c r="K175" s="98">
        <f t="shared" si="120"/>
        <v>0</v>
      </c>
      <c r="L175" s="98">
        <f t="shared" si="120"/>
        <v>0</v>
      </c>
      <c r="M175" s="98">
        <f t="shared" si="120"/>
        <v>0</v>
      </c>
      <c r="N175" s="98">
        <f t="shared" si="120"/>
        <v>0</v>
      </c>
      <c r="O175" s="98">
        <f t="shared" si="120"/>
        <v>0</v>
      </c>
      <c r="P175" s="98">
        <f t="shared" si="120"/>
        <v>0</v>
      </c>
      <c r="Q175" s="98">
        <f t="shared" si="120"/>
        <v>0</v>
      </c>
      <c r="R175" s="98">
        <f t="shared" si="120"/>
        <v>0</v>
      </c>
      <c r="S175" s="98">
        <f t="shared" si="120"/>
        <v>0</v>
      </c>
      <c r="T175" s="98">
        <f t="shared" si="120"/>
        <v>0</v>
      </c>
      <c r="V175" s="30" t="s">
        <v>245</v>
      </c>
    </row>
    <row r="176" spans="2:22" s="161" customFormat="1" ht="12.75" customHeight="1">
      <c r="B176" s="35" t="s">
        <v>577</v>
      </c>
      <c r="C176" s="94" t="str">
        <f t="shared" si="115"/>
        <v>Non-payroll costs</v>
      </c>
      <c r="D176" s="234" t="str">
        <f t="shared" si="119"/>
        <v>NP</v>
      </c>
      <c r="E176" s="18" t="s">
        <v>649</v>
      </c>
      <c r="H176" s="98">
        <f t="shared" ref="H176:T176" si="121">H327-H478</f>
        <v>0</v>
      </c>
      <c r="I176" s="98">
        <f t="shared" si="121"/>
        <v>0</v>
      </c>
      <c r="J176" s="98">
        <f t="shared" si="121"/>
        <v>0</v>
      </c>
      <c r="K176" s="98">
        <f t="shared" si="121"/>
        <v>0</v>
      </c>
      <c r="L176" s="98">
        <f t="shared" si="121"/>
        <v>0</v>
      </c>
      <c r="M176" s="98">
        <f t="shared" si="121"/>
        <v>0</v>
      </c>
      <c r="N176" s="98">
        <f t="shared" si="121"/>
        <v>0</v>
      </c>
      <c r="O176" s="98">
        <f t="shared" si="121"/>
        <v>0</v>
      </c>
      <c r="P176" s="98">
        <f t="shared" si="121"/>
        <v>0</v>
      </c>
      <c r="Q176" s="98">
        <f t="shared" si="121"/>
        <v>0</v>
      </c>
      <c r="R176" s="98">
        <f t="shared" si="121"/>
        <v>0</v>
      </c>
      <c r="S176" s="98">
        <f t="shared" si="121"/>
        <v>0</v>
      </c>
      <c r="T176" s="98">
        <f t="shared" si="121"/>
        <v>0</v>
      </c>
      <c r="V176" s="30" t="s">
        <v>245</v>
      </c>
    </row>
    <row r="177" spans="2:22" s="161" customFormat="1" ht="12.75" customHeight="1">
      <c r="B177" s="35" t="s">
        <v>577</v>
      </c>
      <c r="C177" s="94" t="str">
        <f t="shared" si="115"/>
        <v>Recruitment</v>
      </c>
      <c r="D177" s="234" t="str">
        <f t="shared" si="119"/>
        <v>RC</v>
      </c>
      <c r="E177" s="18" t="s">
        <v>649</v>
      </c>
      <c r="H177" s="98">
        <f t="shared" ref="H177:T177" si="122">H328-H479</f>
        <v>0</v>
      </c>
      <c r="I177" s="98">
        <f t="shared" si="122"/>
        <v>0</v>
      </c>
      <c r="J177" s="98">
        <f t="shared" si="122"/>
        <v>0</v>
      </c>
      <c r="K177" s="98">
        <f t="shared" si="122"/>
        <v>0</v>
      </c>
      <c r="L177" s="98">
        <f t="shared" si="122"/>
        <v>0</v>
      </c>
      <c r="M177" s="98">
        <f t="shared" si="122"/>
        <v>0</v>
      </c>
      <c r="N177" s="98">
        <f t="shared" si="122"/>
        <v>0</v>
      </c>
      <c r="O177" s="98">
        <f t="shared" si="122"/>
        <v>0</v>
      </c>
      <c r="P177" s="98">
        <f t="shared" si="122"/>
        <v>0</v>
      </c>
      <c r="Q177" s="98">
        <f t="shared" si="122"/>
        <v>0</v>
      </c>
      <c r="R177" s="98">
        <f t="shared" si="122"/>
        <v>0</v>
      </c>
      <c r="S177" s="98">
        <f t="shared" si="122"/>
        <v>0</v>
      </c>
      <c r="T177" s="98">
        <f t="shared" si="122"/>
        <v>0</v>
      </c>
      <c r="V177" s="30" t="s">
        <v>245</v>
      </c>
    </row>
    <row r="178" spans="2:22" s="161" customFormat="1" ht="12.75" customHeight="1">
      <c r="B178" s="35" t="s">
        <v>577</v>
      </c>
      <c r="C178" s="94" t="str">
        <f t="shared" si="115"/>
        <v>Accommodation</v>
      </c>
      <c r="D178" s="234" t="str">
        <f t="shared" si="119"/>
        <v>AC</v>
      </c>
      <c r="E178" s="18" t="s">
        <v>649</v>
      </c>
      <c r="H178" s="98">
        <f t="shared" ref="H178:T178" si="123">H329-H480</f>
        <v>0</v>
      </c>
      <c r="I178" s="98">
        <f t="shared" si="123"/>
        <v>0</v>
      </c>
      <c r="J178" s="98">
        <f t="shared" si="123"/>
        <v>0</v>
      </c>
      <c r="K178" s="98">
        <f t="shared" si="123"/>
        <v>0</v>
      </c>
      <c r="L178" s="98">
        <f t="shared" si="123"/>
        <v>0</v>
      </c>
      <c r="M178" s="98">
        <f t="shared" si="123"/>
        <v>0</v>
      </c>
      <c r="N178" s="98">
        <f t="shared" si="123"/>
        <v>0</v>
      </c>
      <c r="O178" s="98">
        <f t="shared" si="123"/>
        <v>0</v>
      </c>
      <c r="P178" s="98">
        <f t="shared" si="123"/>
        <v>0</v>
      </c>
      <c r="Q178" s="98">
        <f t="shared" si="123"/>
        <v>0</v>
      </c>
      <c r="R178" s="98">
        <f t="shared" si="123"/>
        <v>0</v>
      </c>
      <c r="S178" s="98">
        <f t="shared" si="123"/>
        <v>0</v>
      </c>
      <c r="T178" s="98">
        <f t="shared" si="123"/>
        <v>0</v>
      </c>
      <c r="V178" s="30" t="s">
        <v>245</v>
      </c>
    </row>
    <row r="179" spans="2:22" s="161" customFormat="1" ht="12.75" customHeight="1">
      <c r="B179" s="35" t="s">
        <v>577</v>
      </c>
      <c r="C179" s="94" t="str">
        <f t="shared" si="115"/>
        <v>External services</v>
      </c>
      <c r="D179" s="234" t="str">
        <f t="shared" si="119"/>
        <v>ES</v>
      </c>
      <c r="E179" s="18" t="s">
        <v>649</v>
      </c>
      <c r="H179" s="98">
        <f t="shared" ref="H179:T179" si="124">H330-H481</f>
        <v>0</v>
      </c>
      <c r="I179" s="98">
        <f t="shared" si="124"/>
        <v>0</v>
      </c>
      <c r="J179" s="98">
        <f t="shared" si="124"/>
        <v>0</v>
      </c>
      <c r="K179" s="98">
        <f t="shared" si="124"/>
        <v>0</v>
      </c>
      <c r="L179" s="98">
        <f t="shared" si="124"/>
        <v>0</v>
      </c>
      <c r="M179" s="98">
        <f t="shared" si="124"/>
        <v>0</v>
      </c>
      <c r="N179" s="98">
        <f t="shared" si="124"/>
        <v>0</v>
      </c>
      <c r="O179" s="98">
        <f t="shared" si="124"/>
        <v>0</v>
      </c>
      <c r="P179" s="98">
        <f t="shared" si="124"/>
        <v>0</v>
      </c>
      <c r="Q179" s="98">
        <f t="shared" si="124"/>
        <v>0</v>
      </c>
      <c r="R179" s="98">
        <f t="shared" si="124"/>
        <v>0</v>
      </c>
      <c r="S179" s="98">
        <f t="shared" si="124"/>
        <v>0</v>
      </c>
      <c r="T179" s="98">
        <f t="shared" si="124"/>
        <v>0</v>
      </c>
      <c r="V179" s="30" t="s">
        <v>245</v>
      </c>
    </row>
    <row r="180" spans="2:22" s="161" customFormat="1" ht="12.75" customHeight="1">
      <c r="B180" s="35" t="s">
        <v>577</v>
      </c>
      <c r="C180" s="94" t="str">
        <f t="shared" si="115"/>
        <v>Internal services</v>
      </c>
      <c r="D180" s="234" t="str">
        <f t="shared" si="119"/>
        <v>IS</v>
      </c>
      <c r="E180" s="18" t="s">
        <v>649</v>
      </c>
      <c r="H180" s="98">
        <f t="shared" ref="H180:T180" si="125">H331-H482</f>
        <v>0</v>
      </c>
      <c r="I180" s="98">
        <f t="shared" si="125"/>
        <v>0</v>
      </c>
      <c r="J180" s="98">
        <f t="shared" si="125"/>
        <v>0</v>
      </c>
      <c r="K180" s="98">
        <f t="shared" si="125"/>
        <v>0</v>
      </c>
      <c r="L180" s="98">
        <f t="shared" si="125"/>
        <v>0</v>
      </c>
      <c r="M180" s="98">
        <f t="shared" si="125"/>
        <v>0</v>
      </c>
      <c r="N180" s="98">
        <f t="shared" si="125"/>
        <v>0</v>
      </c>
      <c r="O180" s="98">
        <f t="shared" si="125"/>
        <v>0</v>
      </c>
      <c r="P180" s="98">
        <f t="shared" si="125"/>
        <v>0</v>
      </c>
      <c r="Q180" s="98">
        <f t="shared" si="125"/>
        <v>0</v>
      </c>
      <c r="R180" s="98">
        <f t="shared" si="125"/>
        <v>0</v>
      </c>
      <c r="S180" s="98">
        <f t="shared" si="125"/>
        <v>0</v>
      </c>
      <c r="T180" s="98">
        <f t="shared" si="125"/>
        <v>0</v>
      </c>
      <c r="V180" s="30" t="s">
        <v>245</v>
      </c>
    </row>
    <row r="181" spans="2:22" s="161" customFormat="1" ht="12.75" customHeight="1">
      <c r="B181" s="35" t="s">
        <v>577</v>
      </c>
      <c r="C181" s="94" t="str">
        <f t="shared" si="115"/>
        <v>Service management</v>
      </c>
      <c r="D181" s="234" t="str">
        <f t="shared" si="119"/>
        <v>SM</v>
      </c>
      <c r="E181" s="18" t="s">
        <v>649</v>
      </c>
      <c r="H181" s="98">
        <f t="shared" ref="H181:T181" si="126">H332-H483</f>
        <v>0</v>
      </c>
      <c r="I181" s="98">
        <f t="shared" si="126"/>
        <v>0</v>
      </c>
      <c r="J181" s="98">
        <f t="shared" si="126"/>
        <v>0</v>
      </c>
      <c r="K181" s="98">
        <f t="shared" si="126"/>
        <v>0</v>
      </c>
      <c r="L181" s="98">
        <f t="shared" si="126"/>
        <v>0</v>
      </c>
      <c r="M181" s="98">
        <f t="shared" si="126"/>
        <v>0</v>
      </c>
      <c r="N181" s="98">
        <f t="shared" si="126"/>
        <v>0</v>
      </c>
      <c r="O181" s="98">
        <f t="shared" si="126"/>
        <v>0</v>
      </c>
      <c r="P181" s="98">
        <f t="shared" si="126"/>
        <v>0</v>
      </c>
      <c r="Q181" s="98">
        <f t="shared" si="126"/>
        <v>0</v>
      </c>
      <c r="R181" s="98">
        <f t="shared" si="126"/>
        <v>0</v>
      </c>
      <c r="S181" s="98">
        <f t="shared" si="126"/>
        <v>0</v>
      </c>
      <c r="T181" s="98">
        <f t="shared" si="126"/>
        <v>0</v>
      </c>
      <c r="V181" s="30" t="s">
        <v>245</v>
      </c>
    </row>
    <row r="182" spans="2:22" s="161" customFormat="1" ht="12.75" customHeight="1">
      <c r="B182" s="35" t="s">
        <v>577</v>
      </c>
      <c r="C182" s="94" t="str">
        <f t="shared" si="115"/>
        <v>Transition</v>
      </c>
      <c r="D182" s="234" t="str">
        <f t="shared" si="119"/>
        <v>TR</v>
      </c>
      <c r="E182" s="18" t="s">
        <v>649</v>
      </c>
      <c r="H182" s="98">
        <f t="shared" ref="H182:T182" si="127">H333-H484</f>
        <v>0</v>
      </c>
      <c r="I182" s="98">
        <f t="shared" si="127"/>
        <v>0</v>
      </c>
      <c r="J182" s="98">
        <f t="shared" si="127"/>
        <v>0</v>
      </c>
      <c r="K182" s="98">
        <f t="shared" si="127"/>
        <v>0</v>
      </c>
      <c r="L182" s="98">
        <f t="shared" si="127"/>
        <v>0</v>
      </c>
      <c r="M182" s="98">
        <f t="shared" si="127"/>
        <v>0</v>
      </c>
      <c r="N182" s="98">
        <f t="shared" si="127"/>
        <v>0</v>
      </c>
      <c r="O182" s="98">
        <f t="shared" si="127"/>
        <v>0</v>
      </c>
      <c r="P182" s="98">
        <f t="shared" si="127"/>
        <v>0</v>
      </c>
      <c r="Q182" s="98">
        <f t="shared" si="127"/>
        <v>0</v>
      </c>
      <c r="R182" s="98">
        <f t="shared" si="127"/>
        <v>0</v>
      </c>
      <c r="S182" s="98">
        <f t="shared" si="127"/>
        <v>0</v>
      </c>
      <c r="T182" s="98">
        <f t="shared" si="127"/>
        <v>0</v>
      </c>
      <c r="V182" s="30" t="s">
        <v>245</v>
      </c>
    </row>
    <row r="183" spans="2:22" s="161" customFormat="1" ht="12.75" customHeight="1">
      <c r="B183" s="35" t="s">
        <v>577</v>
      </c>
      <c r="C183" s="94" t="str">
        <f t="shared" si="115"/>
        <v>IT Services</v>
      </c>
      <c r="D183" s="234" t="str">
        <f t="shared" si="119"/>
        <v>IT</v>
      </c>
      <c r="E183" s="18" t="s">
        <v>649</v>
      </c>
      <c r="H183" s="98">
        <f t="shared" ref="H183:T183" si="128">H334-H485</f>
        <v>0</v>
      </c>
      <c r="I183" s="98">
        <f t="shared" si="128"/>
        <v>0</v>
      </c>
      <c r="J183" s="98">
        <f t="shared" si="128"/>
        <v>0</v>
      </c>
      <c r="K183" s="98">
        <f t="shared" si="128"/>
        <v>0</v>
      </c>
      <c r="L183" s="98">
        <f t="shared" si="128"/>
        <v>0</v>
      </c>
      <c r="M183" s="98">
        <f t="shared" si="128"/>
        <v>0</v>
      </c>
      <c r="N183" s="98">
        <f t="shared" si="128"/>
        <v>0</v>
      </c>
      <c r="O183" s="98">
        <f t="shared" si="128"/>
        <v>0</v>
      </c>
      <c r="P183" s="98">
        <f t="shared" si="128"/>
        <v>0</v>
      </c>
      <c r="Q183" s="98">
        <f t="shared" si="128"/>
        <v>0</v>
      </c>
      <c r="R183" s="98">
        <f t="shared" si="128"/>
        <v>0</v>
      </c>
      <c r="S183" s="98">
        <f t="shared" si="128"/>
        <v>0</v>
      </c>
      <c r="T183" s="98">
        <f t="shared" si="128"/>
        <v>0</v>
      </c>
      <c r="V183" s="30" t="s">
        <v>245</v>
      </c>
    </row>
    <row r="184" spans="2:22" s="161" customFormat="1" ht="12.75" customHeight="1">
      <c r="B184" s="35" t="s">
        <v>577</v>
      </c>
      <c r="C184" s="94" t="str">
        <f t="shared" si="115"/>
        <v>Office Sundry</v>
      </c>
      <c r="D184" s="234" t="str">
        <f t="shared" si="119"/>
        <v>OS</v>
      </c>
      <c r="E184" s="18" t="s">
        <v>649</v>
      </c>
      <c r="H184" s="98">
        <f t="shared" ref="H184:T184" si="129">H335-H486</f>
        <v>0</v>
      </c>
      <c r="I184" s="98">
        <f t="shared" si="129"/>
        <v>0</v>
      </c>
      <c r="J184" s="98">
        <f t="shared" si="129"/>
        <v>0</v>
      </c>
      <c r="K184" s="98">
        <f t="shared" si="129"/>
        <v>0</v>
      </c>
      <c r="L184" s="98">
        <f t="shared" si="129"/>
        <v>0</v>
      </c>
      <c r="M184" s="98">
        <f t="shared" si="129"/>
        <v>0</v>
      </c>
      <c r="N184" s="98">
        <f t="shared" si="129"/>
        <v>0</v>
      </c>
      <c r="O184" s="98">
        <f t="shared" si="129"/>
        <v>0</v>
      </c>
      <c r="P184" s="98">
        <f t="shared" si="129"/>
        <v>0</v>
      </c>
      <c r="Q184" s="98">
        <f t="shared" si="129"/>
        <v>0</v>
      </c>
      <c r="R184" s="98">
        <f t="shared" si="129"/>
        <v>0</v>
      </c>
      <c r="S184" s="98">
        <f t="shared" si="129"/>
        <v>0</v>
      </c>
      <c r="T184" s="98">
        <f t="shared" si="129"/>
        <v>0</v>
      </c>
      <c r="V184" s="30" t="s">
        <v>245</v>
      </c>
    </row>
    <row r="185" spans="2:22" s="161" customFormat="1" ht="12.75" customHeight="1">
      <c r="B185" s="35" t="s">
        <v>577</v>
      </c>
      <c r="C185" s="94" t="str">
        <f t="shared" si="115"/>
        <v>Spare - please specify</v>
      </c>
      <c r="D185" s="234" t="str">
        <f t="shared" si="119"/>
        <v>SP1</v>
      </c>
      <c r="E185" s="18" t="s">
        <v>649</v>
      </c>
      <c r="H185" s="98">
        <f t="shared" ref="H185:T185" si="130">H336-H487</f>
        <v>0</v>
      </c>
      <c r="I185" s="98">
        <f t="shared" si="130"/>
        <v>0</v>
      </c>
      <c r="J185" s="98">
        <f t="shared" si="130"/>
        <v>0</v>
      </c>
      <c r="K185" s="98">
        <f t="shared" si="130"/>
        <v>0</v>
      </c>
      <c r="L185" s="98">
        <f t="shared" si="130"/>
        <v>0</v>
      </c>
      <c r="M185" s="98">
        <f t="shared" si="130"/>
        <v>0</v>
      </c>
      <c r="N185" s="98">
        <f t="shared" si="130"/>
        <v>0</v>
      </c>
      <c r="O185" s="98">
        <f t="shared" si="130"/>
        <v>0</v>
      </c>
      <c r="P185" s="98">
        <f t="shared" si="130"/>
        <v>0</v>
      </c>
      <c r="Q185" s="98">
        <f t="shared" si="130"/>
        <v>0</v>
      </c>
      <c r="R185" s="98">
        <f t="shared" si="130"/>
        <v>0</v>
      </c>
      <c r="S185" s="98">
        <f t="shared" si="130"/>
        <v>0</v>
      </c>
      <c r="T185" s="98">
        <f t="shared" si="130"/>
        <v>0</v>
      </c>
      <c r="V185" s="30" t="s">
        <v>245</v>
      </c>
    </row>
    <row r="186" spans="2:22" s="161" customFormat="1" ht="12.75" customHeight="1">
      <c r="B186" s="35" t="s">
        <v>577</v>
      </c>
      <c r="C186" s="94" t="str">
        <f t="shared" si="115"/>
        <v>Spare - please specify</v>
      </c>
      <c r="D186" s="234" t="str">
        <f t="shared" si="119"/>
        <v>SP2</v>
      </c>
      <c r="E186" s="18" t="s">
        <v>649</v>
      </c>
      <c r="H186" s="98">
        <f t="shared" ref="H186:T186" si="131">H337-H488</f>
        <v>0</v>
      </c>
      <c r="I186" s="98">
        <f t="shared" si="131"/>
        <v>0</v>
      </c>
      <c r="J186" s="98">
        <f t="shared" si="131"/>
        <v>0</v>
      </c>
      <c r="K186" s="98">
        <f t="shared" si="131"/>
        <v>0</v>
      </c>
      <c r="L186" s="98">
        <f t="shared" si="131"/>
        <v>0</v>
      </c>
      <c r="M186" s="98">
        <f t="shared" si="131"/>
        <v>0</v>
      </c>
      <c r="N186" s="98">
        <f t="shared" si="131"/>
        <v>0</v>
      </c>
      <c r="O186" s="98">
        <f t="shared" si="131"/>
        <v>0</v>
      </c>
      <c r="P186" s="98">
        <f t="shared" si="131"/>
        <v>0</v>
      </c>
      <c r="Q186" s="98">
        <f t="shared" si="131"/>
        <v>0</v>
      </c>
      <c r="R186" s="98">
        <f t="shared" si="131"/>
        <v>0</v>
      </c>
      <c r="S186" s="98">
        <f t="shared" si="131"/>
        <v>0</v>
      </c>
      <c r="T186" s="98">
        <f t="shared" si="131"/>
        <v>0</v>
      </c>
      <c r="V186" s="30" t="s">
        <v>245</v>
      </c>
    </row>
    <row r="187" spans="2:22" s="161" customFormat="1" ht="12.75" customHeight="1">
      <c r="B187" s="35" t="s">
        <v>577</v>
      </c>
      <c r="C187" s="94" t="str">
        <f t="shared" si="115"/>
        <v>Spare - please specify</v>
      </c>
      <c r="D187" s="234" t="str">
        <f t="shared" si="119"/>
        <v>SP3</v>
      </c>
      <c r="E187" s="18" t="s">
        <v>649</v>
      </c>
      <c r="H187" s="98">
        <f t="shared" ref="H187:T187" si="132">H338-H489</f>
        <v>0</v>
      </c>
      <c r="I187" s="98">
        <f t="shared" si="132"/>
        <v>0</v>
      </c>
      <c r="J187" s="98">
        <f t="shared" si="132"/>
        <v>0</v>
      </c>
      <c r="K187" s="98">
        <f t="shared" si="132"/>
        <v>0</v>
      </c>
      <c r="L187" s="98">
        <f t="shared" si="132"/>
        <v>0</v>
      </c>
      <c r="M187" s="98">
        <f t="shared" si="132"/>
        <v>0</v>
      </c>
      <c r="N187" s="98">
        <f t="shared" si="132"/>
        <v>0</v>
      </c>
      <c r="O187" s="98">
        <f t="shared" si="132"/>
        <v>0</v>
      </c>
      <c r="P187" s="98">
        <f t="shared" si="132"/>
        <v>0</v>
      </c>
      <c r="Q187" s="98">
        <f t="shared" si="132"/>
        <v>0</v>
      </c>
      <c r="R187" s="98">
        <f t="shared" si="132"/>
        <v>0</v>
      </c>
      <c r="S187" s="98">
        <f t="shared" si="132"/>
        <v>0</v>
      </c>
      <c r="T187" s="98">
        <f t="shared" si="132"/>
        <v>0</v>
      </c>
      <c r="V187" s="30" t="s">
        <v>245</v>
      </c>
    </row>
    <row r="188" spans="2:22" s="161" customFormat="1" ht="12.75" customHeight="1">
      <c r="C188" s="94"/>
      <c r="D188" s="234"/>
      <c r="E188" s="94"/>
      <c r="F188" s="94">
        <f>F344</f>
        <v>0</v>
      </c>
    </row>
    <row r="189" spans="2:22" s="161" customFormat="1" ht="12.75" customHeight="1">
      <c r="B189" s="35" t="s">
        <v>665</v>
      </c>
      <c r="C189" s="16" t="str">
        <f t="shared" si="115"/>
        <v>Additional Baseline</v>
      </c>
      <c r="D189" s="234"/>
      <c r="E189" s="18" t="s">
        <v>649</v>
      </c>
      <c r="F189" s="94">
        <f t="shared" ref="F189:F193" si="133">F345</f>
        <v>0</v>
      </c>
      <c r="H189" s="98">
        <f t="shared" ref="H189:T189" si="134">H340-H491</f>
        <v>0</v>
      </c>
      <c r="I189" s="98">
        <f t="shared" si="134"/>
        <v>0</v>
      </c>
      <c r="J189" s="98">
        <f t="shared" si="134"/>
        <v>0</v>
      </c>
      <c r="K189" s="98">
        <f t="shared" si="134"/>
        <v>0</v>
      </c>
      <c r="L189" s="98">
        <f t="shared" si="134"/>
        <v>0</v>
      </c>
      <c r="M189" s="98">
        <f t="shared" si="134"/>
        <v>0</v>
      </c>
      <c r="N189" s="98">
        <f t="shared" si="134"/>
        <v>0</v>
      </c>
      <c r="O189" s="98">
        <f t="shared" si="134"/>
        <v>0</v>
      </c>
      <c r="P189" s="98">
        <f t="shared" si="134"/>
        <v>0</v>
      </c>
      <c r="Q189" s="98">
        <f t="shared" si="134"/>
        <v>0</v>
      </c>
      <c r="R189" s="98">
        <f t="shared" si="134"/>
        <v>0</v>
      </c>
      <c r="S189" s="98">
        <f t="shared" si="134"/>
        <v>0</v>
      </c>
      <c r="T189" s="98">
        <f t="shared" si="134"/>
        <v>0</v>
      </c>
      <c r="V189" s="30" t="s">
        <v>245</v>
      </c>
    </row>
    <row r="190" spans="2:22" s="161" customFormat="1" ht="12.75" customHeight="1">
      <c r="B190" s="35" t="s">
        <v>665</v>
      </c>
      <c r="C190" s="94" t="str">
        <f t="shared" si="115"/>
        <v>Additional Project - please specify</v>
      </c>
      <c r="D190" s="234" t="str">
        <f t="shared" si="115"/>
        <v>PJ1</v>
      </c>
      <c r="E190" s="18" t="s">
        <v>649</v>
      </c>
      <c r="F190" s="94">
        <f t="shared" si="133"/>
        <v>0</v>
      </c>
      <c r="H190" s="98">
        <f t="shared" ref="H190:T190" si="135">H341-H492</f>
        <v>0</v>
      </c>
      <c r="I190" s="98">
        <f t="shared" si="135"/>
        <v>0</v>
      </c>
      <c r="J190" s="98">
        <f t="shared" si="135"/>
        <v>0</v>
      </c>
      <c r="K190" s="98">
        <f t="shared" si="135"/>
        <v>0</v>
      </c>
      <c r="L190" s="98">
        <f t="shared" si="135"/>
        <v>0</v>
      </c>
      <c r="M190" s="98">
        <f t="shared" si="135"/>
        <v>0</v>
      </c>
      <c r="N190" s="98">
        <f t="shared" si="135"/>
        <v>0</v>
      </c>
      <c r="O190" s="98">
        <f t="shared" si="135"/>
        <v>0</v>
      </c>
      <c r="P190" s="98">
        <f t="shared" si="135"/>
        <v>0</v>
      </c>
      <c r="Q190" s="98">
        <f t="shared" si="135"/>
        <v>0</v>
      </c>
      <c r="R190" s="98">
        <f t="shared" si="135"/>
        <v>0</v>
      </c>
      <c r="S190" s="98">
        <f t="shared" si="135"/>
        <v>0</v>
      </c>
      <c r="T190" s="98">
        <f t="shared" si="135"/>
        <v>0</v>
      </c>
      <c r="V190" s="30" t="s">
        <v>245</v>
      </c>
    </row>
    <row r="191" spans="2:22" s="161" customFormat="1" ht="12.75" customHeight="1">
      <c r="B191" s="35" t="s">
        <v>665</v>
      </c>
      <c r="C191" s="94" t="str">
        <f t="shared" si="115"/>
        <v>Additional Project - please specify</v>
      </c>
      <c r="D191" s="234" t="str">
        <f t="shared" si="115"/>
        <v>PJ2</v>
      </c>
      <c r="E191" s="18" t="s">
        <v>649</v>
      </c>
      <c r="F191" s="94">
        <f t="shared" si="133"/>
        <v>0</v>
      </c>
      <c r="H191" s="98">
        <f t="shared" ref="H191:T191" si="136">H342-H493</f>
        <v>0</v>
      </c>
      <c r="I191" s="98">
        <f t="shared" si="136"/>
        <v>0</v>
      </c>
      <c r="J191" s="98">
        <f t="shared" si="136"/>
        <v>0</v>
      </c>
      <c r="K191" s="98">
        <f t="shared" si="136"/>
        <v>0</v>
      </c>
      <c r="L191" s="98">
        <f t="shared" si="136"/>
        <v>0</v>
      </c>
      <c r="M191" s="98">
        <f t="shared" si="136"/>
        <v>0</v>
      </c>
      <c r="N191" s="98">
        <f t="shared" si="136"/>
        <v>0</v>
      </c>
      <c r="O191" s="98">
        <f t="shared" si="136"/>
        <v>0</v>
      </c>
      <c r="P191" s="98">
        <f t="shared" si="136"/>
        <v>0</v>
      </c>
      <c r="Q191" s="98">
        <f t="shared" si="136"/>
        <v>0</v>
      </c>
      <c r="R191" s="98">
        <f t="shared" si="136"/>
        <v>0</v>
      </c>
      <c r="S191" s="98">
        <f t="shared" si="136"/>
        <v>0</v>
      </c>
      <c r="T191" s="98">
        <f t="shared" si="136"/>
        <v>0</v>
      </c>
      <c r="V191" s="30" t="s">
        <v>245</v>
      </c>
    </row>
    <row r="192" spans="2:22" s="161" customFormat="1" ht="12.75" customHeight="1">
      <c r="B192" s="35" t="s">
        <v>665</v>
      </c>
      <c r="C192" s="94" t="str">
        <f t="shared" si="115"/>
        <v>Additional Project - please specify</v>
      </c>
      <c r="D192" s="234" t="str">
        <f t="shared" si="115"/>
        <v>PJ3</v>
      </c>
      <c r="E192" s="18" t="s">
        <v>649</v>
      </c>
      <c r="F192" s="94">
        <f t="shared" si="133"/>
        <v>0</v>
      </c>
      <c r="H192" s="98">
        <f t="shared" ref="H192:T192" si="137">H343-H494</f>
        <v>0</v>
      </c>
      <c r="I192" s="98">
        <f t="shared" si="137"/>
        <v>0</v>
      </c>
      <c r="J192" s="98">
        <f t="shared" si="137"/>
        <v>0</v>
      </c>
      <c r="K192" s="98">
        <f t="shared" si="137"/>
        <v>0</v>
      </c>
      <c r="L192" s="98">
        <f t="shared" si="137"/>
        <v>0</v>
      </c>
      <c r="M192" s="98">
        <f t="shared" si="137"/>
        <v>0</v>
      </c>
      <c r="N192" s="98">
        <f t="shared" si="137"/>
        <v>0</v>
      </c>
      <c r="O192" s="98">
        <f t="shared" si="137"/>
        <v>0</v>
      </c>
      <c r="P192" s="98">
        <f t="shared" si="137"/>
        <v>0</v>
      </c>
      <c r="Q192" s="98">
        <f t="shared" si="137"/>
        <v>0</v>
      </c>
      <c r="R192" s="98">
        <f t="shared" si="137"/>
        <v>0</v>
      </c>
      <c r="S192" s="98">
        <f t="shared" si="137"/>
        <v>0</v>
      </c>
      <c r="T192" s="98">
        <f t="shared" si="137"/>
        <v>0</v>
      </c>
      <c r="V192" s="30" t="s">
        <v>245</v>
      </c>
    </row>
    <row r="193" spans="2:22" s="161" customFormat="1" ht="12.75" customHeight="1">
      <c r="C193" s="94"/>
      <c r="D193" s="234"/>
      <c r="E193" s="94"/>
      <c r="F193" s="94">
        <f t="shared" si="133"/>
        <v>0</v>
      </c>
    </row>
    <row r="194" spans="2:22" s="161" customFormat="1" ht="12.75" customHeight="1">
      <c r="B194" s="35" t="s">
        <v>582</v>
      </c>
      <c r="C194" s="94" t="str">
        <f>C345</f>
        <v>Baseline Shared Service cost</v>
      </c>
      <c r="D194" s="234"/>
      <c r="E194" s="18" t="s">
        <v>649</v>
      </c>
      <c r="F194" s="94">
        <f>F345</f>
        <v>0</v>
      </c>
      <c r="H194" s="98">
        <f t="shared" ref="H194:T194" si="138">H345-H496</f>
        <v>0</v>
      </c>
      <c r="I194" s="98">
        <f t="shared" si="138"/>
        <v>0</v>
      </c>
      <c r="J194" s="98">
        <f t="shared" si="138"/>
        <v>0</v>
      </c>
      <c r="K194" s="98">
        <f t="shared" si="138"/>
        <v>0</v>
      </c>
      <c r="L194" s="98">
        <f t="shared" si="138"/>
        <v>0</v>
      </c>
      <c r="M194" s="98">
        <f t="shared" si="138"/>
        <v>0</v>
      </c>
      <c r="N194" s="98">
        <f t="shared" si="138"/>
        <v>0</v>
      </c>
      <c r="O194" s="98">
        <f t="shared" si="138"/>
        <v>0</v>
      </c>
      <c r="P194" s="98">
        <f t="shared" si="138"/>
        <v>0</v>
      </c>
      <c r="Q194" s="98">
        <f t="shared" si="138"/>
        <v>0</v>
      </c>
      <c r="R194" s="98">
        <f t="shared" si="138"/>
        <v>0</v>
      </c>
      <c r="S194" s="98">
        <f t="shared" si="138"/>
        <v>0</v>
      </c>
      <c r="T194" s="98">
        <f t="shared" si="138"/>
        <v>0</v>
      </c>
      <c r="V194" s="30" t="s">
        <v>245</v>
      </c>
    </row>
    <row r="195" spans="2:22" s="161" customFormat="1" ht="12.75" customHeight="1">
      <c r="C195" s="94"/>
      <c r="D195" s="234"/>
      <c r="H195" s="97"/>
      <c r="I195" s="97"/>
      <c r="J195" s="97"/>
      <c r="K195" s="97"/>
      <c r="L195" s="97"/>
      <c r="M195" s="97"/>
      <c r="N195" s="97"/>
      <c r="O195" s="97"/>
      <c r="P195" s="97"/>
      <c r="Q195" s="97"/>
      <c r="R195" s="97"/>
      <c r="S195" s="97"/>
      <c r="T195" s="97"/>
    </row>
    <row r="196" spans="2:22" s="161" customFormat="1" ht="12.75" customHeight="1">
      <c r="B196" s="169"/>
      <c r="C196" s="149" t="str">
        <f>C347</f>
        <v>NEW SCOPE (excluding shared service cost)</v>
      </c>
      <c r="D196" s="234"/>
      <c r="E196" s="18" t="s">
        <v>649</v>
      </c>
      <c r="H196" s="98">
        <f t="shared" ref="H196:T196" si="139">H347-H498</f>
        <v>0</v>
      </c>
      <c r="I196" s="98">
        <f t="shared" si="139"/>
        <v>0</v>
      </c>
      <c r="J196" s="98">
        <f t="shared" si="139"/>
        <v>0</v>
      </c>
      <c r="K196" s="98">
        <f t="shared" si="139"/>
        <v>0</v>
      </c>
      <c r="L196" s="98">
        <f t="shared" si="139"/>
        <v>0</v>
      </c>
      <c r="M196" s="98">
        <f t="shared" si="139"/>
        <v>0</v>
      </c>
      <c r="N196" s="98">
        <f t="shared" si="139"/>
        <v>0</v>
      </c>
      <c r="O196" s="98">
        <f t="shared" si="139"/>
        <v>0</v>
      </c>
      <c r="P196" s="98">
        <f t="shared" si="139"/>
        <v>0</v>
      </c>
      <c r="Q196" s="98">
        <f t="shared" si="139"/>
        <v>0</v>
      </c>
      <c r="R196" s="98">
        <f t="shared" si="139"/>
        <v>0</v>
      </c>
      <c r="S196" s="98">
        <f t="shared" si="139"/>
        <v>0</v>
      </c>
      <c r="T196" s="98">
        <f t="shared" si="139"/>
        <v>0</v>
      </c>
      <c r="V196" s="30" t="s">
        <v>245</v>
      </c>
    </row>
    <row r="197" spans="2:22" s="161" customFormat="1" ht="12.75" customHeight="1">
      <c r="B197" s="95"/>
      <c r="C197" s="82"/>
      <c r="D197" s="234"/>
      <c r="E197" s="18"/>
      <c r="F197" s="18"/>
      <c r="G197" s="18"/>
      <c r="H197" s="117"/>
      <c r="I197" s="117"/>
      <c r="J197" s="117"/>
      <c r="K197" s="117"/>
      <c r="L197" s="117"/>
      <c r="M197" s="117"/>
      <c r="N197" s="117"/>
      <c r="O197" s="117"/>
      <c r="P197" s="117"/>
      <c r="Q197" s="117"/>
      <c r="R197" s="117"/>
      <c r="S197" s="117"/>
      <c r="T197" s="117"/>
    </row>
    <row r="198" spans="2:22" s="161" customFormat="1" ht="12.75" customHeight="1">
      <c r="B198" s="169" t="s">
        <v>581</v>
      </c>
      <c r="C198" s="217" t="str">
        <f t="shared" ref="C198:D216" si="140">C349</f>
        <v>Smart Metering Key Infrastructure (SMKI)</v>
      </c>
      <c r="D198" s="234" t="str">
        <f t="shared" si="140"/>
        <v>ES</v>
      </c>
      <c r="E198" s="18" t="s">
        <v>649</v>
      </c>
      <c r="H198" s="98">
        <f t="shared" ref="H198:T198" si="141">H349-H500</f>
        <v>0</v>
      </c>
      <c r="I198" s="98">
        <f t="shared" si="141"/>
        <v>0</v>
      </c>
      <c r="J198" s="98">
        <f t="shared" si="141"/>
        <v>0</v>
      </c>
      <c r="K198" s="98">
        <f t="shared" si="141"/>
        <v>0</v>
      </c>
      <c r="L198" s="98">
        <f t="shared" si="141"/>
        <v>0</v>
      </c>
      <c r="M198" s="98">
        <f t="shared" si="141"/>
        <v>0</v>
      </c>
      <c r="N198" s="98">
        <f t="shared" si="141"/>
        <v>0</v>
      </c>
      <c r="O198" s="98">
        <f t="shared" si="141"/>
        <v>0</v>
      </c>
      <c r="P198" s="98">
        <f t="shared" si="141"/>
        <v>0</v>
      </c>
      <c r="Q198" s="98">
        <f t="shared" si="141"/>
        <v>0</v>
      </c>
      <c r="R198" s="98">
        <f t="shared" si="141"/>
        <v>0</v>
      </c>
      <c r="S198" s="98">
        <f t="shared" si="141"/>
        <v>0</v>
      </c>
      <c r="T198" s="98">
        <f t="shared" si="141"/>
        <v>0</v>
      </c>
      <c r="V198" s="30" t="s">
        <v>245</v>
      </c>
    </row>
    <row r="199" spans="2:22" s="161" customFormat="1" ht="12.75" customHeight="1">
      <c r="B199" s="169" t="s">
        <v>581</v>
      </c>
      <c r="C199" s="217" t="str">
        <f t="shared" si="140"/>
        <v>SMKI PR</v>
      </c>
      <c r="D199" s="234" t="str">
        <f t="shared" si="140"/>
        <v>PR</v>
      </c>
      <c r="E199" s="18" t="s">
        <v>649</v>
      </c>
      <c r="H199" s="98">
        <f t="shared" ref="H199:T199" si="142">H350-H501</f>
        <v>0</v>
      </c>
      <c r="I199" s="98">
        <f t="shared" si="142"/>
        <v>0</v>
      </c>
      <c r="J199" s="98">
        <f t="shared" si="142"/>
        <v>0</v>
      </c>
      <c r="K199" s="98">
        <f t="shared" si="142"/>
        <v>0</v>
      </c>
      <c r="L199" s="98">
        <f t="shared" si="142"/>
        <v>0</v>
      </c>
      <c r="M199" s="98">
        <f t="shared" si="142"/>
        <v>0</v>
      </c>
      <c r="N199" s="98">
        <f t="shared" si="142"/>
        <v>0</v>
      </c>
      <c r="O199" s="98">
        <f t="shared" si="142"/>
        <v>0</v>
      </c>
      <c r="P199" s="98">
        <f t="shared" si="142"/>
        <v>0</v>
      </c>
      <c r="Q199" s="98">
        <f t="shared" si="142"/>
        <v>0</v>
      </c>
      <c r="R199" s="98">
        <f t="shared" si="142"/>
        <v>0</v>
      </c>
      <c r="S199" s="98">
        <f t="shared" si="142"/>
        <v>0</v>
      </c>
      <c r="T199" s="98">
        <f t="shared" si="142"/>
        <v>0</v>
      </c>
      <c r="V199" s="30" t="s">
        <v>245</v>
      </c>
    </row>
    <row r="200" spans="2:22" s="161" customFormat="1" ht="12.75" customHeight="1">
      <c r="B200" s="169" t="s">
        <v>581</v>
      </c>
      <c r="C200" s="217" t="str">
        <f t="shared" si="140"/>
        <v xml:space="preserve">Testing </v>
      </c>
      <c r="D200" s="234" t="str">
        <f t="shared" si="140"/>
        <v>PR</v>
      </c>
      <c r="E200" s="18" t="s">
        <v>649</v>
      </c>
      <c r="H200" s="98">
        <f t="shared" ref="H200:T200" si="143">H351-H502</f>
        <v>0</v>
      </c>
      <c r="I200" s="98">
        <f t="shared" si="143"/>
        <v>0</v>
      </c>
      <c r="J200" s="98">
        <f t="shared" si="143"/>
        <v>0</v>
      </c>
      <c r="K200" s="98">
        <f t="shared" si="143"/>
        <v>0</v>
      </c>
      <c r="L200" s="98">
        <f t="shared" si="143"/>
        <v>0</v>
      </c>
      <c r="M200" s="98">
        <f t="shared" si="143"/>
        <v>0</v>
      </c>
      <c r="N200" s="98">
        <f t="shared" si="143"/>
        <v>0</v>
      </c>
      <c r="O200" s="98">
        <f t="shared" si="143"/>
        <v>0</v>
      </c>
      <c r="P200" s="98">
        <f t="shared" si="143"/>
        <v>0</v>
      </c>
      <c r="Q200" s="98">
        <f t="shared" si="143"/>
        <v>0</v>
      </c>
      <c r="R200" s="98">
        <f t="shared" si="143"/>
        <v>0</v>
      </c>
      <c r="S200" s="98">
        <f t="shared" si="143"/>
        <v>0</v>
      </c>
      <c r="T200" s="98">
        <f t="shared" si="143"/>
        <v>0</v>
      </c>
      <c r="V200" s="30" t="s">
        <v>245</v>
      </c>
    </row>
    <row r="201" spans="2:22" s="161" customFormat="1" ht="12.75" customHeight="1">
      <c r="B201" s="169" t="s">
        <v>581</v>
      </c>
      <c r="C201" s="217" t="str">
        <f t="shared" si="140"/>
        <v>Architect</v>
      </c>
      <c r="D201" s="234" t="str">
        <f t="shared" si="140"/>
        <v>PR</v>
      </c>
      <c r="E201" s="18" t="s">
        <v>649</v>
      </c>
      <c r="H201" s="98">
        <f t="shared" ref="H201:T201" si="144">H352-H503</f>
        <v>0</v>
      </c>
      <c r="I201" s="98">
        <f t="shared" si="144"/>
        <v>0</v>
      </c>
      <c r="J201" s="98">
        <f t="shared" si="144"/>
        <v>0</v>
      </c>
      <c r="K201" s="98">
        <f t="shared" si="144"/>
        <v>0</v>
      </c>
      <c r="L201" s="98">
        <f t="shared" si="144"/>
        <v>0</v>
      </c>
      <c r="M201" s="98">
        <f t="shared" si="144"/>
        <v>0</v>
      </c>
      <c r="N201" s="98">
        <f t="shared" si="144"/>
        <v>0</v>
      </c>
      <c r="O201" s="98">
        <f t="shared" si="144"/>
        <v>0</v>
      </c>
      <c r="P201" s="98">
        <f t="shared" si="144"/>
        <v>0</v>
      </c>
      <c r="Q201" s="98">
        <f t="shared" si="144"/>
        <v>0</v>
      </c>
      <c r="R201" s="98">
        <f t="shared" si="144"/>
        <v>0</v>
      </c>
      <c r="S201" s="98">
        <f t="shared" si="144"/>
        <v>0</v>
      </c>
      <c r="T201" s="98">
        <f t="shared" si="144"/>
        <v>0</v>
      </c>
      <c r="V201" s="30" t="s">
        <v>245</v>
      </c>
    </row>
    <row r="202" spans="2:22" s="161" customFormat="1" ht="12.75" customHeight="1">
      <c r="B202" s="169" t="s">
        <v>581</v>
      </c>
      <c r="C202" s="217" t="str">
        <f t="shared" si="140"/>
        <v>Service Management</v>
      </c>
      <c r="D202" s="234" t="str">
        <f t="shared" si="140"/>
        <v>PR</v>
      </c>
      <c r="E202" s="18" t="s">
        <v>649</v>
      </c>
      <c r="H202" s="98">
        <f t="shared" ref="H202:T202" si="145">H353-H504</f>
        <v>0</v>
      </c>
      <c r="I202" s="98">
        <f t="shared" si="145"/>
        <v>0</v>
      </c>
      <c r="J202" s="98">
        <f t="shared" si="145"/>
        <v>0</v>
      </c>
      <c r="K202" s="98">
        <f t="shared" si="145"/>
        <v>0</v>
      </c>
      <c r="L202" s="98">
        <f t="shared" si="145"/>
        <v>0</v>
      </c>
      <c r="M202" s="98">
        <f t="shared" si="145"/>
        <v>0</v>
      </c>
      <c r="N202" s="98">
        <f t="shared" si="145"/>
        <v>0</v>
      </c>
      <c r="O202" s="98">
        <f t="shared" si="145"/>
        <v>0</v>
      </c>
      <c r="P202" s="98">
        <f t="shared" si="145"/>
        <v>0</v>
      </c>
      <c r="Q202" s="98">
        <f t="shared" si="145"/>
        <v>0</v>
      </c>
      <c r="R202" s="98">
        <f t="shared" si="145"/>
        <v>0</v>
      </c>
      <c r="S202" s="98">
        <f t="shared" si="145"/>
        <v>0</v>
      </c>
      <c r="T202" s="98">
        <f t="shared" si="145"/>
        <v>0</v>
      </c>
      <c r="V202" s="30" t="s">
        <v>245</v>
      </c>
    </row>
    <row r="203" spans="2:22" s="161" customFormat="1" ht="12.75" customHeight="1">
      <c r="B203" s="169" t="s">
        <v>581</v>
      </c>
      <c r="C203" s="217" t="str">
        <f t="shared" si="140"/>
        <v>Service Management ES</v>
      </c>
      <c r="D203" s="234" t="str">
        <f t="shared" si="140"/>
        <v>ES</v>
      </c>
      <c r="E203" s="18" t="s">
        <v>649</v>
      </c>
      <c r="H203" s="98">
        <f t="shared" ref="H203:T203" si="146">H354-H505</f>
        <v>0</v>
      </c>
      <c r="I203" s="98">
        <f t="shared" si="146"/>
        <v>0</v>
      </c>
      <c r="J203" s="98">
        <f t="shared" si="146"/>
        <v>0</v>
      </c>
      <c r="K203" s="98">
        <f t="shared" si="146"/>
        <v>0</v>
      </c>
      <c r="L203" s="98">
        <f t="shared" si="146"/>
        <v>0</v>
      </c>
      <c r="M203" s="98">
        <f t="shared" si="146"/>
        <v>0</v>
      </c>
      <c r="N203" s="98">
        <f t="shared" si="146"/>
        <v>0</v>
      </c>
      <c r="O203" s="98">
        <f t="shared" si="146"/>
        <v>0</v>
      </c>
      <c r="P203" s="98">
        <f t="shared" si="146"/>
        <v>0</v>
      </c>
      <c r="Q203" s="98">
        <f t="shared" si="146"/>
        <v>0</v>
      </c>
      <c r="R203" s="98">
        <f t="shared" si="146"/>
        <v>0</v>
      </c>
      <c r="S203" s="98">
        <f t="shared" si="146"/>
        <v>0</v>
      </c>
      <c r="T203" s="98">
        <f t="shared" si="146"/>
        <v>0</v>
      </c>
      <c r="V203" s="30" t="s">
        <v>245</v>
      </c>
    </row>
    <row r="204" spans="2:22" s="161" customFormat="1" ht="12.75" customHeight="1">
      <c r="B204" s="169" t="s">
        <v>581</v>
      </c>
      <c r="C204" s="217" t="str">
        <f t="shared" si="140"/>
        <v>Performance Auditor</v>
      </c>
      <c r="D204" s="234" t="str">
        <f t="shared" si="140"/>
        <v>PR</v>
      </c>
      <c r="E204" s="18" t="s">
        <v>649</v>
      </c>
      <c r="H204" s="98">
        <f t="shared" ref="H204:T204" si="147">H355-H506</f>
        <v>0</v>
      </c>
      <c r="I204" s="98">
        <f t="shared" si="147"/>
        <v>0</v>
      </c>
      <c r="J204" s="98">
        <f t="shared" si="147"/>
        <v>0</v>
      </c>
      <c r="K204" s="98">
        <f t="shared" si="147"/>
        <v>0</v>
      </c>
      <c r="L204" s="98">
        <f t="shared" si="147"/>
        <v>0</v>
      </c>
      <c r="M204" s="98">
        <f t="shared" si="147"/>
        <v>0</v>
      </c>
      <c r="N204" s="98">
        <f t="shared" si="147"/>
        <v>0</v>
      </c>
      <c r="O204" s="98">
        <f t="shared" si="147"/>
        <v>0</v>
      </c>
      <c r="P204" s="98">
        <f t="shared" si="147"/>
        <v>0</v>
      </c>
      <c r="Q204" s="98">
        <f t="shared" si="147"/>
        <v>0</v>
      </c>
      <c r="R204" s="98">
        <f t="shared" si="147"/>
        <v>0</v>
      </c>
      <c r="S204" s="98">
        <f t="shared" si="147"/>
        <v>0</v>
      </c>
      <c r="T204" s="98">
        <f t="shared" si="147"/>
        <v>0</v>
      </c>
      <c r="V204" s="30" t="s">
        <v>245</v>
      </c>
    </row>
    <row r="205" spans="2:22" s="161" customFormat="1" ht="12.75" customHeight="1">
      <c r="B205" s="169" t="s">
        <v>581</v>
      </c>
      <c r="C205" s="217" t="str">
        <f t="shared" si="140"/>
        <v>Industry</v>
      </c>
      <c r="D205" s="234" t="str">
        <f t="shared" si="140"/>
        <v>PR</v>
      </c>
      <c r="E205" s="18" t="s">
        <v>649</v>
      </c>
      <c r="H205" s="98">
        <f t="shared" ref="H205:T205" si="148">H356-H507</f>
        <v>0</v>
      </c>
      <c r="I205" s="98">
        <f t="shared" si="148"/>
        <v>0</v>
      </c>
      <c r="J205" s="98">
        <f t="shared" si="148"/>
        <v>0</v>
      </c>
      <c r="K205" s="98">
        <f t="shared" si="148"/>
        <v>0</v>
      </c>
      <c r="L205" s="98">
        <f t="shared" si="148"/>
        <v>0</v>
      </c>
      <c r="M205" s="98">
        <f t="shared" si="148"/>
        <v>0</v>
      </c>
      <c r="N205" s="98">
        <f t="shared" si="148"/>
        <v>0</v>
      </c>
      <c r="O205" s="98">
        <f t="shared" si="148"/>
        <v>0</v>
      </c>
      <c r="P205" s="98">
        <f t="shared" si="148"/>
        <v>0</v>
      </c>
      <c r="Q205" s="98">
        <f t="shared" si="148"/>
        <v>0</v>
      </c>
      <c r="R205" s="98">
        <f t="shared" si="148"/>
        <v>0</v>
      </c>
      <c r="S205" s="98">
        <f t="shared" si="148"/>
        <v>0</v>
      </c>
      <c r="T205" s="98">
        <f t="shared" si="148"/>
        <v>0</v>
      </c>
      <c r="V205" s="30" t="s">
        <v>245</v>
      </c>
    </row>
    <row r="206" spans="2:22" s="161" customFormat="1" ht="12.75" customHeight="1">
      <c r="B206" s="169" t="s">
        <v>581</v>
      </c>
      <c r="C206" s="217" t="str">
        <f t="shared" si="140"/>
        <v>Security</v>
      </c>
      <c r="D206" s="234" t="str">
        <f t="shared" si="140"/>
        <v>PR</v>
      </c>
      <c r="E206" s="18" t="s">
        <v>649</v>
      </c>
      <c r="H206" s="98">
        <f t="shared" ref="H206:T206" si="149">H357-H508</f>
        <v>0</v>
      </c>
      <c r="I206" s="98">
        <f t="shared" si="149"/>
        <v>0</v>
      </c>
      <c r="J206" s="98">
        <f t="shared" si="149"/>
        <v>0</v>
      </c>
      <c r="K206" s="98">
        <f t="shared" si="149"/>
        <v>0</v>
      </c>
      <c r="L206" s="98">
        <f t="shared" si="149"/>
        <v>0</v>
      </c>
      <c r="M206" s="98">
        <f t="shared" si="149"/>
        <v>0</v>
      </c>
      <c r="N206" s="98">
        <f t="shared" si="149"/>
        <v>0</v>
      </c>
      <c r="O206" s="98">
        <f t="shared" si="149"/>
        <v>0</v>
      </c>
      <c r="P206" s="98">
        <f t="shared" si="149"/>
        <v>0</v>
      </c>
      <c r="Q206" s="98">
        <f t="shared" si="149"/>
        <v>0</v>
      </c>
      <c r="R206" s="98">
        <f t="shared" si="149"/>
        <v>0</v>
      </c>
      <c r="S206" s="98">
        <f t="shared" si="149"/>
        <v>0</v>
      </c>
      <c r="T206" s="98">
        <f t="shared" si="149"/>
        <v>0</v>
      </c>
      <c r="V206" s="30" t="s">
        <v>245</v>
      </c>
    </row>
    <row r="207" spans="2:22" s="161" customFormat="1" ht="12.75" customHeight="1">
      <c r="B207" s="169" t="s">
        <v>581</v>
      </c>
      <c r="C207" s="217" t="str">
        <f t="shared" si="140"/>
        <v>Procurement</v>
      </c>
      <c r="D207" s="234" t="str">
        <f t="shared" si="140"/>
        <v>PR</v>
      </c>
      <c r="E207" s="18" t="s">
        <v>649</v>
      </c>
      <c r="H207" s="98">
        <f t="shared" ref="H207:T207" si="150">H358-H509</f>
        <v>0</v>
      </c>
      <c r="I207" s="98">
        <f t="shared" si="150"/>
        <v>0</v>
      </c>
      <c r="J207" s="98">
        <f t="shared" si="150"/>
        <v>0</v>
      </c>
      <c r="K207" s="98">
        <f t="shared" si="150"/>
        <v>0</v>
      </c>
      <c r="L207" s="98">
        <f t="shared" si="150"/>
        <v>0</v>
      </c>
      <c r="M207" s="98">
        <f t="shared" si="150"/>
        <v>0</v>
      </c>
      <c r="N207" s="98">
        <f t="shared" si="150"/>
        <v>0</v>
      </c>
      <c r="O207" s="98">
        <f t="shared" si="150"/>
        <v>0</v>
      </c>
      <c r="P207" s="98">
        <f t="shared" si="150"/>
        <v>0</v>
      </c>
      <c r="Q207" s="98">
        <f t="shared" si="150"/>
        <v>0</v>
      </c>
      <c r="R207" s="98">
        <f t="shared" si="150"/>
        <v>0</v>
      </c>
      <c r="S207" s="98">
        <f t="shared" si="150"/>
        <v>0</v>
      </c>
      <c r="T207" s="98">
        <f t="shared" si="150"/>
        <v>0</v>
      </c>
      <c r="V207" s="30" t="s">
        <v>245</v>
      </c>
    </row>
    <row r="208" spans="2:22" s="161" customFormat="1" ht="12.75" customHeight="1">
      <c r="B208" s="169" t="s">
        <v>581</v>
      </c>
      <c r="C208" s="217" t="str">
        <f t="shared" si="140"/>
        <v>Legal</v>
      </c>
      <c r="D208" s="234" t="str">
        <f t="shared" si="140"/>
        <v>ES</v>
      </c>
      <c r="E208" s="18" t="s">
        <v>649</v>
      </c>
      <c r="H208" s="98">
        <f t="shared" ref="H208:T208" si="151">H359-H510</f>
        <v>0</v>
      </c>
      <c r="I208" s="98">
        <f t="shared" si="151"/>
        <v>0</v>
      </c>
      <c r="J208" s="98">
        <f t="shared" si="151"/>
        <v>0</v>
      </c>
      <c r="K208" s="98">
        <f t="shared" si="151"/>
        <v>0</v>
      </c>
      <c r="L208" s="98">
        <f t="shared" si="151"/>
        <v>0</v>
      </c>
      <c r="M208" s="98">
        <f t="shared" si="151"/>
        <v>0</v>
      </c>
      <c r="N208" s="98">
        <f t="shared" si="151"/>
        <v>0</v>
      </c>
      <c r="O208" s="98">
        <f t="shared" si="151"/>
        <v>0</v>
      </c>
      <c r="P208" s="98">
        <f t="shared" si="151"/>
        <v>0</v>
      </c>
      <c r="Q208" s="98">
        <f t="shared" si="151"/>
        <v>0</v>
      </c>
      <c r="R208" s="98">
        <f t="shared" si="151"/>
        <v>0</v>
      </c>
      <c r="S208" s="98">
        <f t="shared" si="151"/>
        <v>0</v>
      </c>
      <c r="T208" s="98">
        <f t="shared" si="151"/>
        <v>0</v>
      </c>
      <c r="V208" s="30" t="s">
        <v>245</v>
      </c>
    </row>
    <row r="209" spans="1:23" s="161" customFormat="1" ht="12.75" customHeight="1">
      <c r="B209" s="169" t="s">
        <v>581</v>
      </c>
      <c r="C209" s="217" t="str">
        <f t="shared" si="140"/>
        <v>Competent Independent Organisation</v>
      </c>
      <c r="D209" s="234" t="str">
        <f t="shared" si="140"/>
        <v>ES</v>
      </c>
      <c r="E209" s="18" t="s">
        <v>649</v>
      </c>
      <c r="H209" s="98">
        <f t="shared" ref="H209:T209" si="152">H360-H511</f>
        <v>0</v>
      </c>
      <c r="I209" s="98">
        <f t="shared" si="152"/>
        <v>0</v>
      </c>
      <c r="J209" s="98">
        <f t="shared" si="152"/>
        <v>0</v>
      </c>
      <c r="K209" s="98">
        <f t="shared" si="152"/>
        <v>0</v>
      </c>
      <c r="L209" s="98">
        <f t="shared" si="152"/>
        <v>0</v>
      </c>
      <c r="M209" s="98">
        <f t="shared" si="152"/>
        <v>0</v>
      </c>
      <c r="N209" s="98">
        <f t="shared" si="152"/>
        <v>0</v>
      </c>
      <c r="O209" s="98">
        <f t="shared" si="152"/>
        <v>0</v>
      </c>
      <c r="P209" s="98">
        <f t="shared" si="152"/>
        <v>0</v>
      </c>
      <c r="Q209" s="98">
        <f t="shared" si="152"/>
        <v>0</v>
      </c>
      <c r="R209" s="98">
        <f t="shared" si="152"/>
        <v>0</v>
      </c>
      <c r="S209" s="98">
        <f t="shared" si="152"/>
        <v>0</v>
      </c>
      <c r="T209" s="98">
        <f t="shared" si="152"/>
        <v>0</v>
      </c>
      <c r="V209" s="30" t="s">
        <v>245</v>
      </c>
    </row>
    <row r="210" spans="1:23" s="161" customFormat="1" ht="12.75" customHeight="1">
      <c r="B210" s="169" t="s">
        <v>581</v>
      </c>
      <c r="C210" s="217" t="str">
        <f t="shared" si="140"/>
        <v>Financial security &amp; stability</v>
      </c>
      <c r="D210" s="234" t="str">
        <f t="shared" si="140"/>
        <v>IS</v>
      </c>
      <c r="E210" s="18" t="s">
        <v>649</v>
      </c>
      <c r="H210" s="98">
        <f t="shared" ref="H210:T210" si="153">H361-H512</f>
        <v>0</v>
      </c>
      <c r="I210" s="98">
        <f t="shared" si="153"/>
        <v>0</v>
      </c>
      <c r="J210" s="98">
        <f t="shared" si="153"/>
        <v>0</v>
      </c>
      <c r="K210" s="98">
        <f t="shared" si="153"/>
        <v>0</v>
      </c>
      <c r="L210" s="98">
        <f t="shared" si="153"/>
        <v>0</v>
      </c>
      <c r="M210" s="98">
        <f t="shared" si="153"/>
        <v>0</v>
      </c>
      <c r="N210" s="98">
        <f t="shared" si="153"/>
        <v>0</v>
      </c>
      <c r="O210" s="98">
        <f t="shared" si="153"/>
        <v>0</v>
      </c>
      <c r="P210" s="98">
        <f t="shared" si="153"/>
        <v>0</v>
      </c>
      <c r="Q210" s="98">
        <f t="shared" si="153"/>
        <v>0</v>
      </c>
      <c r="R210" s="98">
        <f t="shared" si="153"/>
        <v>0</v>
      </c>
      <c r="S210" s="98">
        <f t="shared" si="153"/>
        <v>0</v>
      </c>
      <c r="T210" s="98">
        <f t="shared" si="153"/>
        <v>0</v>
      </c>
      <c r="V210" s="30" t="s">
        <v>245</v>
      </c>
    </row>
    <row r="211" spans="1:23" s="161" customFormat="1" ht="12.75" customHeight="1">
      <c r="B211" s="169" t="s">
        <v>581</v>
      </c>
      <c r="C211" s="217" t="str">
        <f t="shared" si="140"/>
        <v>Financing</v>
      </c>
      <c r="D211" s="234" t="str">
        <f t="shared" si="140"/>
        <v>IS</v>
      </c>
      <c r="E211" s="18" t="s">
        <v>649</v>
      </c>
      <c r="H211" s="98">
        <f t="shared" ref="H211:T211" si="154">H362-H513</f>
        <v>0</v>
      </c>
      <c r="I211" s="98">
        <f t="shared" si="154"/>
        <v>0</v>
      </c>
      <c r="J211" s="98">
        <f t="shared" si="154"/>
        <v>0</v>
      </c>
      <c r="K211" s="98">
        <f t="shared" si="154"/>
        <v>0</v>
      </c>
      <c r="L211" s="98">
        <f t="shared" si="154"/>
        <v>0</v>
      </c>
      <c r="M211" s="98">
        <f t="shared" si="154"/>
        <v>0</v>
      </c>
      <c r="N211" s="98">
        <f t="shared" si="154"/>
        <v>0</v>
      </c>
      <c r="O211" s="98">
        <f t="shared" si="154"/>
        <v>0</v>
      </c>
      <c r="P211" s="98">
        <f t="shared" si="154"/>
        <v>0</v>
      </c>
      <c r="Q211" s="98">
        <f t="shared" si="154"/>
        <v>0</v>
      </c>
      <c r="R211" s="98">
        <f t="shared" si="154"/>
        <v>0</v>
      </c>
      <c r="S211" s="98">
        <f t="shared" si="154"/>
        <v>0</v>
      </c>
      <c r="T211" s="98">
        <f t="shared" si="154"/>
        <v>0</v>
      </c>
      <c r="V211" s="30" t="s">
        <v>245</v>
      </c>
    </row>
    <row r="212" spans="1:23" s="161" customFormat="1" ht="12.75" customHeight="1">
      <c r="B212" s="169" t="s">
        <v>581</v>
      </c>
      <c r="C212" s="217" t="str">
        <f t="shared" si="140"/>
        <v>Service Provider Audits</v>
      </c>
      <c r="D212" s="234" t="str">
        <f t="shared" si="140"/>
        <v>ES</v>
      </c>
      <c r="E212" s="18" t="s">
        <v>649</v>
      </c>
      <c r="H212" s="98">
        <f t="shared" ref="H212:T212" si="155">H363-H514</f>
        <v>0</v>
      </c>
      <c r="I212" s="98">
        <f t="shared" si="155"/>
        <v>0</v>
      </c>
      <c r="J212" s="98">
        <f t="shared" si="155"/>
        <v>0</v>
      </c>
      <c r="K212" s="98">
        <f t="shared" si="155"/>
        <v>0</v>
      </c>
      <c r="L212" s="98">
        <f t="shared" si="155"/>
        <v>0</v>
      </c>
      <c r="M212" s="98">
        <f t="shared" si="155"/>
        <v>0</v>
      </c>
      <c r="N212" s="98">
        <f t="shared" si="155"/>
        <v>0</v>
      </c>
      <c r="O212" s="98">
        <f t="shared" si="155"/>
        <v>0</v>
      </c>
      <c r="P212" s="98">
        <f t="shared" si="155"/>
        <v>0</v>
      </c>
      <c r="Q212" s="98">
        <f t="shared" si="155"/>
        <v>0</v>
      </c>
      <c r="R212" s="98">
        <f t="shared" si="155"/>
        <v>0</v>
      </c>
      <c r="S212" s="98">
        <f t="shared" si="155"/>
        <v>0</v>
      </c>
      <c r="T212" s="98">
        <f t="shared" si="155"/>
        <v>0</v>
      </c>
      <c r="V212" s="30" t="s">
        <v>245</v>
      </c>
    </row>
    <row r="213" spans="1:23" s="161" customFormat="1" ht="12.75" customHeight="1">
      <c r="B213" s="169" t="s">
        <v>581</v>
      </c>
      <c r="C213" s="217" t="str">
        <f t="shared" si="140"/>
        <v>Parsing and Correlation Service</v>
      </c>
      <c r="D213" s="234" t="str">
        <f t="shared" si="140"/>
        <v>ES</v>
      </c>
      <c r="E213" s="18" t="s">
        <v>649</v>
      </c>
      <c r="H213" s="98">
        <f t="shared" ref="H213:T213" si="156">H364-H515</f>
        <v>0</v>
      </c>
      <c r="I213" s="98">
        <f t="shared" si="156"/>
        <v>0</v>
      </c>
      <c r="J213" s="98">
        <f t="shared" si="156"/>
        <v>0</v>
      </c>
      <c r="K213" s="98">
        <f t="shared" si="156"/>
        <v>0</v>
      </c>
      <c r="L213" s="98">
        <f t="shared" si="156"/>
        <v>0</v>
      </c>
      <c r="M213" s="98">
        <f t="shared" si="156"/>
        <v>0</v>
      </c>
      <c r="N213" s="98">
        <f t="shared" si="156"/>
        <v>0</v>
      </c>
      <c r="O213" s="98">
        <f t="shared" si="156"/>
        <v>0</v>
      </c>
      <c r="P213" s="98">
        <f t="shared" si="156"/>
        <v>0</v>
      </c>
      <c r="Q213" s="98">
        <f t="shared" si="156"/>
        <v>0</v>
      </c>
      <c r="R213" s="98">
        <f t="shared" si="156"/>
        <v>0</v>
      </c>
      <c r="S213" s="98">
        <f t="shared" si="156"/>
        <v>0</v>
      </c>
      <c r="T213" s="98">
        <f t="shared" si="156"/>
        <v>0</v>
      </c>
      <c r="V213" s="30" t="s">
        <v>245</v>
      </c>
    </row>
    <row r="214" spans="1:23" s="161" customFormat="1" ht="12.75" customHeight="1">
      <c r="B214" s="169" t="s">
        <v>581</v>
      </c>
      <c r="C214" s="217" t="str">
        <f t="shared" si="140"/>
        <v>Additional Project - please specify</v>
      </c>
      <c r="D214" s="234" t="str">
        <f t="shared" si="140"/>
        <v>PJ1</v>
      </c>
      <c r="E214" s="18" t="s">
        <v>649</v>
      </c>
      <c r="H214" s="98">
        <f t="shared" ref="H214:T214" si="157">H365-H516</f>
        <v>0</v>
      </c>
      <c r="I214" s="98">
        <f t="shared" si="157"/>
        <v>0</v>
      </c>
      <c r="J214" s="98">
        <f t="shared" si="157"/>
        <v>0</v>
      </c>
      <c r="K214" s="98">
        <f t="shared" si="157"/>
        <v>0</v>
      </c>
      <c r="L214" s="98">
        <f t="shared" si="157"/>
        <v>0</v>
      </c>
      <c r="M214" s="98">
        <f t="shared" si="157"/>
        <v>0</v>
      </c>
      <c r="N214" s="98">
        <f t="shared" si="157"/>
        <v>0</v>
      </c>
      <c r="O214" s="98">
        <f t="shared" si="157"/>
        <v>0</v>
      </c>
      <c r="P214" s="98">
        <f t="shared" si="157"/>
        <v>0</v>
      </c>
      <c r="Q214" s="98">
        <f t="shared" si="157"/>
        <v>0</v>
      </c>
      <c r="R214" s="98">
        <f t="shared" si="157"/>
        <v>0</v>
      </c>
      <c r="S214" s="98">
        <f t="shared" si="157"/>
        <v>0</v>
      </c>
      <c r="T214" s="98">
        <f t="shared" si="157"/>
        <v>0</v>
      </c>
      <c r="V214" s="30" t="s">
        <v>245</v>
      </c>
    </row>
    <row r="215" spans="1:23" s="161" customFormat="1" ht="12.75" customHeight="1">
      <c r="B215" s="169" t="s">
        <v>581</v>
      </c>
      <c r="C215" s="217" t="str">
        <f t="shared" si="140"/>
        <v>Additional Project - please specify</v>
      </c>
      <c r="D215" s="234" t="str">
        <f t="shared" si="140"/>
        <v>PJ2</v>
      </c>
      <c r="E215" s="18" t="s">
        <v>649</v>
      </c>
      <c r="H215" s="98">
        <f t="shared" ref="H215:T215" si="158">H366-H517</f>
        <v>0</v>
      </c>
      <c r="I215" s="98">
        <f t="shared" si="158"/>
        <v>0</v>
      </c>
      <c r="J215" s="98">
        <f t="shared" si="158"/>
        <v>0</v>
      </c>
      <c r="K215" s="98">
        <f t="shared" si="158"/>
        <v>0</v>
      </c>
      <c r="L215" s="98">
        <f t="shared" si="158"/>
        <v>0</v>
      </c>
      <c r="M215" s="98">
        <f t="shared" si="158"/>
        <v>0</v>
      </c>
      <c r="N215" s="98">
        <f t="shared" si="158"/>
        <v>0</v>
      </c>
      <c r="O215" s="98">
        <f t="shared" si="158"/>
        <v>0</v>
      </c>
      <c r="P215" s="98">
        <f t="shared" si="158"/>
        <v>0</v>
      </c>
      <c r="Q215" s="98">
        <f t="shared" si="158"/>
        <v>0</v>
      </c>
      <c r="R215" s="98">
        <f t="shared" si="158"/>
        <v>0</v>
      </c>
      <c r="S215" s="98">
        <f t="shared" si="158"/>
        <v>0</v>
      </c>
      <c r="T215" s="98">
        <f t="shared" si="158"/>
        <v>0</v>
      </c>
      <c r="V215" s="30" t="s">
        <v>245</v>
      </c>
    </row>
    <row r="216" spans="1:23" s="161" customFormat="1" ht="12.75" customHeight="1">
      <c r="B216" s="169" t="s">
        <v>581</v>
      </c>
      <c r="C216" s="217" t="str">
        <f t="shared" si="140"/>
        <v>Additional Project - please specify</v>
      </c>
      <c r="D216" s="234" t="str">
        <f t="shared" si="140"/>
        <v>PJ3</v>
      </c>
      <c r="E216" s="18" t="s">
        <v>649</v>
      </c>
      <c r="H216" s="98">
        <f t="shared" ref="H216:T216" si="159">H367-H518</f>
        <v>0</v>
      </c>
      <c r="I216" s="98">
        <f t="shared" si="159"/>
        <v>0</v>
      </c>
      <c r="J216" s="98">
        <f t="shared" si="159"/>
        <v>0</v>
      </c>
      <c r="K216" s="98">
        <f t="shared" si="159"/>
        <v>0</v>
      </c>
      <c r="L216" s="98">
        <f t="shared" si="159"/>
        <v>0</v>
      </c>
      <c r="M216" s="98">
        <f t="shared" si="159"/>
        <v>0</v>
      </c>
      <c r="N216" s="98">
        <f t="shared" si="159"/>
        <v>0</v>
      </c>
      <c r="O216" s="98">
        <f t="shared" si="159"/>
        <v>0</v>
      </c>
      <c r="P216" s="98">
        <f t="shared" si="159"/>
        <v>0</v>
      </c>
      <c r="Q216" s="98">
        <f t="shared" si="159"/>
        <v>0</v>
      </c>
      <c r="R216" s="98">
        <f t="shared" si="159"/>
        <v>0</v>
      </c>
      <c r="S216" s="98">
        <f t="shared" si="159"/>
        <v>0</v>
      </c>
      <c r="T216" s="98">
        <f t="shared" si="159"/>
        <v>0</v>
      </c>
      <c r="V216" s="30" t="s">
        <v>245</v>
      </c>
    </row>
    <row r="217" spans="1:23" s="161" customFormat="1" ht="12.75" customHeight="1">
      <c r="B217" s="169"/>
      <c r="C217" s="94"/>
      <c r="D217" s="234"/>
      <c r="E217" s="18"/>
      <c r="F217" s="18"/>
      <c r="G217" s="18"/>
      <c r="H217" s="117"/>
      <c r="I217" s="117"/>
      <c r="J217" s="117"/>
      <c r="K217" s="117"/>
      <c r="L217" s="117"/>
      <c r="M217" s="117"/>
      <c r="N217" s="117"/>
      <c r="O217" s="117"/>
      <c r="P217" s="117"/>
      <c r="Q217" s="117"/>
      <c r="R217" s="117"/>
      <c r="S217" s="117"/>
      <c r="T217" s="117"/>
    </row>
    <row r="218" spans="1:23" s="161" customFormat="1" ht="12.75" customHeight="1">
      <c r="B218" s="35" t="s">
        <v>582</v>
      </c>
      <c r="C218" s="230" t="str">
        <f>C369</f>
        <v>New Scope Shared Service cost</v>
      </c>
      <c r="D218" s="234"/>
      <c r="E218" s="18" t="s">
        <v>649</v>
      </c>
      <c r="H218" s="98">
        <f t="shared" ref="H218:T218" si="160">H369-H520</f>
        <v>0</v>
      </c>
      <c r="I218" s="98">
        <f t="shared" si="160"/>
        <v>0</v>
      </c>
      <c r="J218" s="98">
        <f t="shared" si="160"/>
        <v>0</v>
      </c>
      <c r="K218" s="98">
        <f t="shared" si="160"/>
        <v>0</v>
      </c>
      <c r="L218" s="98">
        <f t="shared" si="160"/>
        <v>0</v>
      </c>
      <c r="M218" s="98">
        <f t="shared" si="160"/>
        <v>0</v>
      </c>
      <c r="N218" s="98">
        <f t="shared" si="160"/>
        <v>0</v>
      </c>
      <c r="O218" s="98">
        <f t="shared" si="160"/>
        <v>0</v>
      </c>
      <c r="P218" s="98">
        <f t="shared" si="160"/>
        <v>0</v>
      </c>
      <c r="Q218" s="98">
        <f t="shared" si="160"/>
        <v>0</v>
      </c>
      <c r="R218" s="98">
        <f t="shared" si="160"/>
        <v>0</v>
      </c>
      <c r="S218" s="98">
        <f t="shared" si="160"/>
        <v>0</v>
      </c>
      <c r="T218" s="98">
        <f t="shared" si="160"/>
        <v>0</v>
      </c>
      <c r="V218" s="30" t="s">
        <v>245</v>
      </c>
    </row>
    <row r="219" spans="1:23" ht="12.75" customHeight="1">
      <c r="B219" s="169"/>
      <c r="C219" s="161"/>
      <c r="D219" s="234"/>
      <c r="E219" s="161"/>
      <c r="F219" s="161"/>
      <c r="G219" s="161"/>
      <c r="H219" s="161"/>
      <c r="I219" s="161"/>
      <c r="J219" s="161"/>
      <c r="K219" s="161"/>
      <c r="L219" s="161"/>
      <c r="M219" s="161"/>
      <c r="N219" s="161"/>
      <c r="O219" s="161"/>
      <c r="P219" s="161"/>
      <c r="Q219" s="161"/>
      <c r="R219" s="161"/>
      <c r="S219" s="161"/>
      <c r="T219" s="161"/>
    </row>
    <row r="220" spans="1:23" s="223" customFormat="1" ht="12.75" customHeight="1">
      <c r="D220" s="236"/>
    </row>
    <row r="221" spans="1:23" s="161" customFormat="1" ht="12.6">
      <c r="B221" s="65" t="s">
        <v>614</v>
      </c>
      <c r="D221" s="233"/>
      <c r="E221" s="64"/>
      <c r="F221" s="64"/>
      <c r="G221" s="64"/>
      <c r="H221" s="119"/>
      <c r="I221" s="119"/>
      <c r="J221" s="119"/>
      <c r="K221" s="119"/>
      <c r="L221" s="119"/>
      <c r="M221" s="119"/>
      <c r="N221" s="119"/>
      <c r="O221" s="119"/>
      <c r="P221" s="119"/>
      <c r="Q221" s="119"/>
      <c r="R221" s="119"/>
      <c r="S221" s="119"/>
      <c r="T221" s="119"/>
    </row>
    <row r="222" spans="1:23" s="161" customFormat="1" ht="12.6">
      <c r="C222" s="65"/>
      <c r="D222" s="233"/>
      <c r="E222" s="64"/>
      <c r="F222" s="64"/>
      <c r="G222" s="64"/>
      <c r="H222" s="119"/>
      <c r="I222" s="119"/>
      <c r="J222" s="119"/>
      <c r="K222" s="119"/>
      <c r="L222" s="119"/>
      <c r="M222" s="119"/>
      <c r="N222" s="119"/>
      <c r="O222" s="119"/>
      <c r="P222" s="119"/>
      <c r="Q222" s="119"/>
      <c r="R222" s="119"/>
      <c r="S222" s="119"/>
      <c r="T222" s="119"/>
    </row>
    <row r="223" spans="1:23" s="161" customFormat="1" ht="12.6">
      <c r="A223" s="64"/>
      <c r="B223" s="64"/>
      <c r="C223" s="65" t="s">
        <v>468</v>
      </c>
      <c r="D223" s="233"/>
      <c r="E223" s="18" t="s">
        <v>649</v>
      </c>
      <c r="H223" s="98">
        <f xml:space="preserve"> SUM(H225, H345,H347, H369)</f>
        <v>0</v>
      </c>
      <c r="I223" s="98">
        <f t="shared" ref="I223:T223" si="161" xml:space="preserve"> SUM(I225, I345,I347, I369)</f>
        <v>0</v>
      </c>
      <c r="J223" s="98">
        <f t="shared" si="161"/>
        <v>0</v>
      </c>
      <c r="K223" s="98">
        <f t="shared" si="161"/>
        <v>0</v>
      </c>
      <c r="L223" s="98">
        <f t="shared" si="161"/>
        <v>0</v>
      </c>
      <c r="M223" s="98">
        <f t="shared" si="161"/>
        <v>0</v>
      </c>
      <c r="N223" s="98">
        <f t="shared" si="161"/>
        <v>0</v>
      </c>
      <c r="O223" s="98">
        <f t="shared" si="161"/>
        <v>0</v>
      </c>
      <c r="P223" s="98">
        <f t="shared" si="161"/>
        <v>0</v>
      </c>
      <c r="Q223" s="98">
        <f t="shared" si="161"/>
        <v>0</v>
      </c>
      <c r="R223" s="98">
        <f t="shared" si="161"/>
        <v>0</v>
      </c>
      <c r="S223" s="98">
        <f t="shared" si="161"/>
        <v>0</v>
      </c>
      <c r="T223" s="98">
        <f t="shared" si="161"/>
        <v>0</v>
      </c>
      <c r="U223" s="64"/>
      <c r="V223" s="64"/>
      <c r="W223" s="64"/>
    </row>
    <row r="224" spans="1:23" s="161" customFormat="1" ht="12.6">
      <c r="A224" s="64"/>
      <c r="B224" s="64"/>
      <c r="C224" s="65"/>
      <c r="D224" s="233"/>
      <c r="E224" s="64"/>
      <c r="F224" s="64"/>
      <c r="G224" s="64"/>
      <c r="H224" s="119"/>
      <c r="I224" s="119"/>
      <c r="J224" s="119"/>
      <c r="K224" s="119"/>
      <c r="L224" s="119"/>
      <c r="M224" s="119"/>
      <c r="N224" s="119"/>
      <c r="O224" s="119"/>
      <c r="P224" s="119"/>
      <c r="Q224" s="119"/>
      <c r="R224" s="119"/>
      <c r="S224" s="119"/>
      <c r="T224" s="119"/>
      <c r="U224" s="64"/>
      <c r="V224" s="64"/>
      <c r="W224" s="64"/>
    </row>
    <row r="225" spans="1:23" s="161" customFormat="1" ht="12.6">
      <c r="A225" s="64"/>
      <c r="B225" s="64"/>
      <c r="C225" s="65" t="s">
        <v>470</v>
      </c>
      <c r="D225" s="233"/>
      <c r="E225" s="18" t="s">
        <v>649</v>
      </c>
      <c r="F225" s="64"/>
      <c r="G225" s="64"/>
      <c r="H225" s="132">
        <f>SUM(H227,H241,H255,H269,H283,H297,H311,H325,H340)</f>
        <v>0</v>
      </c>
      <c r="I225" s="132">
        <f t="shared" ref="I225:T225" si="162">SUM(I227,I241,I255,I269,I283,I297,I311,I325,I340)</f>
        <v>0</v>
      </c>
      <c r="J225" s="132">
        <f t="shared" si="162"/>
        <v>0</v>
      </c>
      <c r="K225" s="132">
        <f t="shared" si="162"/>
        <v>0</v>
      </c>
      <c r="L225" s="132">
        <f t="shared" si="162"/>
        <v>0</v>
      </c>
      <c r="M225" s="132">
        <f t="shared" si="162"/>
        <v>0</v>
      </c>
      <c r="N225" s="132">
        <f t="shared" si="162"/>
        <v>0</v>
      </c>
      <c r="O225" s="132">
        <f t="shared" si="162"/>
        <v>0</v>
      </c>
      <c r="P225" s="132">
        <f t="shared" si="162"/>
        <v>0</v>
      </c>
      <c r="Q225" s="132">
        <f t="shared" si="162"/>
        <v>0</v>
      </c>
      <c r="R225" s="132">
        <f t="shared" si="162"/>
        <v>0</v>
      </c>
      <c r="S225" s="132">
        <f t="shared" si="162"/>
        <v>0</v>
      </c>
      <c r="T225" s="132">
        <f t="shared" si="162"/>
        <v>0</v>
      </c>
      <c r="U225" s="64"/>
      <c r="V225" s="64"/>
      <c r="W225" s="64"/>
    </row>
    <row r="226" spans="1:23" s="161" customFormat="1" ht="12.6">
      <c r="A226" s="64"/>
      <c r="B226" s="64"/>
      <c r="C226" s="65"/>
      <c r="D226" s="233"/>
      <c r="E226" s="64"/>
      <c r="F226" s="64"/>
      <c r="G226" s="64"/>
      <c r="H226" s="119"/>
      <c r="I226" s="119"/>
      <c r="J226" s="119"/>
      <c r="K226" s="119"/>
      <c r="L226" s="119"/>
      <c r="M226" s="119"/>
      <c r="N226" s="119"/>
      <c r="O226" s="119"/>
      <c r="P226" s="119"/>
      <c r="Q226" s="119"/>
      <c r="R226" s="119"/>
      <c r="S226" s="119"/>
      <c r="T226" s="119"/>
      <c r="U226" s="64"/>
      <c r="V226" s="64"/>
      <c r="W226" s="64"/>
    </row>
    <row r="227" spans="1:23" s="161" customFormat="1" ht="12.6">
      <c r="B227" s="169" t="s">
        <v>571</v>
      </c>
      <c r="C227" s="16" t="str">
        <f t="shared" ref="C227:C258" si="163">C378</f>
        <v>Corporate management</v>
      </c>
      <c r="D227" s="49"/>
      <c r="E227" s="18" t="str">
        <f t="shared" ref="E227:E258" si="164">E378</f>
        <v>£m (nominal)</v>
      </c>
      <c r="H227" s="98">
        <f>'5'!H28</f>
        <v>0</v>
      </c>
      <c r="I227" s="98">
        <f>'5'!I28</f>
        <v>0</v>
      </c>
      <c r="J227" s="98">
        <f>'5'!J28</f>
        <v>0</v>
      </c>
      <c r="K227" s="98">
        <f>'5'!K28</f>
        <v>0</v>
      </c>
      <c r="L227" s="98">
        <f>'5'!L28</f>
        <v>0</v>
      </c>
      <c r="M227" s="98">
        <f>'5'!M28</f>
        <v>0</v>
      </c>
      <c r="N227" s="98">
        <f>'5'!N28</f>
        <v>0</v>
      </c>
      <c r="O227" s="98">
        <f>'5'!O28</f>
        <v>0</v>
      </c>
      <c r="P227" s="98">
        <f>'5'!P28</f>
        <v>0</v>
      </c>
      <c r="Q227" s="98">
        <f>'5'!Q28</f>
        <v>0</v>
      </c>
      <c r="R227" s="98">
        <f>'5'!R28</f>
        <v>0</v>
      </c>
      <c r="S227" s="98">
        <f>'5'!S28</f>
        <v>0</v>
      </c>
      <c r="T227" s="98">
        <f>'5'!T28</f>
        <v>0</v>
      </c>
    </row>
    <row r="228" spans="1:23" s="161" customFormat="1" ht="12.6">
      <c r="B228" s="169" t="s">
        <v>571</v>
      </c>
      <c r="C228" s="94" t="str">
        <f t="shared" si="163"/>
        <v>Payroll costs</v>
      </c>
      <c r="D228" s="234" t="str">
        <f t="shared" ref="D228:D240" si="165">D379</f>
        <v>PR</v>
      </c>
      <c r="E228" s="18" t="str">
        <f t="shared" si="164"/>
        <v>£m (nominal)</v>
      </c>
      <c r="H228" s="98">
        <f>'5'!H29</f>
        <v>0</v>
      </c>
      <c r="I228" s="98">
        <f>'5'!I29</f>
        <v>0</v>
      </c>
      <c r="J228" s="98">
        <f>'5'!J29</f>
        <v>0</v>
      </c>
      <c r="K228" s="98">
        <f>'5'!K29</f>
        <v>0</v>
      </c>
      <c r="L228" s="98">
        <f>'5'!L29</f>
        <v>0</v>
      </c>
      <c r="M228" s="98">
        <f>'5'!M29</f>
        <v>0</v>
      </c>
      <c r="N228" s="98">
        <f>'5'!N29</f>
        <v>0</v>
      </c>
      <c r="O228" s="98">
        <f>'5'!O29</f>
        <v>0</v>
      </c>
      <c r="P228" s="98">
        <f>'5'!P29</f>
        <v>0</v>
      </c>
      <c r="Q228" s="98">
        <f>'5'!Q29</f>
        <v>0</v>
      </c>
      <c r="R228" s="98">
        <f>'5'!R29</f>
        <v>0</v>
      </c>
      <c r="S228" s="98">
        <f>'5'!S29</f>
        <v>0</v>
      </c>
      <c r="T228" s="98">
        <f>'5'!T29</f>
        <v>0</v>
      </c>
    </row>
    <row r="229" spans="1:23" s="161" customFormat="1" ht="12.6">
      <c r="B229" s="169" t="s">
        <v>571</v>
      </c>
      <c r="C229" s="94" t="str">
        <f t="shared" si="163"/>
        <v>Non-payroll costs</v>
      </c>
      <c r="D229" s="234" t="str">
        <f t="shared" si="165"/>
        <v>NP</v>
      </c>
      <c r="E229" s="18" t="str">
        <f t="shared" si="164"/>
        <v>£m (nominal)</v>
      </c>
      <c r="H229" s="98">
        <f>'5'!H30</f>
        <v>0</v>
      </c>
      <c r="I229" s="98">
        <f>'5'!I30</f>
        <v>0</v>
      </c>
      <c r="J229" s="98">
        <f>'5'!J30</f>
        <v>0</v>
      </c>
      <c r="K229" s="98">
        <f>'5'!K30</f>
        <v>0</v>
      </c>
      <c r="L229" s="98">
        <f>'5'!L30</f>
        <v>0</v>
      </c>
      <c r="M229" s="98">
        <f>'5'!M30</f>
        <v>0</v>
      </c>
      <c r="N229" s="98">
        <f>'5'!N30</f>
        <v>0</v>
      </c>
      <c r="O229" s="98">
        <f>'5'!O30</f>
        <v>0</v>
      </c>
      <c r="P229" s="98">
        <f>'5'!P30</f>
        <v>0</v>
      </c>
      <c r="Q229" s="98">
        <f>'5'!Q30</f>
        <v>0</v>
      </c>
      <c r="R229" s="98">
        <f>'5'!R30</f>
        <v>0</v>
      </c>
      <c r="S229" s="98">
        <f>'5'!S30</f>
        <v>0</v>
      </c>
      <c r="T229" s="98">
        <f>'5'!T30</f>
        <v>0</v>
      </c>
    </row>
    <row r="230" spans="1:23" s="161" customFormat="1" ht="12.6">
      <c r="B230" s="169" t="s">
        <v>571</v>
      </c>
      <c r="C230" s="94" t="str">
        <f t="shared" si="163"/>
        <v>Recruitment</v>
      </c>
      <c r="D230" s="234" t="str">
        <f t="shared" si="165"/>
        <v>RC</v>
      </c>
      <c r="E230" s="18" t="str">
        <f t="shared" si="164"/>
        <v>£m (nominal)</v>
      </c>
      <c r="H230" s="98">
        <f>'5'!H31</f>
        <v>0</v>
      </c>
      <c r="I230" s="98">
        <f>'5'!I31</f>
        <v>0</v>
      </c>
      <c r="J230" s="98">
        <f>'5'!J31</f>
        <v>0</v>
      </c>
      <c r="K230" s="98">
        <f>'5'!K31</f>
        <v>0</v>
      </c>
      <c r="L230" s="98">
        <f>'5'!L31</f>
        <v>0</v>
      </c>
      <c r="M230" s="98">
        <f>'5'!M31</f>
        <v>0</v>
      </c>
      <c r="N230" s="98">
        <f>'5'!N31</f>
        <v>0</v>
      </c>
      <c r="O230" s="98">
        <f>'5'!O31</f>
        <v>0</v>
      </c>
      <c r="P230" s="98">
        <f>'5'!P31</f>
        <v>0</v>
      </c>
      <c r="Q230" s="98">
        <f>'5'!Q31</f>
        <v>0</v>
      </c>
      <c r="R230" s="98">
        <f>'5'!R31</f>
        <v>0</v>
      </c>
      <c r="S230" s="98">
        <f>'5'!S31</f>
        <v>0</v>
      </c>
      <c r="T230" s="98">
        <f>'5'!T31</f>
        <v>0</v>
      </c>
    </row>
    <row r="231" spans="1:23" s="161" customFormat="1" ht="12.6">
      <c r="B231" s="169" t="s">
        <v>571</v>
      </c>
      <c r="C231" s="94" t="str">
        <f t="shared" si="163"/>
        <v>Accommodation</v>
      </c>
      <c r="D231" s="234" t="str">
        <f t="shared" si="165"/>
        <v>AC</v>
      </c>
      <c r="E231" s="18" t="str">
        <f t="shared" si="164"/>
        <v>£m (nominal)</v>
      </c>
      <c r="H231" s="98">
        <f>'5'!H32</f>
        <v>0</v>
      </c>
      <c r="I231" s="98">
        <f>'5'!I32</f>
        <v>0</v>
      </c>
      <c r="J231" s="98">
        <f>'5'!J32</f>
        <v>0</v>
      </c>
      <c r="K231" s="98">
        <f>'5'!K32</f>
        <v>0</v>
      </c>
      <c r="L231" s="98">
        <f>'5'!L32</f>
        <v>0</v>
      </c>
      <c r="M231" s="98">
        <f>'5'!M32</f>
        <v>0</v>
      </c>
      <c r="N231" s="98">
        <f>'5'!N32</f>
        <v>0</v>
      </c>
      <c r="O231" s="98">
        <f>'5'!O32</f>
        <v>0</v>
      </c>
      <c r="P231" s="98">
        <f>'5'!P32</f>
        <v>0</v>
      </c>
      <c r="Q231" s="98">
        <f>'5'!Q32</f>
        <v>0</v>
      </c>
      <c r="R231" s="98">
        <f>'5'!R32</f>
        <v>0</v>
      </c>
      <c r="S231" s="98">
        <f>'5'!S32</f>
        <v>0</v>
      </c>
      <c r="T231" s="98">
        <f>'5'!T32</f>
        <v>0</v>
      </c>
    </row>
    <row r="232" spans="1:23" s="161" customFormat="1" ht="12.6">
      <c r="B232" s="169" t="s">
        <v>571</v>
      </c>
      <c r="C232" s="94" t="str">
        <f t="shared" si="163"/>
        <v>External services</v>
      </c>
      <c r="D232" s="234" t="str">
        <f t="shared" si="165"/>
        <v>ES</v>
      </c>
      <c r="E232" s="18" t="str">
        <f t="shared" si="164"/>
        <v>£m (nominal)</v>
      </c>
      <c r="H232" s="98">
        <f>'5'!H33</f>
        <v>0</v>
      </c>
      <c r="I232" s="98">
        <f>'5'!I33</f>
        <v>0</v>
      </c>
      <c r="J232" s="98">
        <f>'5'!J33</f>
        <v>0</v>
      </c>
      <c r="K232" s="98">
        <f>'5'!K33</f>
        <v>0</v>
      </c>
      <c r="L232" s="98">
        <f>'5'!L33</f>
        <v>0</v>
      </c>
      <c r="M232" s="98">
        <f>'5'!M33</f>
        <v>0</v>
      </c>
      <c r="N232" s="98">
        <f>'5'!N33</f>
        <v>0</v>
      </c>
      <c r="O232" s="98">
        <f>'5'!O33</f>
        <v>0</v>
      </c>
      <c r="P232" s="98">
        <f>'5'!P33</f>
        <v>0</v>
      </c>
      <c r="Q232" s="98">
        <f>'5'!Q33</f>
        <v>0</v>
      </c>
      <c r="R232" s="98">
        <f>'5'!R33</f>
        <v>0</v>
      </c>
      <c r="S232" s="98">
        <f>'5'!S33</f>
        <v>0</v>
      </c>
      <c r="T232" s="98">
        <f>'5'!T33</f>
        <v>0</v>
      </c>
    </row>
    <row r="233" spans="1:23" s="161" customFormat="1" ht="12.6">
      <c r="B233" s="169" t="s">
        <v>571</v>
      </c>
      <c r="C233" s="94" t="str">
        <f t="shared" si="163"/>
        <v>Internal services</v>
      </c>
      <c r="D233" s="234" t="str">
        <f t="shared" si="165"/>
        <v>IS</v>
      </c>
      <c r="E233" s="18" t="str">
        <f t="shared" si="164"/>
        <v>£m (nominal)</v>
      </c>
      <c r="H233" s="98">
        <f>'5'!H34</f>
        <v>0</v>
      </c>
      <c r="I233" s="98">
        <f>'5'!I34</f>
        <v>0</v>
      </c>
      <c r="J233" s="98">
        <f>'5'!J34</f>
        <v>0</v>
      </c>
      <c r="K233" s="98">
        <f>'5'!K34</f>
        <v>0</v>
      </c>
      <c r="L233" s="98">
        <f>'5'!L34</f>
        <v>0</v>
      </c>
      <c r="M233" s="98">
        <f>'5'!M34</f>
        <v>0</v>
      </c>
      <c r="N233" s="98">
        <f>'5'!N34</f>
        <v>0</v>
      </c>
      <c r="O233" s="98">
        <f>'5'!O34</f>
        <v>0</v>
      </c>
      <c r="P233" s="98">
        <f>'5'!P34</f>
        <v>0</v>
      </c>
      <c r="Q233" s="98">
        <f>'5'!Q34</f>
        <v>0</v>
      </c>
      <c r="R233" s="98">
        <f>'5'!R34</f>
        <v>0</v>
      </c>
      <c r="S233" s="98">
        <f>'5'!S34</f>
        <v>0</v>
      </c>
      <c r="T233" s="98">
        <f>'5'!T34</f>
        <v>0</v>
      </c>
    </row>
    <row r="234" spans="1:23" s="161" customFormat="1" ht="12.6">
      <c r="B234" s="169" t="s">
        <v>571</v>
      </c>
      <c r="C234" s="94" t="str">
        <f t="shared" si="163"/>
        <v>Service management</v>
      </c>
      <c r="D234" s="234" t="str">
        <f t="shared" si="165"/>
        <v>SM</v>
      </c>
      <c r="E234" s="18" t="str">
        <f t="shared" si="164"/>
        <v>£m (nominal)</v>
      </c>
      <c r="H234" s="98">
        <f>'5'!H35</f>
        <v>0</v>
      </c>
      <c r="I234" s="98">
        <f>'5'!I35</f>
        <v>0</v>
      </c>
      <c r="J234" s="98">
        <f>'5'!J35</f>
        <v>0</v>
      </c>
      <c r="K234" s="98">
        <f>'5'!K35</f>
        <v>0</v>
      </c>
      <c r="L234" s="98">
        <f>'5'!L35</f>
        <v>0</v>
      </c>
      <c r="M234" s="98">
        <f>'5'!M35</f>
        <v>0</v>
      </c>
      <c r="N234" s="98">
        <f>'5'!N35</f>
        <v>0</v>
      </c>
      <c r="O234" s="98">
        <f>'5'!O35</f>
        <v>0</v>
      </c>
      <c r="P234" s="98">
        <f>'5'!P35</f>
        <v>0</v>
      </c>
      <c r="Q234" s="98">
        <f>'5'!Q35</f>
        <v>0</v>
      </c>
      <c r="R234" s="98">
        <f>'5'!R35</f>
        <v>0</v>
      </c>
      <c r="S234" s="98">
        <f>'5'!S35</f>
        <v>0</v>
      </c>
      <c r="T234" s="98">
        <f>'5'!T35</f>
        <v>0</v>
      </c>
    </row>
    <row r="235" spans="1:23" s="161" customFormat="1" ht="12.6">
      <c r="B235" s="169" t="s">
        <v>571</v>
      </c>
      <c r="C235" s="94" t="str">
        <f t="shared" si="163"/>
        <v>Transition</v>
      </c>
      <c r="D235" s="234" t="str">
        <f t="shared" si="165"/>
        <v>TR</v>
      </c>
      <c r="E235" s="18" t="str">
        <f t="shared" si="164"/>
        <v>£m (nominal)</v>
      </c>
      <c r="H235" s="98">
        <f>'5'!H36</f>
        <v>0</v>
      </c>
      <c r="I235" s="98">
        <f>'5'!I36</f>
        <v>0</v>
      </c>
      <c r="J235" s="98">
        <f>'5'!J36</f>
        <v>0</v>
      </c>
      <c r="K235" s="98">
        <f>'5'!K36</f>
        <v>0</v>
      </c>
      <c r="L235" s="98">
        <f>'5'!L36</f>
        <v>0</v>
      </c>
      <c r="M235" s="98">
        <f>'5'!M36</f>
        <v>0</v>
      </c>
      <c r="N235" s="98">
        <f>'5'!N36</f>
        <v>0</v>
      </c>
      <c r="O235" s="98">
        <f>'5'!O36</f>
        <v>0</v>
      </c>
      <c r="P235" s="98">
        <f>'5'!P36</f>
        <v>0</v>
      </c>
      <c r="Q235" s="98">
        <f>'5'!Q36</f>
        <v>0</v>
      </c>
      <c r="R235" s="98">
        <f>'5'!R36</f>
        <v>0</v>
      </c>
      <c r="S235" s="98">
        <f>'5'!S36</f>
        <v>0</v>
      </c>
      <c r="T235" s="98">
        <f>'5'!T36</f>
        <v>0</v>
      </c>
    </row>
    <row r="236" spans="1:23" s="161" customFormat="1" ht="12.6">
      <c r="B236" s="169" t="s">
        <v>571</v>
      </c>
      <c r="C236" s="94" t="str">
        <f t="shared" si="163"/>
        <v>IT Services</v>
      </c>
      <c r="D236" s="234" t="str">
        <f t="shared" si="165"/>
        <v>IT</v>
      </c>
      <c r="E236" s="18" t="str">
        <f t="shared" si="164"/>
        <v>£m (nominal)</v>
      </c>
      <c r="H236" s="98">
        <f>'5'!H37</f>
        <v>0</v>
      </c>
      <c r="I236" s="98">
        <f>'5'!I37</f>
        <v>0</v>
      </c>
      <c r="J236" s="98">
        <f>'5'!J37</f>
        <v>0</v>
      </c>
      <c r="K236" s="98">
        <f>'5'!K37</f>
        <v>0</v>
      </c>
      <c r="L236" s="98">
        <f>'5'!L37</f>
        <v>0</v>
      </c>
      <c r="M236" s="98">
        <f>'5'!M37</f>
        <v>0</v>
      </c>
      <c r="N236" s="98">
        <f>'5'!N37</f>
        <v>0</v>
      </c>
      <c r="O236" s="98">
        <f>'5'!O37</f>
        <v>0</v>
      </c>
      <c r="P236" s="98">
        <f>'5'!P37</f>
        <v>0</v>
      </c>
      <c r="Q236" s="98">
        <f>'5'!Q37</f>
        <v>0</v>
      </c>
      <c r="R236" s="98">
        <f>'5'!R37</f>
        <v>0</v>
      </c>
      <c r="S236" s="98">
        <f>'5'!S37</f>
        <v>0</v>
      </c>
      <c r="T236" s="98">
        <f>'5'!T37</f>
        <v>0</v>
      </c>
    </row>
    <row r="237" spans="1:23" s="161" customFormat="1" ht="12.6">
      <c r="B237" s="169" t="s">
        <v>571</v>
      </c>
      <c r="C237" s="94" t="str">
        <f t="shared" si="163"/>
        <v>Office Sundry</v>
      </c>
      <c r="D237" s="234" t="str">
        <f t="shared" si="165"/>
        <v>OS</v>
      </c>
      <c r="E237" s="18" t="str">
        <f t="shared" si="164"/>
        <v>£m (nominal)</v>
      </c>
      <c r="H237" s="98">
        <f>'5'!H38</f>
        <v>0</v>
      </c>
      <c r="I237" s="98">
        <f>'5'!I38</f>
        <v>0</v>
      </c>
      <c r="J237" s="98">
        <f>'5'!J38</f>
        <v>0</v>
      </c>
      <c r="K237" s="98">
        <f>'5'!K38</f>
        <v>0</v>
      </c>
      <c r="L237" s="98">
        <f>'5'!L38</f>
        <v>0</v>
      </c>
      <c r="M237" s="98">
        <f>'5'!M38</f>
        <v>0</v>
      </c>
      <c r="N237" s="98">
        <f>'5'!N38</f>
        <v>0</v>
      </c>
      <c r="O237" s="98">
        <f>'5'!O38</f>
        <v>0</v>
      </c>
      <c r="P237" s="98">
        <f>'5'!P38</f>
        <v>0</v>
      </c>
      <c r="Q237" s="98">
        <f>'5'!Q38</f>
        <v>0</v>
      </c>
      <c r="R237" s="98">
        <f>'5'!R38</f>
        <v>0</v>
      </c>
      <c r="S237" s="98">
        <f>'5'!S38</f>
        <v>0</v>
      </c>
      <c r="T237" s="98">
        <f>'5'!T38</f>
        <v>0</v>
      </c>
    </row>
    <row r="238" spans="1:23" s="161" customFormat="1" ht="12.6">
      <c r="B238" s="169" t="s">
        <v>571</v>
      </c>
      <c r="C238" s="94" t="str">
        <f t="shared" si="163"/>
        <v>Spare - please specify</v>
      </c>
      <c r="D238" s="234" t="str">
        <f t="shared" si="165"/>
        <v>SP1</v>
      </c>
      <c r="E238" s="18" t="str">
        <f t="shared" si="164"/>
        <v>£m (nominal)</v>
      </c>
      <c r="H238" s="98">
        <f>'5'!H39</f>
        <v>0</v>
      </c>
      <c r="I238" s="98">
        <f>'5'!I39</f>
        <v>0</v>
      </c>
      <c r="J238" s="98">
        <f>'5'!J39</f>
        <v>0</v>
      </c>
      <c r="K238" s="98">
        <f>'5'!K39</f>
        <v>0</v>
      </c>
      <c r="L238" s="98">
        <f>'5'!L39</f>
        <v>0</v>
      </c>
      <c r="M238" s="98">
        <f>'5'!M39</f>
        <v>0</v>
      </c>
      <c r="N238" s="98">
        <f>'5'!N39</f>
        <v>0</v>
      </c>
      <c r="O238" s="98">
        <f>'5'!O39</f>
        <v>0</v>
      </c>
      <c r="P238" s="98">
        <f>'5'!P39</f>
        <v>0</v>
      </c>
      <c r="Q238" s="98">
        <f>'5'!Q39</f>
        <v>0</v>
      </c>
      <c r="R238" s="98">
        <f>'5'!R39</f>
        <v>0</v>
      </c>
      <c r="S238" s="98">
        <f>'5'!S39</f>
        <v>0</v>
      </c>
      <c r="T238" s="98">
        <f>'5'!T39</f>
        <v>0</v>
      </c>
    </row>
    <row r="239" spans="1:23" s="161" customFormat="1" ht="12.6">
      <c r="B239" s="169" t="s">
        <v>571</v>
      </c>
      <c r="C239" s="94" t="str">
        <f t="shared" si="163"/>
        <v>Spare - please specify</v>
      </c>
      <c r="D239" s="234" t="str">
        <f t="shared" si="165"/>
        <v>SP2</v>
      </c>
      <c r="E239" s="127" t="str">
        <f t="shared" si="164"/>
        <v>£m (nominal)</v>
      </c>
      <c r="H239" s="98">
        <f>'5'!H40</f>
        <v>0</v>
      </c>
      <c r="I239" s="98">
        <f>'5'!I40</f>
        <v>0</v>
      </c>
      <c r="J239" s="98">
        <f>'5'!J40</f>
        <v>0</v>
      </c>
      <c r="K239" s="98">
        <f>'5'!K40</f>
        <v>0</v>
      </c>
      <c r="L239" s="98">
        <f>'5'!L40</f>
        <v>0</v>
      </c>
      <c r="M239" s="98">
        <f>'5'!M40</f>
        <v>0</v>
      </c>
      <c r="N239" s="98">
        <f>'5'!N40</f>
        <v>0</v>
      </c>
      <c r="O239" s="98">
        <f>'5'!O40</f>
        <v>0</v>
      </c>
      <c r="P239" s="98">
        <f>'5'!P40</f>
        <v>0</v>
      </c>
      <c r="Q239" s="98">
        <f>'5'!Q40</f>
        <v>0</v>
      </c>
      <c r="R239" s="98">
        <f>'5'!R40</f>
        <v>0</v>
      </c>
      <c r="S239" s="98">
        <f>'5'!S40</f>
        <v>0</v>
      </c>
      <c r="T239" s="98">
        <f>'5'!T40</f>
        <v>0</v>
      </c>
    </row>
    <row r="240" spans="1:23" s="161" customFormat="1" ht="12.6">
      <c r="B240" s="169" t="s">
        <v>571</v>
      </c>
      <c r="C240" s="94" t="str">
        <f t="shared" si="163"/>
        <v>Spare - please specify</v>
      </c>
      <c r="D240" s="234" t="str">
        <f t="shared" si="165"/>
        <v>SP3</v>
      </c>
      <c r="E240" s="127" t="str">
        <f t="shared" si="164"/>
        <v>£m (nominal)</v>
      </c>
      <c r="H240" s="98">
        <f>'5'!H41</f>
        <v>0</v>
      </c>
      <c r="I240" s="98">
        <f>'5'!I41</f>
        <v>0</v>
      </c>
      <c r="J240" s="98">
        <f>'5'!J41</f>
        <v>0</v>
      </c>
      <c r="K240" s="98">
        <f>'5'!K41</f>
        <v>0</v>
      </c>
      <c r="L240" s="98">
        <f>'5'!L41</f>
        <v>0</v>
      </c>
      <c r="M240" s="98">
        <f>'5'!M41</f>
        <v>0</v>
      </c>
      <c r="N240" s="98">
        <f>'5'!N41</f>
        <v>0</v>
      </c>
      <c r="O240" s="98">
        <f>'5'!O41</f>
        <v>0</v>
      </c>
      <c r="P240" s="98">
        <f>'5'!P41</f>
        <v>0</v>
      </c>
      <c r="Q240" s="98">
        <f>'5'!Q41</f>
        <v>0</v>
      </c>
      <c r="R240" s="98">
        <f>'5'!R41</f>
        <v>0</v>
      </c>
      <c r="S240" s="98">
        <f>'5'!S41</f>
        <v>0</v>
      </c>
      <c r="T240" s="98">
        <f>'5'!T41</f>
        <v>0</v>
      </c>
    </row>
    <row r="241" spans="2:20" s="161" customFormat="1" ht="12.6">
      <c r="B241" s="169" t="s">
        <v>574</v>
      </c>
      <c r="C241" s="16" t="str">
        <f t="shared" si="163"/>
        <v>Commercial</v>
      </c>
      <c r="D241" s="234"/>
      <c r="E241" s="18" t="str">
        <f t="shared" si="164"/>
        <v>£m (nominal)</v>
      </c>
      <c r="H241" s="98">
        <f>'5'!H42</f>
        <v>0</v>
      </c>
      <c r="I241" s="98">
        <f>'5'!I42</f>
        <v>0</v>
      </c>
      <c r="J241" s="98">
        <f>'5'!J42</f>
        <v>0</v>
      </c>
      <c r="K241" s="98">
        <f>'5'!K42</f>
        <v>0</v>
      </c>
      <c r="L241" s="98">
        <f>'5'!L42</f>
        <v>0</v>
      </c>
      <c r="M241" s="98">
        <f>'5'!M42</f>
        <v>0</v>
      </c>
      <c r="N241" s="98">
        <f>'5'!N42</f>
        <v>0</v>
      </c>
      <c r="O241" s="98">
        <f>'5'!O42</f>
        <v>0</v>
      </c>
      <c r="P241" s="98">
        <f>'5'!P42</f>
        <v>0</v>
      </c>
      <c r="Q241" s="98">
        <f>'5'!Q42</f>
        <v>0</v>
      </c>
      <c r="R241" s="98">
        <f>'5'!R42</f>
        <v>0</v>
      </c>
      <c r="S241" s="98">
        <f>'5'!S42</f>
        <v>0</v>
      </c>
      <c r="T241" s="98">
        <f>'5'!T42</f>
        <v>0</v>
      </c>
    </row>
    <row r="242" spans="2:20" s="161" customFormat="1" ht="12.6">
      <c r="B242" s="169" t="s">
        <v>574</v>
      </c>
      <c r="C242" s="94" t="str">
        <f t="shared" si="163"/>
        <v>Payroll costs</v>
      </c>
      <c r="D242" s="234" t="str">
        <f t="shared" ref="D242:D254" si="166">D393</f>
        <v>PR</v>
      </c>
      <c r="E242" s="18" t="str">
        <f t="shared" si="164"/>
        <v>£m (nominal)</v>
      </c>
      <c r="H242" s="98">
        <f>'5'!H43</f>
        <v>0</v>
      </c>
      <c r="I242" s="98">
        <f>'5'!I43</f>
        <v>0</v>
      </c>
      <c r="J242" s="98">
        <f>'5'!J43</f>
        <v>0</v>
      </c>
      <c r="K242" s="98">
        <f>'5'!K43</f>
        <v>0</v>
      </c>
      <c r="L242" s="98">
        <f>'5'!L43</f>
        <v>0</v>
      </c>
      <c r="M242" s="98">
        <f>'5'!M43</f>
        <v>0</v>
      </c>
      <c r="N242" s="98">
        <f>'5'!N43</f>
        <v>0</v>
      </c>
      <c r="O242" s="98">
        <f>'5'!O43</f>
        <v>0</v>
      </c>
      <c r="P242" s="98">
        <f>'5'!P43</f>
        <v>0</v>
      </c>
      <c r="Q242" s="98">
        <f>'5'!Q43</f>
        <v>0</v>
      </c>
      <c r="R242" s="98">
        <f>'5'!R43</f>
        <v>0</v>
      </c>
      <c r="S242" s="98">
        <f>'5'!S43</f>
        <v>0</v>
      </c>
      <c r="T242" s="98">
        <f>'5'!T43</f>
        <v>0</v>
      </c>
    </row>
    <row r="243" spans="2:20" s="161" customFormat="1" ht="12.6">
      <c r="B243" s="169" t="s">
        <v>574</v>
      </c>
      <c r="C243" s="94" t="str">
        <f t="shared" si="163"/>
        <v>Non-payroll costs</v>
      </c>
      <c r="D243" s="234" t="str">
        <f t="shared" si="166"/>
        <v>NP</v>
      </c>
      <c r="E243" s="18" t="str">
        <f t="shared" si="164"/>
        <v>£m (nominal)</v>
      </c>
      <c r="H243" s="98">
        <f>'5'!H44</f>
        <v>0</v>
      </c>
      <c r="I243" s="98">
        <f>'5'!I44</f>
        <v>0</v>
      </c>
      <c r="J243" s="98">
        <f>'5'!J44</f>
        <v>0</v>
      </c>
      <c r="K243" s="98">
        <f>'5'!K44</f>
        <v>0</v>
      </c>
      <c r="L243" s="98">
        <f>'5'!L44</f>
        <v>0</v>
      </c>
      <c r="M243" s="98">
        <f>'5'!M44</f>
        <v>0</v>
      </c>
      <c r="N243" s="98">
        <f>'5'!N44</f>
        <v>0</v>
      </c>
      <c r="O243" s="98">
        <f>'5'!O44</f>
        <v>0</v>
      </c>
      <c r="P243" s="98">
        <f>'5'!P44</f>
        <v>0</v>
      </c>
      <c r="Q243" s="98">
        <f>'5'!Q44</f>
        <v>0</v>
      </c>
      <c r="R243" s="98">
        <f>'5'!R44</f>
        <v>0</v>
      </c>
      <c r="S243" s="98">
        <f>'5'!S44</f>
        <v>0</v>
      </c>
      <c r="T243" s="98">
        <f>'5'!T44</f>
        <v>0</v>
      </c>
    </row>
    <row r="244" spans="2:20" s="161" customFormat="1" ht="12.6">
      <c r="B244" s="169" t="s">
        <v>574</v>
      </c>
      <c r="C244" s="94" t="str">
        <f t="shared" si="163"/>
        <v>Recruitment</v>
      </c>
      <c r="D244" s="234" t="str">
        <f t="shared" si="166"/>
        <v>RC</v>
      </c>
      <c r="E244" s="18" t="str">
        <f t="shared" si="164"/>
        <v>£m (nominal)</v>
      </c>
      <c r="H244" s="98">
        <f>'5'!H45</f>
        <v>0</v>
      </c>
      <c r="I244" s="98">
        <f>'5'!I45</f>
        <v>0</v>
      </c>
      <c r="J244" s="98">
        <f>'5'!J45</f>
        <v>0</v>
      </c>
      <c r="K244" s="98">
        <f>'5'!K45</f>
        <v>0</v>
      </c>
      <c r="L244" s="98">
        <f>'5'!L45</f>
        <v>0</v>
      </c>
      <c r="M244" s="98">
        <f>'5'!M45</f>
        <v>0</v>
      </c>
      <c r="N244" s="98">
        <f>'5'!N45</f>
        <v>0</v>
      </c>
      <c r="O244" s="98">
        <f>'5'!O45</f>
        <v>0</v>
      </c>
      <c r="P244" s="98">
        <f>'5'!P45</f>
        <v>0</v>
      </c>
      <c r="Q244" s="98">
        <f>'5'!Q45</f>
        <v>0</v>
      </c>
      <c r="R244" s="98">
        <f>'5'!R45</f>
        <v>0</v>
      </c>
      <c r="S244" s="98">
        <f>'5'!S45</f>
        <v>0</v>
      </c>
      <c r="T244" s="98">
        <f>'5'!T45</f>
        <v>0</v>
      </c>
    </row>
    <row r="245" spans="2:20" s="161" customFormat="1" ht="12.6">
      <c r="B245" s="169" t="s">
        <v>574</v>
      </c>
      <c r="C245" s="94" t="str">
        <f t="shared" si="163"/>
        <v>Accommodation</v>
      </c>
      <c r="D245" s="234" t="str">
        <f t="shared" si="166"/>
        <v>AC</v>
      </c>
      <c r="E245" s="18" t="str">
        <f t="shared" si="164"/>
        <v>£m (nominal)</v>
      </c>
      <c r="H245" s="98">
        <f>'5'!H46</f>
        <v>0</v>
      </c>
      <c r="I245" s="98">
        <f>'5'!I46</f>
        <v>0</v>
      </c>
      <c r="J245" s="98">
        <f>'5'!J46</f>
        <v>0</v>
      </c>
      <c r="K245" s="98">
        <f>'5'!K46</f>
        <v>0</v>
      </c>
      <c r="L245" s="98">
        <f>'5'!L46</f>
        <v>0</v>
      </c>
      <c r="M245" s="98">
        <f>'5'!M46</f>
        <v>0</v>
      </c>
      <c r="N245" s="98">
        <f>'5'!N46</f>
        <v>0</v>
      </c>
      <c r="O245" s="98">
        <f>'5'!O46</f>
        <v>0</v>
      </c>
      <c r="P245" s="98">
        <f>'5'!P46</f>
        <v>0</v>
      </c>
      <c r="Q245" s="98">
        <f>'5'!Q46</f>
        <v>0</v>
      </c>
      <c r="R245" s="98">
        <f>'5'!R46</f>
        <v>0</v>
      </c>
      <c r="S245" s="98">
        <f>'5'!S46</f>
        <v>0</v>
      </c>
      <c r="T245" s="98">
        <f>'5'!T46</f>
        <v>0</v>
      </c>
    </row>
    <row r="246" spans="2:20" s="161" customFormat="1" ht="12.6">
      <c r="B246" s="169" t="s">
        <v>574</v>
      </c>
      <c r="C246" s="94" t="str">
        <f t="shared" si="163"/>
        <v>External services</v>
      </c>
      <c r="D246" s="234" t="str">
        <f t="shared" si="166"/>
        <v>ES</v>
      </c>
      <c r="E246" s="18" t="str">
        <f t="shared" si="164"/>
        <v>£m (nominal)</v>
      </c>
      <c r="H246" s="98">
        <f>'5'!H47</f>
        <v>0</v>
      </c>
      <c r="I246" s="98">
        <f>'5'!I47</f>
        <v>0</v>
      </c>
      <c r="J246" s="98">
        <f>'5'!J47</f>
        <v>0</v>
      </c>
      <c r="K246" s="98">
        <f>'5'!K47</f>
        <v>0</v>
      </c>
      <c r="L246" s="98">
        <f>'5'!L47</f>
        <v>0</v>
      </c>
      <c r="M246" s="98">
        <f>'5'!M47</f>
        <v>0</v>
      </c>
      <c r="N246" s="98">
        <f>'5'!N47</f>
        <v>0</v>
      </c>
      <c r="O246" s="98">
        <f>'5'!O47</f>
        <v>0</v>
      </c>
      <c r="P246" s="98">
        <f>'5'!P47</f>
        <v>0</v>
      </c>
      <c r="Q246" s="98">
        <f>'5'!Q47</f>
        <v>0</v>
      </c>
      <c r="R246" s="98">
        <f>'5'!R47</f>
        <v>0</v>
      </c>
      <c r="S246" s="98">
        <f>'5'!S47</f>
        <v>0</v>
      </c>
      <c r="T246" s="98">
        <f>'5'!T47</f>
        <v>0</v>
      </c>
    </row>
    <row r="247" spans="2:20" s="161" customFormat="1" ht="12.6">
      <c r="B247" s="169" t="s">
        <v>574</v>
      </c>
      <c r="C247" s="94" t="str">
        <f t="shared" si="163"/>
        <v>Internal services</v>
      </c>
      <c r="D247" s="234" t="str">
        <f t="shared" si="166"/>
        <v>IS</v>
      </c>
      <c r="E247" s="18" t="str">
        <f t="shared" si="164"/>
        <v>£m (nominal)</v>
      </c>
      <c r="H247" s="98">
        <f>'5'!H48</f>
        <v>0</v>
      </c>
      <c r="I247" s="98">
        <f>'5'!I48</f>
        <v>0</v>
      </c>
      <c r="J247" s="98">
        <f>'5'!J48</f>
        <v>0</v>
      </c>
      <c r="K247" s="98">
        <f>'5'!K48</f>
        <v>0</v>
      </c>
      <c r="L247" s="98">
        <f>'5'!L48</f>
        <v>0</v>
      </c>
      <c r="M247" s="98">
        <f>'5'!M48</f>
        <v>0</v>
      </c>
      <c r="N247" s="98">
        <f>'5'!N48</f>
        <v>0</v>
      </c>
      <c r="O247" s="98">
        <f>'5'!O48</f>
        <v>0</v>
      </c>
      <c r="P247" s="98">
        <f>'5'!P48</f>
        <v>0</v>
      </c>
      <c r="Q247" s="98">
        <f>'5'!Q48</f>
        <v>0</v>
      </c>
      <c r="R247" s="98">
        <f>'5'!R48</f>
        <v>0</v>
      </c>
      <c r="S247" s="98">
        <f>'5'!S48</f>
        <v>0</v>
      </c>
      <c r="T247" s="98">
        <f>'5'!T48</f>
        <v>0</v>
      </c>
    </row>
    <row r="248" spans="2:20" s="161" customFormat="1" ht="12.6">
      <c r="B248" s="169" t="s">
        <v>574</v>
      </c>
      <c r="C248" s="94" t="str">
        <f t="shared" si="163"/>
        <v>Service management</v>
      </c>
      <c r="D248" s="234" t="str">
        <f t="shared" si="166"/>
        <v>SM</v>
      </c>
      <c r="E248" s="18" t="str">
        <f t="shared" si="164"/>
        <v>£m (nominal)</v>
      </c>
      <c r="H248" s="98">
        <f>'5'!H49</f>
        <v>0</v>
      </c>
      <c r="I248" s="98">
        <f>'5'!I49</f>
        <v>0</v>
      </c>
      <c r="J248" s="98">
        <f>'5'!J49</f>
        <v>0</v>
      </c>
      <c r="K248" s="98">
        <f>'5'!K49</f>
        <v>0</v>
      </c>
      <c r="L248" s="98">
        <f>'5'!L49</f>
        <v>0</v>
      </c>
      <c r="M248" s="98">
        <f>'5'!M49</f>
        <v>0</v>
      </c>
      <c r="N248" s="98">
        <f>'5'!N49</f>
        <v>0</v>
      </c>
      <c r="O248" s="98">
        <f>'5'!O49</f>
        <v>0</v>
      </c>
      <c r="P248" s="98">
        <f>'5'!P49</f>
        <v>0</v>
      </c>
      <c r="Q248" s="98">
        <f>'5'!Q49</f>
        <v>0</v>
      </c>
      <c r="R248" s="98">
        <f>'5'!R49</f>
        <v>0</v>
      </c>
      <c r="S248" s="98">
        <f>'5'!S49</f>
        <v>0</v>
      </c>
      <c r="T248" s="98">
        <f>'5'!T49</f>
        <v>0</v>
      </c>
    </row>
    <row r="249" spans="2:20" s="161" customFormat="1" ht="12.6">
      <c r="B249" s="169" t="s">
        <v>574</v>
      </c>
      <c r="C249" s="94" t="str">
        <f t="shared" si="163"/>
        <v>Transition</v>
      </c>
      <c r="D249" s="234" t="str">
        <f t="shared" si="166"/>
        <v>TR</v>
      </c>
      <c r="E249" s="18" t="str">
        <f t="shared" si="164"/>
        <v>£m (nominal)</v>
      </c>
      <c r="H249" s="98">
        <f>'5'!H50</f>
        <v>0</v>
      </c>
      <c r="I249" s="98">
        <f>'5'!I50</f>
        <v>0</v>
      </c>
      <c r="J249" s="98">
        <f>'5'!J50</f>
        <v>0</v>
      </c>
      <c r="K249" s="98">
        <f>'5'!K50</f>
        <v>0</v>
      </c>
      <c r="L249" s="98">
        <f>'5'!L50</f>
        <v>0</v>
      </c>
      <c r="M249" s="98">
        <f>'5'!M50</f>
        <v>0</v>
      </c>
      <c r="N249" s="98">
        <f>'5'!N50</f>
        <v>0</v>
      </c>
      <c r="O249" s="98">
        <f>'5'!O50</f>
        <v>0</v>
      </c>
      <c r="P249" s="98">
        <f>'5'!P50</f>
        <v>0</v>
      </c>
      <c r="Q249" s="98">
        <f>'5'!Q50</f>
        <v>0</v>
      </c>
      <c r="R249" s="98">
        <f>'5'!R50</f>
        <v>0</v>
      </c>
      <c r="S249" s="98">
        <f>'5'!S50</f>
        <v>0</v>
      </c>
      <c r="T249" s="98">
        <f>'5'!T50</f>
        <v>0</v>
      </c>
    </row>
    <row r="250" spans="2:20" s="161" customFormat="1" ht="12.6">
      <c r="B250" s="169" t="s">
        <v>574</v>
      </c>
      <c r="C250" s="94" t="str">
        <f t="shared" si="163"/>
        <v>IT Services</v>
      </c>
      <c r="D250" s="234" t="str">
        <f t="shared" si="166"/>
        <v>IT</v>
      </c>
      <c r="E250" s="18" t="str">
        <f t="shared" si="164"/>
        <v>£m (nominal)</v>
      </c>
      <c r="H250" s="98">
        <f>'5'!H51</f>
        <v>0</v>
      </c>
      <c r="I250" s="98">
        <f>'5'!I51</f>
        <v>0</v>
      </c>
      <c r="J250" s="98">
        <f>'5'!J51</f>
        <v>0</v>
      </c>
      <c r="K250" s="98">
        <f>'5'!K51</f>
        <v>0</v>
      </c>
      <c r="L250" s="98">
        <f>'5'!L51</f>
        <v>0</v>
      </c>
      <c r="M250" s="98">
        <f>'5'!M51</f>
        <v>0</v>
      </c>
      <c r="N250" s="98">
        <f>'5'!N51</f>
        <v>0</v>
      </c>
      <c r="O250" s="98">
        <f>'5'!O51</f>
        <v>0</v>
      </c>
      <c r="P250" s="98">
        <f>'5'!P51</f>
        <v>0</v>
      </c>
      <c r="Q250" s="98">
        <f>'5'!Q51</f>
        <v>0</v>
      </c>
      <c r="R250" s="98">
        <f>'5'!R51</f>
        <v>0</v>
      </c>
      <c r="S250" s="98">
        <f>'5'!S51</f>
        <v>0</v>
      </c>
      <c r="T250" s="98">
        <f>'5'!T51</f>
        <v>0</v>
      </c>
    </row>
    <row r="251" spans="2:20" s="161" customFormat="1" ht="12.6">
      <c r="B251" s="169" t="s">
        <v>574</v>
      </c>
      <c r="C251" s="94" t="str">
        <f t="shared" si="163"/>
        <v>Office Sundry</v>
      </c>
      <c r="D251" s="234" t="str">
        <f t="shared" si="166"/>
        <v>OS</v>
      </c>
      <c r="E251" s="18" t="str">
        <f t="shared" si="164"/>
        <v>£m (nominal)</v>
      </c>
      <c r="H251" s="98">
        <f>'5'!H52</f>
        <v>0</v>
      </c>
      <c r="I251" s="98">
        <f>'5'!I52</f>
        <v>0</v>
      </c>
      <c r="J251" s="98">
        <f>'5'!J52</f>
        <v>0</v>
      </c>
      <c r="K251" s="98">
        <f>'5'!K52</f>
        <v>0</v>
      </c>
      <c r="L251" s="98">
        <f>'5'!L52</f>
        <v>0</v>
      </c>
      <c r="M251" s="98">
        <f>'5'!M52</f>
        <v>0</v>
      </c>
      <c r="N251" s="98">
        <f>'5'!N52</f>
        <v>0</v>
      </c>
      <c r="O251" s="98">
        <f>'5'!O52</f>
        <v>0</v>
      </c>
      <c r="P251" s="98">
        <f>'5'!P52</f>
        <v>0</v>
      </c>
      <c r="Q251" s="98">
        <f>'5'!Q52</f>
        <v>0</v>
      </c>
      <c r="R251" s="98">
        <f>'5'!R52</f>
        <v>0</v>
      </c>
      <c r="S251" s="98">
        <f>'5'!S52</f>
        <v>0</v>
      </c>
      <c r="T251" s="98">
        <f>'5'!T52</f>
        <v>0</v>
      </c>
    </row>
    <row r="252" spans="2:20" s="161" customFormat="1" ht="12.6">
      <c r="B252" s="169" t="s">
        <v>574</v>
      </c>
      <c r="C252" s="94" t="str">
        <f t="shared" si="163"/>
        <v>Spare - please specify</v>
      </c>
      <c r="D252" s="234" t="str">
        <f t="shared" si="166"/>
        <v>SP1</v>
      </c>
      <c r="E252" s="18" t="str">
        <f t="shared" si="164"/>
        <v>£m (nominal)</v>
      </c>
      <c r="H252" s="98">
        <f>'5'!H53</f>
        <v>0</v>
      </c>
      <c r="I252" s="98">
        <f>'5'!I53</f>
        <v>0</v>
      </c>
      <c r="J252" s="98">
        <f>'5'!J53</f>
        <v>0</v>
      </c>
      <c r="K252" s="98">
        <f>'5'!K53</f>
        <v>0</v>
      </c>
      <c r="L252" s="98">
        <f>'5'!L53</f>
        <v>0</v>
      </c>
      <c r="M252" s="98">
        <f>'5'!M53</f>
        <v>0</v>
      </c>
      <c r="N252" s="98">
        <f>'5'!N53</f>
        <v>0</v>
      </c>
      <c r="O252" s="98">
        <f>'5'!O53</f>
        <v>0</v>
      </c>
      <c r="P252" s="98">
        <f>'5'!P53</f>
        <v>0</v>
      </c>
      <c r="Q252" s="98">
        <f>'5'!Q53</f>
        <v>0</v>
      </c>
      <c r="R252" s="98">
        <f>'5'!R53</f>
        <v>0</v>
      </c>
      <c r="S252" s="98">
        <f>'5'!S53</f>
        <v>0</v>
      </c>
      <c r="T252" s="98">
        <f>'5'!T53</f>
        <v>0</v>
      </c>
    </row>
    <row r="253" spans="2:20" s="161" customFormat="1" ht="12.6">
      <c r="B253" s="169" t="s">
        <v>574</v>
      </c>
      <c r="C253" s="94" t="str">
        <f t="shared" si="163"/>
        <v>Spare - please specify</v>
      </c>
      <c r="D253" s="234" t="str">
        <f t="shared" si="166"/>
        <v>SP2</v>
      </c>
      <c r="E253" s="18" t="str">
        <f t="shared" si="164"/>
        <v>£m (nominal)</v>
      </c>
      <c r="H253" s="98">
        <f>'5'!H54</f>
        <v>0</v>
      </c>
      <c r="I253" s="98">
        <f>'5'!I54</f>
        <v>0</v>
      </c>
      <c r="J253" s="98">
        <f>'5'!J54</f>
        <v>0</v>
      </c>
      <c r="K253" s="98">
        <f>'5'!K54</f>
        <v>0</v>
      </c>
      <c r="L253" s="98">
        <f>'5'!L54</f>
        <v>0</v>
      </c>
      <c r="M253" s="98">
        <f>'5'!M54</f>
        <v>0</v>
      </c>
      <c r="N253" s="98">
        <f>'5'!N54</f>
        <v>0</v>
      </c>
      <c r="O253" s="98">
        <f>'5'!O54</f>
        <v>0</v>
      </c>
      <c r="P253" s="98">
        <f>'5'!P54</f>
        <v>0</v>
      </c>
      <c r="Q253" s="98">
        <f>'5'!Q54</f>
        <v>0</v>
      </c>
      <c r="R253" s="98">
        <f>'5'!R54</f>
        <v>0</v>
      </c>
      <c r="S253" s="98">
        <f>'5'!S54</f>
        <v>0</v>
      </c>
      <c r="T253" s="98">
        <f>'5'!T54</f>
        <v>0</v>
      </c>
    </row>
    <row r="254" spans="2:20" s="161" customFormat="1" ht="12.6">
      <c r="B254" s="169" t="s">
        <v>574</v>
      </c>
      <c r="C254" s="94" t="str">
        <f t="shared" si="163"/>
        <v>Spare - please specify</v>
      </c>
      <c r="D254" s="234" t="str">
        <f t="shared" si="166"/>
        <v>SP3</v>
      </c>
      <c r="E254" s="127" t="str">
        <f t="shared" si="164"/>
        <v>£m (nominal)</v>
      </c>
      <c r="H254" s="98">
        <f>'5'!H55</f>
        <v>0</v>
      </c>
      <c r="I254" s="98">
        <f>'5'!I55</f>
        <v>0</v>
      </c>
      <c r="J254" s="98">
        <f>'5'!J55</f>
        <v>0</v>
      </c>
      <c r="K254" s="98">
        <f>'5'!K55</f>
        <v>0</v>
      </c>
      <c r="L254" s="98">
        <f>'5'!L55</f>
        <v>0</v>
      </c>
      <c r="M254" s="98">
        <f>'5'!M55</f>
        <v>0</v>
      </c>
      <c r="N254" s="98">
        <f>'5'!N55</f>
        <v>0</v>
      </c>
      <c r="O254" s="98">
        <f>'5'!O55</f>
        <v>0</v>
      </c>
      <c r="P254" s="98">
        <f>'5'!P55</f>
        <v>0</v>
      </c>
      <c r="Q254" s="98">
        <f>'5'!Q55</f>
        <v>0</v>
      </c>
      <c r="R254" s="98">
        <f>'5'!R55</f>
        <v>0</v>
      </c>
      <c r="S254" s="98">
        <f>'5'!S55</f>
        <v>0</v>
      </c>
      <c r="T254" s="98">
        <f>'5'!T55</f>
        <v>0</v>
      </c>
    </row>
    <row r="255" spans="2:20" s="161" customFormat="1" ht="12.6">
      <c r="B255" s="35" t="s">
        <v>575</v>
      </c>
      <c r="C255" s="16" t="str">
        <f t="shared" si="163"/>
        <v>Design &amp; Assurance</v>
      </c>
      <c r="D255" s="234"/>
      <c r="E255" s="18" t="str">
        <f t="shared" si="164"/>
        <v>£m (nominal)</v>
      </c>
      <c r="H255" s="98">
        <f>'5'!H56</f>
        <v>0</v>
      </c>
      <c r="I255" s="98">
        <f>'5'!I56</f>
        <v>0</v>
      </c>
      <c r="J255" s="98">
        <f>'5'!J56</f>
        <v>0</v>
      </c>
      <c r="K255" s="98">
        <f>'5'!K56</f>
        <v>0</v>
      </c>
      <c r="L255" s="98">
        <f>'5'!L56</f>
        <v>0</v>
      </c>
      <c r="M255" s="98">
        <f>'5'!M56</f>
        <v>0</v>
      </c>
      <c r="N255" s="98">
        <f>'5'!N56</f>
        <v>0</v>
      </c>
      <c r="O255" s="98">
        <f>'5'!O56</f>
        <v>0</v>
      </c>
      <c r="P255" s="98">
        <f>'5'!P56</f>
        <v>0</v>
      </c>
      <c r="Q255" s="98">
        <f>'5'!Q56</f>
        <v>0</v>
      </c>
      <c r="R255" s="98">
        <f>'5'!R56</f>
        <v>0</v>
      </c>
      <c r="S255" s="98">
        <f>'5'!S56</f>
        <v>0</v>
      </c>
      <c r="T255" s="98">
        <f>'5'!T56</f>
        <v>0</v>
      </c>
    </row>
    <row r="256" spans="2:20" s="161" customFormat="1" ht="12.6">
      <c r="B256" s="35" t="s">
        <v>575</v>
      </c>
      <c r="C256" s="94" t="str">
        <f t="shared" si="163"/>
        <v>Payroll costs</v>
      </c>
      <c r="D256" s="234" t="str">
        <f t="shared" ref="D256:D268" si="167">D407</f>
        <v>PR</v>
      </c>
      <c r="E256" s="18" t="str">
        <f t="shared" si="164"/>
        <v>£m (nominal)</v>
      </c>
      <c r="H256" s="98">
        <f>'5'!H57</f>
        <v>0</v>
      </c>
      <c r="I256" s="98">
        <f>'5'!I57</f>
        <v>0</v>
      </c>
      <c r="J256" s="98">
        <f>'5'!J57</f>
        <v>0</v>
      </c>
      <c r="K256" s="98">
        <f>'5'!K57</f>
        <v>0</v>
      </c>
      <c r="L256" s="98">
        <f>'5'!L57</f>
        <v>0</v>
      </c>
      <c r="M256" s="98">
        <f>'5'!M57</f>
        <v>0</v>
      </c>
      <c r="N256" s="98">
        <f>'5'!N57</f>
        <v>0</v>
      </c>
      <c r="O256" s="98">
        <f>'5'!O57</f>
        <v>0</v>
      </c>
      <c r="P256" s="98">
        <f>'5'!P57</f>
        <v>0</v>
      </c>
      <c r="Q256" s="98">
        <f>'5'!Q57</f>
        <v>0</v>
      </c>
      <c r="R256" s="98">
        <f>'5'!R57</f>
        <v>0</v>
      </c>
      <c r="S256" s="98">
        <f>'5'!S57</f>
        <v>0</v>
      </c>
      <c r="T256" s="98">
        <f>'5'!T57</f>
        <v>0</v>
      </c>
    </row>
    <row r="257" spans="2:20" s="161" customFormat="1" ht="12.6">
      <c r="B257" s="35" t="s">
        <v>575</v>
      </c>
      <c r="C257" s="94" t="str">
        <f t="shared" si="163"/>
        <v>Non-payroll costs</v>
      </c>
      <c r="D257" s="234" t="str">
        <f t="shared" si="167"/>
        <v>NP</v>
      </c>
      <c r="E257" s="18" t="str">
        <f t="shared" si="164"/>
        <v>£m (nominal)</v>
      </c>
      <c r="H257" s="98">
        <f>'5'!H58</f>
        <v>0</v>
      </c>
      <c r="I257" s="98">
        <f>'5'!I58</f>
        <v>0</v>
      </c>
      <c r="J257" s="98">
        <f>'5'!J58</f>
        <v>0</v>
      </c>
      <c r="K257" s="98">
        <f>'5'!K58</f>
        <v>0</v>
      </c>
      <c r="L257" s="98">
        <f>'5'!L58</f>
        <v>0</v>
      </c>
      <c r="M257" s="98">
        <f>'5'!M58</f>
        <v>0</v>
      </c>
      <c r="N257" s="98">
        <f>'5'!N58</f>
        <v>0</v>
      </c>
      <c r="O257" s="98">
        <f>'5'!O58</f>
        <v>0</v>
      </c>
      <c r="P257" s="98">
        <f>'5'!P58</f>
        <v>0</v>
      </c>
      <c r="Q257" s="98">
        <f>'5'!Q58</f>
        <v>0</v>
      </c>
      <c r="R257" s="98">
        <f>'5'!R58</f>
        <v>0</v>
      </c>
      <c r="S257" s="98">
        <f>'5'!S58</f>
        <v>0</v>
      </c>
      <c r="T257" s="98">
        <f>'5'!T58</f>
        <v>0</v>
      </c>
    </row>
    <row r="258" spans="2:20" s="161" customFormat="1" ht="12.6">
      <c r="B258" s="35" t="s">
        <v>575</v>
      </c>
      <c r="C258" s="94" t="str">
        <f t="shared" si="163"/>
        <v>Recruitment</v>
      </c>
      <c r="D258" s="234" t="str">
        <f t="shared" si="167"/>
        <v>RC</v>
      </c>
      <c r="E258" s="18" t="str">
        <f t="shared" si="164"/>
        <v>£m (nominal)</v>
      </c>
      <c r="H258" s="98">
        <f>'5'!H59</f>
        <v>0</v>
      </c>
      <c r="I258" s="98">
        <f>'5'!I59</f>
        <v>0</v>
      </c>
      <c r="J258" s="98">
        <f>'5'!J59</f>
        <v>0</v>
      </c>
      <c r="K258" s="98">
        <f>'5'!K59</f>
        <v>0</v>
      </c>
      <c r="L258" s="98">
        <f>'5'!L59</f>
        <v>0</v>
      </c>
      <c r="M258" s="98">
        <f>'5'!M59</f>
        <v>0</v>
      </c>
      <c r="N258" s="98">
        <f>'5'!N59</f>
        <v>0</v>
      </c>
      <c r="O258" s="98">
        <f>'5'!O59</f>
        <v>0</v>
      </c>
      <c r="P258" s="98">
        <f>'5'!P59</f>
        <v>0</v>
      </c>
      <c r="Q258" s="98">
        <f>'5'!Q59</f>
        <v>0</v>
      </c>
      <c r="R258" s="98">
        <f>'5'!R59</f>
        <v>0</v>
      </c>
      <c r="S258" s="98">
        <f>'5'!S59</f>
        <v>0</v>
      </c>
      <c r="T258" s="98">
        <f>'5'!T59</f>
        <v>0</v>
      </c>
    </row>
    <row r="259" spans="2:20" s="161" customFormat="1" ht="12.6">
      <c r="B259" s="35" t="s">
        <v>575</v>
      </c>
      <c r="C259" s="94" t="str">
        <f t="shared" ref="C259:C290" si="168">C410</f>
        <v>Accommodation</v>
      </c>
      <c r="D259" s="234" t="str">
        <f t="shared" si="167"/>
        <v>AC</v>
      </c>
      <c r="E259" s="18" t="str">
        <f t="shared" ref="E259:E290" si="169">E410</f>
        <v>£m (nominal)</v>
      </c>
      <c r="H259" s="98">
        <f>'5'!H60</f>
        <v>0</v>
      </c>
      <c r="I259" s="98">
        <f>'5'!I60</f>
        <v>0</v>
      </c>
      <c r="J259" s="98">
        <f>'5'!J60</f>
        <v>0</v>
      </c>
      <c r="K259" s="98">
        <f>'5'!K60</f>
        <v>0</v>
      </c>
      <c r="L259" s="98">
        <f>'5'!L60</f>
        <v>0</v>
      </c>
      <c r="M259" s="98">
        <f>'5'!M60</f>
        <v>0</v>
      </c>
      <c r="N259" s="98">
        <f>'5'!N60</f>
        <v>0</v>
      </c>
      <c r="O259" s="98">
        <f>'5'!O60</f>
        <v>0</v>
      </c>
      <c r="P259" s="98">
        <f>'5'!P60</f>
        <v>0</v>
      </c>
      <c r="Q259" s="98">
        <f>'5'!Q60</f>
        <v>0</v>
      </c>
      <c r="R259" s="98">
        <f>'5'!R60</f>
        <v>0</v>
      </c>
      <c r="S259" s="98">
        <f>'5'!S60</f>
        <v>0</v>
      </c>
      <c r="T259" s="98">
        <f>'5'!T60</f>
        <v>0</v>
      </c>
    </row>
    <row r="260" spans="2:20" s="161" customFormat="1" ht="12.6">
      <c r="B260" s="35" t="s">
        <v>575</v>
      </c>
      <c r="C260" s="94" t="str">
        <f t="shared" si="168"/>
        <v>External services</v>
      </c>
      <c r="D260" s="234" t="str">
        <f t="shared" si="167"/>
        <v>ES</v>
      </c>
      <c r="E260" s="18" t="str">
        <f t="shared" si="169"/>
        <v>£m (nominal)</v>
      </c>
      <c r="H260" s="98">
        <f>'5'!H61</f>
        <v>0</v>
      </c>
      <c r="I260" s="98">
        <f>'5'!I61</f>
        <v>0</v>
      </c>
      <c r="J260" s="98">
        <f>'5'!J61</f>
        <v>0</v>
      </c>
      <c r="K260" s="98">
        <f>'5'!K61</f>
        <v>0</v>
      </c>
      <c r="L260" s="98">
        <f>'5'!L61</f>
        <v>0</v>
      </c>
      <c r="M260" s="98">
        <f>'5'!M61</f>
        <v>0</v>
      </c>
      <c r="N260" s="98">
        <f>'5'!N61</f>
        <v>0</v>
      </c>
      <c r="O260" s="98">
        <f>'5'!O61</f>
        <v>0</v>
      </c>
      <c r="P260" s="98">
        <f>'5'!P61</f>
        <v>0</v>
      </c>
      <c r="Q260" s="98">
        <f>'5'!Q61</f>
        <v>0</v>
      </c>
      <c r="R260" s="98">
        <f>'5'!R61</f>
        <v>0</v>
      </c>
      <c r="S260" s="98">
        <f>'5'!S61</f>
        <v>0</v>
      </c>
      <c r="T260" s="98">
        <f>'5'!T61</f>
        <v>0</v>
      </c>
    </row>
    <row r="261" spans="2:20" s="161" customFormat="1" ht="12.6">
      <c r="B261" s="35" t="s">
        <v>575</v>
      </c>
      <c r="C261" s="94" t="str">
        <f t="shared" si="168"/>
        <v>Internal services</v>
      </c>
      <c r="D261" s="234" t="str">
        <f t="shared" si="167"/>
        <v>IS</v>
      </c>
      <c r="E261" s="18" t="str">
        <f t="shared" si="169"/>
        <v>£m (nominal)</v>
      </c>
      <c r="H261" s="98">
        <f>'5'!H62</f>
        <v>0</v>
      </c>
      <c r="I261" s="98">
        <f>'5'!I62</f>
        <v>0</v>
      </c>
      <c r="J261" s="98">
        <f>'5'!J62</f>
        <v>0</v>
      </c>
      <c r="K261" s="98">
        <f>'5'!K62</f>
        <v>0</v>
      </c>
      <c r="L261" s="98">
        <f>'5'!L62</f>
        <v>0</v>
      </c>
      <c r="M261" s="98">
        <f>'5'!M62</f>
        <v>0</v>
      </c>
      <c r="N261" s="98">
        <f>'5'!N62</f>
        <v>0</v>
      </c>
      <c r="O261" s="98">
        <f>'5'!O62</f>
        <v>0</v>
      </c>
      <c r="P261" s="98">
        <f>'5'!P62</f>
        <v>0</v>
      </c>
      <c r="Q261" s="98">
        <f>'5'!Q62</f>
        <v>0</v>
      </c>
      <c r="R261" s="98">
        <f>'5'!R62</f>
        <v>0</v>
      </c>
      <c r="S261" s="98">
        <f>'5'!S62</f>
        <v>0</v>
      </c>
      <c r="T261" s="98">
        <f>'5'!T62</f>
        <v>0</v>
      </c>
    </row>
    <row r="262" spans="2:20" s="161" customFormat="1" ht="12.6">
      <c r="B262" s="35" t="s">
        <v>575</v>
      </c>
      <c r="C262" s="94" t="str">
        <f t="shared" si="168"/>
        <v>Service management</v>
      </c>
      <c r="D262" s="234" t="str">
        <f t="shared" si="167"/>
        <v>SM</v>
      </c>
      <c r="E262" s="18" t="str">
        <f t="shared" si="169"/>
        <v>£m (nominal)</v>
      </c>
      <c r="H262" s="98">
        <f>'5'!H63</f>
        <v>0</v>
      </c>
      <c r="I262" s="98">
        <f>'5'!I63</f>
        <v>0</v>
      </c>
      <c r="J262" s="98">
        <f>'5'!J63</f>
        <v>0</v>
      </c>
      <c r="K262" s="98">
        <f>'5'!K63</f>
        <v>0</v>
      </c>
      <c r="L262" s="98">
        <f>'5'!L63</f>
        <v>0</v>
      </c>
      <c r="M262" s="98">
        <f>'5'!M63</f>
        <v>0</v>
      </c>
      <c r="N262" s="98">
        <f>'5'!N63</f>
        <v>0</v>
      </c>
      <c r="O262" s="98">
        <f>'5'!O63</f>
        <v>0</v>
      </c>
      <c r="P262" s="98">
        <f>'5'!P63</f>
        <v>0</v>
      </c>
      <c r="Q262" s="98">
        <f>'5'!Q63</f>
        <v>0</v>
      </c>
      <c r="R262" s="98">
        <f>'5'!R63</f>
        <v>0</v>
      </c>
      <c r="S262" s="98">
        <f>'5'!S63</f>
        <v>0</v>
      </c>
      <c r="T262" s="98">
        <f>'5'!T63</f>
        <v>0</v>
      </c>
    </row>
    <row r="263" spans="2:20" s="161" customFormat="1" ht="12.6">
      <c r="B263" s="35" t="s">
        <v>575</v>
      </c>
      <c r="C263" s="94" t="str">
        <f t="shared" si="168"/>
        <v>Transition</v>
      </c>
      <c r="D263" s="234" t="str">
        <f t="shared" si="167"/>
        <v>TR</v>
      </c>
      <c r="E263" s="18" t="str">
        <f t="shared" si="169"/>
        <v>£m (nominal)</v>
      </c>
      <c r="H263" s="98">
        <f>'5'!H64</f>
        <v>0</v>
      </c>
      <c r="I263" s="98">
        <f>'5'!I64</f>
        <v>0</v>
      </c>
      <c r="J263" s="98">
        <f>'5'!J64</f>
        <v>0</v>
      </c>
      <c r="K263" s="98">
        <f>'5'!K64</f>
        <v>0</v>
      </c>
      <c r="L263" s="98">
        <f>'5'!L64</f>
        <v>0</v>
      </c>
      <c r="M263" s="98">
        <f>'5'!M64</f>
        <v>0</v>
      </c>
      <c r="N263" s="98">
        <f>'5'!N64</f>
        <v>0</v>
      </c>
      <c r="O263" s="98">
        <f>'5'!O64</f>
        <v>0</v>
      </c>
      <c r="P263" s="98">
        <f>'5'!P64</f>
        <v>0</v>
      </c>
      <c r="Q263" s="98">
        <f>'5'!Q64</f>
        <v>0</v>
      </c>
      <c r="R263" s="98">
        <f>'5'!R64</f>
        <v>0</v>
      </c>
      <c r="S263" s="98">
        <f>'5'!S64</f>
        <v>0</v>
      </c>
      <c r="T263" s="98">
        <f>'5'!T64</f>
        <v>0</v>
      </c>
    </row>
    <row r="264" spans="2:20" s="161" customFormat="1" ht="12.6">
      <c r="B264" s="35" t="s">
        <v>575</v>
      </c>
      <c r="C264" s="94" t="str">
        <f t="shared" si="168"/>
        <v>IT Services</v>
      </c>
      <c r="D264" s="234" t="str">
        <f t="shared" si="167"/>
        <v>IT</v>
      </c>
      <c r="E264" s="18" t="str">
        <f t="shared" si="169"/>
        <v>£m (nominal)</v>
      </c>
      <c r="H264" s="98">
        <f>'5'!H65</f>
        <v>0</v>
      </c>
      <c r="I264" s="98">
        <f>'5'!I65</f>
        <v>0</v>
      </c>
      <c r="J264" s="98">
        <f>'5'!J65</f>
        <v>0</v>
      </c>
      <c r="K264" s="98">
        <f>'5'!K65</f>
        <v>0</v>
      </c>
      <c r="L264" s="98">
        <f>'5'!L65</f>
        <v>0</v>
      </c>
      <c r="M264" s="98">
        <f>'5'!M65</f>
        <v>0</v>
      </c>
      <c r="N264" s="98">
        <f>'5'!N65</f>
        <v>0</v>
      </c>
      <c r="O264" s="98">
        <f>'5'!O65</f>
        <v>0</v>
      </c>
      <c r="P264" s="98">
        <f>'5'!P65</f>
        <v>0</v>
      </c>
      <c r="Q264" s="98">
        <f>'5'!Q65</f>
        <v>0</v>
      </c>
      <c r="R264" s="98">
        <f>'5'!R65</f>
        <v>0</v>
      </c>
      <c r="S264" s="98">
        <f>'5'!S65</f>
        <v>0</v>
      </c>
      <c r="T264" s="98">
        <f>'5'!T65</f>
        <v>0</v>
      </c>
    </row>
    <row r="265" spans="2:20" s="161" customFormat="1" ht="12.6">
      <c r="B265" s="35" t="s">
        <v>575</v>
      </c>
      <c r="C265" s="94" t="str">
        <f t="shared" si="168"/>
        <v>Office Sundry</v>
      </c>
      <c r="D265" s="234" t="str">
        <f t="shared" si="167"/>
        <v>OS</v>
      </c>
      <c r="E265" s="18" t="str">
        <f t="shared" si="169"/>
        <v>£m (nominal)</v>
      </c>
      <c r="H265" s="98">
        <f>'5'!H66</f>
        <v>0</v>
      </c>
      <c r="I265" s="98">
        <f>'5'!I66</f>
        <v>0</v>
      </c>
      <c r="J265" s="98">
        <f>'5'!J66</f>
        <v>0</v>
      </c>
      <c r="K265" s="98">
        <f>'5'!K66</f>
        <v>0</v>
      </c>
      <c r="L265" s="98">
        <f>'5'!L66</f>
        <v>0</v>
      </c>
      <c r="M265" s="98">
        <f>'5'!M66</f>
        <v>0</v>
      </c>
      <c r="N265" s="98">
        <f>'5'!N66</f>
        <v>0</v>
      </c>
      <c r="O265" s="98">
        <f>'5'!O66</f>
        <v>0</v>
      </c>
      <c r="P265" s="98">
        <f>'5'!P66</f>
        <v>0</v>
      </c>
      <c r="Q265" s="98">
        <f>'5'!Q66</f>
        <v>0</v>
      </c>
      <c r="R265" s="98">
        <f>'5'!R66</f>
        <v>0</v>
      </c>
      <c r="S265" s="98">
        <f>'5'!S66</f>
        <v>0</v>
      </c>
      <c r="T265" s="98">
        <f>'5'!T66</f>
        <v>0</v>
      </c>
    </row>
    <row r="266" spans="2:20" s="161" customFormat="1" ht="12.6">
      <c r="B266" s="35" t="s">
        <v>575</v>
      </c>
      <c r="C266" s="94" t="str">
        <f t="shared" si="168"/>
        <v>Spare - please specify</v>
      </c>
      <c r="D266" s="234" t="str">
        <f t="shared" si="167"/>
        <v>SP1</v>
      </c>
      <c r="E266" s="18" t="str">
        <f t="shared" si="169"/>
        <v>£m (nominal)</v>
      </c>
      <c r="H266" s="98">
        <f>'5'!H67</f>
        <v>0</v>
      </c>
      <c r="I266" s="98">
        <f>'5'!I67</f>
        <v>0</v>
      </c>
      <c r="J266" s="98">
        <f>'5'!J67</f>
        <v>0</v>
      </c>
      <c r="K266" s="98">
        <f>'5'!K67</f>
        <v>0</v>
      </c>
      <c r="L266" s="98">
        <f>'5'!L67</f>
        <v>0</v>
      </c>
      <c r="M266" s="98">
        <f>'5'!M67</f>
        <v>0</v>
      </c>
      <c r="N266" s="98">
        <f>'5'!N67</f>
        <v>0</v>
      </c>
      <c r="O266" s="98">
        <f>'5'!O67</f>
        <v>0</v>
      </c>
      <c r="P266" s="98">
        <f>'5'!P67</f>
        <v>0</v>
      </c>
      <c r="Q266" s="98">
        <f>'5'!Q67</f>
        <v>0</v>
      </c>
      <c r="R266" s="98">
        <f>'5'!R67</f>
        <v>0</v>
      </c>
      <c r="S266" s="98">
        <f>'5'!S67</f>
        <v>0</v>
      </c>
      <c r="T266" s="98">
        <f>'5'!T67</f>
        <v>0</v>
      </c>
    </row>
    <row r="267" spans="2:20" s="161" customFormat="1" ht="12.6">
      <c r="B267" s="35" t="s">
        <v>575</v>
      </c>
      <c r="C267" s="94" t="str">
        <f t="shared" si="168"/>
        <v>Spare - please specify</v>
      </c>
      <c r="D267" s="234" t="str">
        <f t="shared" si="167"/>
        <v>SP2</v>
      </c>
      <c r="E267" s="18" t="str">
        <f t="shared" si="169"/>
        <v>£m (nominal)</v>
      </c>
      <c r="H267" s="98">
        <f>'5'!H68</f>
        <v>0</v>
      </c>
      <c r="I267" s="98">
        <f>'5'!I68</f>
        <v>0</v>
      </c>
      <c r="J267" s="98">
        <f>'5'!J68</f>
        <v>0</v>
      </c>
      <c r="K267" s="98">
        <f>'5'!K68</f>
        <v>0</v>
      </c>
      <c r="L267" s="98">
        <f>'5'!L68</f>
        <v>0</v>
      </c>
      <c r="M267" s="98">
        <f>'5'!M68</f>
        <v>0</v>
      </c>
      <c r="N267" s="98">
        <f>'5'!N68</f>
        <v>0</v>
      </c>
      <c r="O267" s="98">
        <f>'5'!O68</f>
        <v>0</v>
      </c>
      <c r="P267" s="98">
        <f>'5'!P68</f>
        <v>0</v>
      </c>
      <c r="Q267" s="98">
        <f>'5'!Q68</f>
        <v>0</v>
      </c>
      <c r="R267" s="98">
        <f>'5'!R68</f>
        <v>0</v>
      </c>
      <c r="S267" s="98">
        <f>'5'!S68</f>
        <v>0</v>
      </c>
      <c r="T267" s="98">
        <f>'5'!T68</f>
        <v>0</v>
      </c>
    </row>
    <row r="268" spans="2:20" s="161" customFormat="1" ht="12.6">
      <c r="B268" s="35" t="s">
        <v>575</v>
      </c>
      <c r="C268" s="94" t="str">
        <f t="shared" si="168"/>
        <v>Spare - please specify</v>
      </c>
      <c r="D268" s="234" t="str">
        <f t="shared" si="167"/>
        <v>SP3</v>
      </c>
      <c r="E268" s="18" t="str">
        <f t="shared" si="169"/>
        <v>£m (nominal)</v>
      </c>
      <c r="H268" s="98">
        <f>'5'!H69</f>
        <v>0</v>
      </c>
      <c r="I268" s="98">
        <f>'5'!I69</f>
        <v>0</v>
      </c>
      <c r="J268" s="98">
        <f>'5'!J69</f>
        <v>0</v>
      </c>
      <c r="K268" s="98">
        <f>'5'!K69</f>
        <v>0</v>
      </c>
      <c r="L268" s="98">
        <f>'5'!L69</f>
        <v>0</v>
      </c>
      <c r="M268" s="98">
        <f>'5'!M69</f>
        <v>0</v>
      </c>
      <c r="N268" s="98">
        <f>'5'!N69</f>
        <v>0</v>
      </c>
      <c r="O268" s="98">
        <f>'5'!O69</f>
        <v>0</v>
      </c>
      <c r="P268" s="98">
        <f>'5'!P69</f>
        <v>0</v>
      </c>
      <c r="Q268" s="98">
        <f>'5'!Q69</f>
        <v>0</v>
      </c>
      <c r="R268" s="98">
        <f>'5'!R69</f>
        <v>0</v>
      </c>
      <c r="S268" s="98">
        <f>'5'!S69</f>
        <v>0</v>
      </c>
      <c r="T268" s="98">
        <f>'5'!T69</f>
        <v>0</v>
      </c>
    </row>
    <row r="269" spans="2:20" s="161" customFormat="1" ht="12.6">
      <c r="B269" s="35" t="s">
        <v>573</v>
      </c>
      <c r="C269" s="16" t="str">
        <f t="shared" si="168"/>
        <v>Finance</v>
      </c>
      <c r="D269" s="234"/>
      <c r="E269" s="18" t="str">
        <f t="shared" si="169"/>
        <v>£m (nominal)</v>
      </c>
      <c r="H269" s="98">
        <f>'5'!H70</f>
        <v>0</v>
      </c>
      <c r="I269" s="98">
        <f>'5'!I70</f>
        <v>0</v>
      </c>
      <c r="J269" s="98">
        <f>'5'!J70</f>
        <v>0</v>
      </c>
      <c r="K269" s="98">
        <f>'5'!K70</f>
        <v>0</v>
      </c>
      <c r="L269" s="98">
        <f>'5'!L70</f>
        <v>0</v>
      </c>
      <c r="M269" s="98">
        <f>'5'!M70</f>
        <v>0</v>
      </c>
      <c r="N269" s="98">
        <f>'5'!N70</f>
        <v>0</v>
      </c>
      <c r="O269" s="98">
        <f>'5'!O70</f>
        <v>0</v>
      </c>
      <c r="P269" s="98">
        <f>'5'!P70</f>
        <v>0</v>
      </c>
      <c r="Q269" s="98">
        <f>'5'!Q70</f>
        <v>0</v>
      </c>
      <c r="R269" s="98">
        <f>'5'!R70</f>
        <v>0</v>
      </c>
      <c r="S269" s="98">
        <f>'5'!S70</f>
        <v>0</v>
      </c>
      <c r="T269" s="98">
        <f>'5'!T70</f>
        <v>0</v>
      </c>
    </row>
    <row r="270" spans="2:20" s="161" customFormat="1" ht="12.6">
      <c r="B270" s="35" t="s">
        <v>573</v>
      </c>
      <c r="C270" s="94" t="str">
        <f t="shared" si="168"/>
        <v>Payroll costs</v>
      </c>
      <c r="D270" s="234" t="str">
        <f t="shared" ref="D270:D282" si="170">D421</f>
        <v>PR</v>
      </c>
      <c r="E270" s="18" t="str">
        <f t="shared" si="169"/>
        <v>£m (nominal)</v>
      </c>
      <c r="H270" s="98">
        <f>'5'!H71</f>
        <v>0</v>
      </c>
      <c r="I270" s="98">
        <f>'5'!I71</f>
        <v>0</v>
      </c>
      <c r="J270" s="98">
        <f>'5'!J71</f>
        <v>0</v>
      </c>
      <c r="K270" s="98">
        <f>'5'!K71</f>
        <v>0</v>
      </c>
      <c r="L270" s="98">
        <f>'5'!L71</f>
        <v>0</v>
      </c>
      <c r="M270" s="98">
        <f>'5'!M71</f>
        <v>0</v>
      </c>
      <c r="N270" s="98">
        <f>'5'!N71</f>
        <v>0</v>
      </c>
      <c r="O270" s="98">
        <f>'5'!O71</f>
        <v>0</v>
      </c>
      <c r="P270" s="98">
        <f>'5'!P71</f>
        <v>0</v>
      </c>
      <c r="Q270" s="98">
        <f>'5'!Q71</f>
        <v>0</v>
      </c>
      <c r="R270" s="98">
        <f>'5'!R71</f>
        <v>0</v>
      </c>
      <c r="S270" s="98">
        <f>'5'!S71</f>
        <v>0</v>
      </c>
      <c r="T270" s="98">
        <f>'5'!T71</f>
        <v>0</v>
      </c>
    </row>
    <row r="271" spans="2:20" s="161" customFormat="1" ht="12.6">
      <c r="B271" s="35" t="s">
        <v>573</v>
      </c>
      <c r="C271" s="94" t="str">
        <f t="shared" si="168"/>
        <v>Non-payroll costs</v>
      </c>
      <c r="D271" s="234" t="str">
        <f t="shared" si="170"/>
        <v>NP</v>
      </c>
      <c r="E271" s="18" t="str">
        <f t="shared" si="169"/>
        <v>£m (nominal)</v>
      </c>
      <c r="H271" s="98">
        <f>'5'!H72</f>
        <v>0</v>
      </c>
      <c r="I271" s="98">
        <f>'5'!I72</f>
        <v>0</v>
      </c>
      <c r="J271" s="98">
        <f>'5'!J72</f>
        <v>0</v>
      </c>
      <c r="K271" s="98">
        <f>'5'!K72</f>
        <v>0</v>
      </c>
      <c r="L271" s="98">
        <f>'5'!L72</f>
        <v>0</v>
      </c>
      <c r="M271" s="98">
        <f>'5'!M72</f>
        <v>0</v>
      </c>
      <c r="N271" s="98">
        <f>'5'!N72</f>
        <v>0</v>
      </c>
      <c r="O271" s="98">
        <f>'5'!O72</f>
        <v>0</v>
      </c>
      <c r="P271" s="98">
        <f>'5'!P72</f>
        <v>0</v>
      </c>
      <c r="Q271" s="98">
        <f>'5'!Q72</f>
        <v>0</v>
      </c>
      <c r="R271" s="98">
        <f>'5'!R72</f>
        <v>0</v>
      </c>
      <c r="S271" s="98">
        <f>'5'!S72</f>
        <v>0</v>
      </c>
      <c r="T271" s="98">
        <f>'5'!T72</f>
        <v>0</v>
      </c>
    </row>
    <row r="272" spans="2:20" s="161" customFormat="1" ht="12.6">
      <c r="B272" s="35" t="s">
        <v>573</v>
      </c>
      <c r="C272" s="94" t="str">
        <f t="shared" si="168"/>
        <v>Recruitment</v>
      </c>
      <c r="D272" s="234" t="str">
        <f t="shared" si="170"/>
        <v>RC</v>
      </c>
      <c r="E272" s="18" t="str">
        <f t="shared" si="169"/>
        <v>£m (nominal)</v>
      </c>
      <c r="H272" s="98">
        <f>'5'!H73</f>
        <v>0</v>
      </c>
      <c r="I272" s="98">
        <f>'5'!I73</f>
        <v>0</v>
      </c>
      <c r="J272" s="98">
        <f>'5'!J73</f>
        <v>0</v>
      </c>
      <c r="K272" s="98">
        <f>'5'!K73</f>
        <v>0</v>
      </c>
      <c r="L272" s="98">
        <f>'5'!L73</f>
        <v>0</v>
      </c>
      <c r="M272" s="98">
        <f>'5'!M73</f>
        <v>0</v>
      </c>
      <c r="N272" s="98">
        <f>'5'!N73</f>
        <v>0</v>
      </c>
      <c r="O272" s="98">
        <f>'5'!O73</f>
        <v>0</v>
      </c>
      <c r="P272" s="98">
        <f>'5'!P73</f>
        <v>0</v>
      </c>
      <c r="Q272" s="98">
        <f>'5'!Q73</f>
        <v>0</v>
      </c>
      <c r="R272" s="98">
        <f>'5'!R73</f>
        <v>0</v>
      </c>
      <c r="S272" s="98">
        <f>'5'!S73</f>
        <v>0</v>
      </c>
      <c r="T272" s="98">
        <f>'5'!T73</f>
        <v>0</v>
      </c>
    </row>
    <row r="273" spans="2:20" s="161" customFormat="1" ht="12.6">
      <c r="B273" s="35" t="s">
        <v>573</v>
      </c>
      <c r="C273" s="94" t="str">
        <f t="shared" si="168"/>
        <v>Accommodation</v>
      </c>
      <c r="D273" s="234" t="str">
        <f t="shared" si="170"/>
        <v>AC</v>
      </c>
      <c r="E273" s="18" t="str">
        <f t="shared" si="169"/>
        <v>£m (nominal)</v>
      </c>
      <c r="H273" s="98">
        <f>'5'!H74</f>
        <v>0</v>
      </c>
      <c r="I273" s="98">
        <f>'5'!I74</f>
        <v>0</v>
      </c>
      <c r="J273" s="98">
        <f>'5'!J74</f>
        <v>0</v>
      </c>
      <c r="K273" s="98">
        <f>'5'!K74</f>
        <v>0</v>
      </c>
      <c r="L273" s="98">
        <f>'5'!L74</f>
        <v>0</v>
      </c>
      <c r="M273" s="98">
        <f>'5'!M74</f>
        <v>0</v>
      </c>
      <c r="N273" s="98">
        <f>'5'!N74</f>
        <v>0</v>
      </c>
      <c r="O273" s="98">
        <f>'5'!O74</f>
        <v>0</v>
      </c>
      <c r="P273" s="98">
        <f>'5'!P74</f>
        <v>0</v>
      </c>
      <c r="Q273" s="98">
        <f>'5'!Q74</f>
        <v>0</v>
      </c>
      <c r="R273" s="98">
        <f>'5'!R74</f>
        <v>0</v>
      </c>
      <c r="S273" s="98">
        <f>'5'!S74</f>
        <v>0</v>
      </c>
      <c r="T273" s="98">
        <f>'5'!T74</f>
        <v>0</v>
      </c>
    </row>
    <row r="274" spans="2:20" s="161" customFormat="1" ht="12.6">
      <c r="B274" s="35" t="s">
        <v>573</v>
      </c>
      <c r="C274" s="94" t="str">
        <f t="shared" si="168"/>
        <v>External services</v>
      </c>
      <c r="D274" s="234" t="str">
        <f t="shared" si="170"/>
        <v>ES</v>
      </c>
      <c r="E274" s="18" t="str">
        <f t="shared" si="169"/>
        <v>£m (nominal)</v>
      </c>
      <c r="H274" s="98">
        <f>'5'!H75</f>
        <v>0</v>
      </c>
      <c r="I274" s="98">
        <f>'5'!I75</f>
        <v>0</v>
      </c>
      <c r="J274" s="98">
        <f>'5'!J75</f>
        <v>0</v>
      </c>
      <c r="K274" s="98">
        <f>'5'!K75</f>
        <v>0</v>
      </c>
      <c r="L274" s="98">
        <f>'5'!L75</f>
        <v>0</v>
      </c>
      <c r="M274" s="98">
        <f>'5'!M75</f>
        <v>0</v>
      </c>
      <c r="N274" s="98">
        <f>'5'!N75</f>
        <v>0</v>
      </c>
      <c r="O274" s="98">
        <f>'5'!O75</f>
        <v>0</v>
      </c>
      <c r="P274" s="98">
        <f>'5'!P75</f>
        <v>0</v>
      </c>
      <c r="Q274" s="98">
        <f>'5'!Q75</f>
        <v>0</v>
      </c>
      <c r="R274" s="98">
        <f>'5'!R75</f>
        <v>0</v>
      </c>
      <c r="S274" s="98">
        <f>'5'!S75</f>
        <v>0</v>
      </c>
      <c r="T274" s="98">
        <f>'5'!T75</f>
        <v>0</v>
      </c>
    </row>
    <row r="275" spans="2:20" s="161" customFormat="1" ht="12.6">
      <c r="B275" s="35" t="s">
        <v>573</v>
      </c>
      <c r="C275" s="94" t="str">
        <f t="shared" si="168"/>
        <v>Internal services</v>
      </c>
      <c r="D275" s="234" t="str">
        <f t="shared" si="170"/>
        <v>IS</v>
      </c>
      <c r="E275" s="18" t="str">
        <f t="shared" si="169"/>
        <v>£m (nominal)</v>
      </c>
      <c r="H275" s="98">
        <f>'5'!H76</f>
        <v>0</v>
      </c>
      <c r="I275" s="98">
        <f>'5'!I76</f>
        <v>0</v>
      </c>
      <c r="J275" s="98">
        <f>'5'!J76</f>
        <v>0</v>
      </c>
      <c r="K275" s="98">
        <f>'5'!K76</f>
        <v>0</v>
      </c>
      <c r="L275" s="98">
        <f>'5'!L76</f>
        <v>0</v>
      </c>
      <c r="M275" s="98">
        <f>'5'!M76</f>
        <v>0</v>
      </c>
      <c r="N275" s="98">
        <f>'5'!N76</f>
        <v>0</v>
      </c>
      <c r="O275" s="98">
        <f>'5'!O76</f>
        <v>0</v>
      </c>
      <c r="P275" s="98">
        <f>'5'!P76</f>
        <v>0</v>
      </c>
      <c r="Q275" s="98">
        <f>'5'!Q76</f>
        <v>0</v>
      </c>
      <c r="R275" s="98">
        <f>'5'!R76</f>
        <v>0</v>
      </c>
      <c r="S275" s="98">
        <f>'5'!S76</f>
        <v>0</v>
      </c>
      <c r="T275" s="98">
        <f>'5'!T76</f>
        <v>0</v>
      </c>
    </row>
    <row r="276" spans="2:20" s="161" customFormat="1" ht="12.6">
      <c r="B276" s="35" t="s">
        <v>573</v>
      </c>
      <c r="C276" s="94" t="str">
        <f t="shared" si="168"/>
        <v>Service management</v>
      </c>
      <c r="D276" s="234" t="str">
        <f t="shared" si="170"/>
        <v>SM</v>
      </c>
      <c r="E276" s="18" t="str">
        <f t="shared" si="169"/>
        <v>£m (nominal)</v>
      </c>
      <c r="H276" s="98">
        <f>'5'!H77</f>
        <v>0</v>
      </c>
      <c r="I276" s="98">
        <f>'5'!I77</f>
        <v>0</v>
      </c>
      <c r="J276" s="98">
        <f>'5'!J77</f>
        <v>0</v>
      </c>
      <c r="K276" s="98">
        <f>'5'!K77</f>
        <v>0</v>
      </c>
      <c r="L276" s="98">
        <f>'5'!L77</f>
        <v>0</v>
      </c>
      <c r="M276" s="98">
        <f>'5'!M77</f>
        <v>0</v>
      </c>
      <c r="N276" s="98">
        <f>'5'!N77</f>
        <v>0</v>
      </c>
      <c r="O276" s="98">
        <f>'5'!O77</f>
        <v>0</v>
      </c>
      <c r="P276" s="98">
        <f>'5'!P77</f>
        <v>0</v>
      </c>
      <c r="Q276" s="98">
        <f>'5'!Q77</f>
        <v>0</v>
      </c>
      <c r="R276" s="98">
        <f>'5'!R77</f>
        <v>0</v>
      </c>
      <c r="S276" s="98">
        <f>'5'!S77</f>
        <v>0</v>
      </c>
      <c r="T276" s="98">
        <f>'5'!T77</f>
        <v>0</v>
      </c>
    </row>
    <row r="277" spans="2:20" s="161" customFormat="1" ht="12.6">
      <c r="B277" s="35" t="s">
        <v>573</v>
      </c>
      <c r="C277" s="94" t="str">
        <f t="shared" si="168"/>
        <v>Transition</v>
      </c>
      <c r="D277" s="234" t="str">
        <f t="shared" si="170"/>
        <v>TR</v>
      </c>
      <c r="E277" s="18" t="str">
        <f t="shared" si="169"/>
        <v>£m (nominal)</v>
      </c>
      <c r="H277" s="98">
        <f>'5'!H78</f>
        <v>0</v>
      </c>
      <c r="I277" s="98">
        <f>'5'!I78</f>
        <v>0</v>
      </c>
      <c r="J277" s="98">
        <f>'5'!J78</f>
        <v>0</v>
      </c>
      <c r="K277" s="98">
        <f>'5'!K78</f>
        <v>0</v>
      </c>
      <c r="L277" s="98">
        <f>'5'!L78</f>
        <v>0</v>
      </c>
      <c r="M277" s="98">
        <f>'5'!M78</f>
        <v>0</v>
      </c>
      <c r="N277" s="98">
        <f>'5'!N78</f>
        <v>0</v>
      </c>
      <c r="O277" s="98">
        <f>'5'!O78</f>
        <v>0</v>
      </c>
      <c r="P277" s="98">
        <f>'5'!P78</f>
        <v>0</v>
      </c>
      <c r="Q277" s="98">
        <f>'5'!Q78</f>
        <v>0</v>
      </c>
      <c r="R277" s="98">
        <f>'5'!R78</f>
        <v>0</v>
      </c>
      <c r="S277" s="98">
        <f>'5'!S78</f>
        <v>0</v>
      </c>
      <c r="T277" s="98">
        <f>'5'!T78</f>
        <v>0</v>
      </c>
    </row>
    <row r="278" spans="2:20" s="161" customFormat="1" ht="12.6">
      <c r="B278" s="35" t="s">
        <v>573</v>
      </c>
      <c r="C278" s="94" t="str">
        <f t="shared" si="168"/>
        <v>IT Services</v>
      </c>
      <c r="D278" s="234" t="str">
        <f t="shared" si="170"/>
        <v>IT</v>
      </c>
      <c r="E278" s="18" t="str">
        <f t="shared" si="169"/>
        <v>£m (nominal)</v>
      </c>
      <c r="H278" s="98">
        <f>'5'!H79</f>
        <v>0</v>
      </c>
      <c r="I278" s="98">
        <f>'5'!I79</f>
        <v>0</v>
      </c>
      <c r="J278" s="98">
        <f>'5'!J79</f>
        <v>0</v>
      </c>
      <c r="K278" s="98">
        <f>'5'!K79</f>
        <v>0</v>
      </c>
      <c r="L278" s="98">
        <f>'5'!L79</f>
        <v>0</v>
      </c>
      <c r="M278" s="98">
        <f>'5'!M79</f>
        <v>0</v>
      </c>
      <c r="N278" s="98">
        <f>'5'!N79</f>
        <v>0</v>
      </c>
      <c r="O278" s="98">
        <f>'5'!O79</f>
        <v>0</v>
      </c>
      <c r="P278" s="98">
        <f>'5'!P79</f>
        <v>0</v>
      </c>
      <c r="Q278" s="98">
        <f>'5'!Q79</f>
        <v>0</v>
      </c>
      <c r="R278" s="98">
        <f>'5'!R79</f>
        <v>0</v>
      </c>
      <c r="S278" s="98">
        <f>'5'!S79</f>
        <v>0</v>
      </c>
      <c r="T278" s="98">
        <f>'5'!T79</f>
        <v>0</v>
      </c>
    </row>
    <row r="279" spans="2:20" s="161" customFormat="1" ht="12.6">
      <c r="B279" s="35" t="s">
        <v>573</v>
      </c>
      <c r="C279" s="94" t="str">
        <f t="shared" si="168"/>
        <v>Office Sundry</v>
      </c>
      <c r="D279" s="234" t="str">
        <f t="shared" si="170"/>
        <v>OS</v>
      </c>
      <c r="E279" s="18" t="str">
        <f t="shared" si="169"/>
        <v>£m (nominal)</v>
      </c>
      <c r="H279" s="98">
        <f>'5'!H80</f>
        <v>0</v>
      </c>
      <c r="I279" s="98">
        <f>'5'!I80</f>
        <v>0</v>
      </c>
      <c r="J279" s="98">
        <f>'5'!J80</f>
        <v>0</v>
      </c>
      <c r="K279" s="98">
        <f>'5'!K80</f>
        <v>0</v>
      </c>
      <c r="L279" s="98">
        <f>'5'!L80</f>
        <v>0</v>
      </c>
      <c r="M279" s="98">
        <f>'5'!M80</f>
        <v>0</v>
      </c>
      <c r="N279" s="98">
        <f>'5'!N80</f>
        <v>0</v>
      </c>
      <c r="O279" s="98">
        <f>'5'!O80</f>
        <v>0</v>
      </c>
      <c r="P279" s="98">
        <f>'5'!P80</f>
        <v>0</v>
      </c>
      <c r="Q279" s="98">
        <f>'5'!Q80</f>
        <v>0</v>
      </c>
      <c r="R279" s="98">
        <f>'5'!R80</f>
        <v>0</v>
      </c>
      <c r="S279" s="98">
        <f>'5'!S80</f>
        <v>0</v>
      </c>
      <c r="T279" s="98">
        <f>'5'!T80</f>
        <v>0</v>
      </c>
    </row>
    <row r="280" spans="2:20" s="161" customFormat="1" ht="12.6">
      <c r="B280" s="35" t="s">
        <v>573</v>
      </c>
      <c r="C280" s="94" t="str">
        <f t="shared" si="168"/>
        <v>Spare - please specify</v>
      </c>
      <c r="D280" s="234" t="str">
        <f t="shared" si="170"/>
        <v>SP1</v>
      </c>
      <c r="E280" s="18" t="str">
        <f t="shared" si="169"/>
        <v>£m (nominal)</v>
      </c>
      <c r="H280" s="98">
        <f>'5'!H81</f>
        <v>0</v>
      </c>
      <c r="I280" s="98">
        <f>'5'!I81</f>
        <v>0</v>
      </c>
      <c r="J280" s="98">
        <f>'5'!J81</f>
        <v>0</v>
      </c>
      <c r="K280" s="98">
        <f>'5'!K81</f>
        <v>0</v>
      </c>
      <c r="L280" s="98">
        <f>'5'!L81</f>
        <v>0</v>
      </c>
      <c r="M280" s="98">
        <f>'5'!M81</f>
        <v>0</v>
      </c>
      <c r="N280" s="98">
        <f>'5'!N81</f>
        <v>0</v>
      </c>
      <c r="O280" s="98">
        <f>'5'!O81</f>
        <v>0</v>
      </c>
      <c r="P280" s="98">
        <f>'5'!P81</f>
        <v>0</v>
      </c>
      <c r="Q280" s="98">
        <f>'5'!Q81</f>
        <v>0</v>
      </c>
      <c r="R280" s="98">
        <f>'5'!R81</f>
        <v>0</v>
      </c>
      <c r="S280" s="98">
        <f>'5'!S81</f>
        <v>0</v>
      </c>
      <c r="T280" s="98">
        <f>'5'!T81</f>
        <v>0</v>
      </c>
    </row>
    <row r="281" spans="2:20" s="161" customFormat="1" ht="12.6">
      <c r="B281" s="35" t="s">
        <v>573</v>
      </c>
      <c r="C281" s="94" t="str">
        <f t="shared" si="168"/>
        <v>Spare - please specify</v>
      </c>
      <c r="D281" s="234" t="str">
        <f t="shared" si="170"/>
        <v>SP2</v>
      </c>
      <c r="E281" s="18" t="str">
        <f t="shared" si="169"/>
        <v>£m (nominal)</v>
      </c>
      <c r="H281" s="98">
        <f>'5'!H82</f>
        <v>0</v>
      </c>
      <c r="I281" s="98">
        <f>'5'!I82</f>
        <v>0</v>
      </c>
      <c r="J281" s="98">
        <f>'5'!J82</f>
        <v>0</v>
      </c>
      <c r="K281" s="98">
        <f>'5'!K82</f>
        <v>0</v>
      </c>
      <c r="L281" s="98">
        <f>'5'!L82</f>
        <v>0</v>
      </c>
      <c r="M281" s="98">
        <f>'5'!M82</f>
        <v>0</v>
      </c>
      <c r="N281" s="98">
        <f>'5'!N82</f>
        <v>0</v>
      </c>
      <c r="O281" s="98">
        <f>'5'!O82</f>
        <v>0</v>
      </c>
      <c r="P281" s="98">
        <f>'5'!P82</f>
        <v>0</v>
      </c>
      <c r="Q281" s="98">
        <f>'5'!Q82</f>
        <v>0</v>
      </c>
      <c r="R281" s="98">
        <f>'5'!R82</f>
        <v>0</v>
      </c>
      <c r="S281" s="98">
        <f>'5'!S82</f>
        <v>0</v>
      </c>
      <c r="T281" s="98">
        <f>'5'!T82</f>
        <v>0</v>
      </c>
    </row>
    <row r="282" spans="2:20" s="161" customFormat="1" ht="12.6">
      <c r="B282" s="35" t="s">
        <v>573</v>
      </c>
      <c r="C282" s="94" t="str">
        <f t="shared" si="168"/>
        <v>Spare - please specify</v>
      </c>
      <c r="D282" s="234" t="str">
        <f t="shared" si="170"/>
        <v>SP3</v>
      </c>
      <c r="E282" s="18" t="str">
        <f t="shared" si="169"/>
        <v>£m (nominal)</v>
      </c>
      <c r="H282" s="98">
        <f>'5'!H83</f>
        <v>0</v>
      </c>
      <c r="I282" s="98">
        <f>'5'!I83</f>
        <v>0</v>
      </c>
      <c r="J282" s="98">
        <f>'5'!J83</f>
        <v>0</v>
      </c>
      <c r="K282" s="98">
        <f>'5'!K83</f>
        <v>0</v>
      </c>
      <c r="L282" s="98">
        <f>'5'!L83</f>
        <v>0</v>
      </c>
      <c r="M282" s="98">
        <f>'5'!M83</f>
        <v>0</v>
      </c>
      <c r="N282" s="98">
        <f>'5'!N83</f>
        <v>0</v>
      </c>
      <c r="O282" s="98">
        <f>'5'!O83</f>
        <v>0</v>
      </c>
      <c r="P282" s="98">
        <f>'5'!P83</f>
        <v>0</v>
      </c>
      <c r="Q282" s="98">
        <f>'5'!Q83</f>
        <v>0</v>
      </c>
      <c r="R282" s="98">
        <f>'5'!R83</f>
        <v>0</v>
      </c>
      <c r="S282" s="98">
        <f>'5'!S83</f>
        <v>0</v>
      </c>
      <c r="T282" s="98">
        <f>'5'!T83</f>
        <v>0</v>
      </c>
    </row>
    <row r="283" spans="2:20" s="161" customFormat="1" ht="12.6">
      <c r="B283" s="35" t="s">
        <v>572</v>
      </c>
      <c r="C283" s="16" t="str">
        <f t="shared" si="168"/>
        <v>Industry</v>
      </c>
      <c r="D283" s="234"/>
      <c r="E283" s="18" t="str">
        <f t="shared" si="169"/>
        <v>£m (nominal)</v>
      </c>
      <c r="H283" s="98">
        <f>'5'!H84</f>
        <v>0</v>
      </c>
      <c r="I283" s="98">
        <f>'5'!I84</f>
        <v>0</v>
      </c>
      <c r="J283" s="98">
        <f>'5'!J84</f>
        <v>0</v>
      </c>
      <c r="K283" s="98">
        <f>'5'!K84</f>
        <v>0</v>
      </c>
      <c r="L283" s="98">
        <f>'5'!L84</f>
        <v>0</v>
      </c>
      <c r="M283" s="98">
        <f>'5'!M84</f>
        <v>0</v>
      </c>
      <c r="N283" s="98">
        <f>'5'!N84</f>
        <v>0</v>
      </c>
      <c r="O283" s="98">
        <f>'5'!O84</f>
        <v>0</v>
      </c>
      <c r="P283" s="98">
        <f>'5'!P84</f>
        <v>0</v>
      </c>
      <c r="Q283" s="98">
        <f>'5'!Q84</f>
        <v>0</v>
      </c>
      <c r="R283" s="98">
        <f>'5'!R84</f>
        <v>0</v>
      </c>
      <c r="S283" s="98">
        <f>'5'!S84</f>
        <v>0</v>
      </c>
      <c r="T283" s="98">
        <f>'5'!T84</f>
        <v>0</v>
      </c>
    </row>
    <row r="284" spans="2:20" s="161" customFormat="1" ht="12.6">
      <c r="B284" s="35" t="s">
        <v>572</v>
      </c>
      <c r="C284" s="94" t="str">
        <f t="shared" si="168"/>
        <v>Payroll costs</v>
      </c>
      <c r="D284" s="234" t="str">
        <f t="shared" ref="D284:D296" si="171">D435</f>
        <v>PR</v>
      </c>
      <c r="E284" s="18" t="str">
        <f t="shared" si="169"/>
        <v>£m (nominal)</v>
      </c>
      <c r="H284" s="98">
        <f>'5'!H85</f>
        <v>0</v>
      </c>
      <c r="I284" s="98">
        <f>'5'!I85</f>
        <v>0</v>
      </c>
      <c r="J284" s="98">
        <f>'5'!J85</f>
        <v>0</v>
      </c>
      <c r="K284" s="98">
        <f>'5'!K85</f>
        <v>0</v>
      </c>
      <c r="L284" s="98">
        <f>'5'!L85</f>
        <v>0</v>
      </c>
      <c r="M284" s="98">
        <f>'5'!M85</f>
        <v>0</v>
      </c>
      <c r="N284" s="98">
        <f>'5'!N85</f>
        <v>0</v>
      </c>
      <c r="O284" s="98">
        <f>'5'!O85</f>
        <v>0</v>
      </c>
      <c r="P284" s="98">
        <f>'5'!P85</f>
        <v>0</v>
      </c>
      <c r="Q284" s="98">
        <f>'5'!Q85</f>
        <v>0</v>
      </c>
      <c r="R284" s="98">
        <f>'5'!R85</f>
        <v>0</v>
      </c>
      <c r="S284" s="98">
        <f>'5'!S85</f>
        <v>0</v>
      </c>
      <c r="T284" s="98">
        <f>'5'!T85</f>
        <v>0</v>
      </c>
    </row>
    <row r="285" spans="2:20" s="161" customFormat="1" ht="12.6">
      <c r="B285" s="35" t="s">
        <v>572</v>
      </c>
      <c r="C285" s="94" t="str">
        <f t="shared" si="168"/>
        <v>Non-payroll costs</v>
      </c>
      <c r="D285" s="234" t="str">
        <f t="shared" si="171"/>
        <v>NP</v>
      </c>
      <c r="E285" s="18" t="str">
        <f t="shared" si="169"/>
        <v>£m (nominal)</v>
      </c>
      <c r="H285" s="98">
        <f>'5'!H86</f>
        <v>0</v>
      </c>
      <c r="I285" s="98">
        <f>'5'!I86</f>
        <v>0</v>
      </c>
      <c r="J285" s="98">
        <f>'5'!J86</f>
        <v>0</v>
      </c>
      <c r="K285" s="98">
        <f>'5'!K86</f>
        <v>0</v>
      </c>
      <c r="L285" s="98">
        <f>'5'!L86</f>
        <v>0</v>
      </c>
      <c r="M285" s="98">
        <f>'5'!M86</f>
        <v>0</v>
      </c>
      <c r="N285" s="98">
        <f>'5'!N86</f>
        <v>0</v>
      </c>
      <c r="O285" s="98">
        <f>'5'!O86</f>
        <v>0</v>
      </c>
      <c r="P285" s="98">
        <f>'5'!P86</f>
        <v>0</v>
      </c>
      <c r="Q285" s="98">
        <f>'5'!Q86</f>
        <v>0</v>
      </c>
      <c r="R285" s="98">
        <f>'5'!R86</f>
        <v>0</v>
      </c>
      <c r="S285" s="98">
        <f>'5'!S86</f>
        <v>0</v>
      </c>
      <c r="T285" s="98">
        <f>'5'!T86</f>
        <v>0</v>
      </c>
    </row>
    <row r="286" spans="2:20" s="161" customFormat="1" ht="12.6">
      <c r="B286" s="35" t="s">
        <v>572</v>
      </c>
      <c r="C286" s="94" t="str">
        <f t="shared" si="168"/>
        <v>Recruitment</v>
      </c>
      <c r="D286" s="234" t="str">
        <f t="shared" si="171"/>
        <v>RC</v>
      </c>
      <c r="E286" s="18" t="str">
        <f t="shared" si="169"/>
        <v>£m (nominal)</v>
      </c>
      <c r="H286" s="98">
        <f>'5'!H87</f>
        <v>0</v>
      </c>
      <c r="I286" s="98">
        <f>'5'!I87</f>
        <v>0</v>
      </c>
      <c r="J286" s="98">
        <f>'5'!J87</f>
        <v>0</v>
      </c>
      <c r="K286" s="98">
        <f>'5'!K87</f>
        <v>0</v>
      </c>
      <c r="L286" s="98">
        <f>'5'!L87</f>
        <v>0</v>
      </c>
      <c r="M286" s="98">
        <f>'5'!M87</f>
        <v>0</v>
      </c>
      <c r="N286" s="98">
        <f>'5'!N87</f>
        <v>0</v>
      </c>
      <c r="O286" s="98">
        <f>'5'!O87</f>
        <v>0</v>
      </c>
      <c r="P286" s="98">
        <f>'5'!P87</f>
        <v>0</v>
      </c>
      <c r="Q286" s="98">
        <f>'5'!Q87</f>
        <v>0</v>
      </c>
      <c r="R286" s="98">
        <f>'5'!R87</f>
        <v>0</v>
      </c>
      <c r="S286" s="98">
        <f>'5'!S87</f>
        <v>0</v>
      </c>
      <c r="T286" s="98">
        <f>'5'!T87</f>
        <v>0</v>
      </c>
    </row>
    <row r="287" spans="2:20" s="161" customFormat="1" ht="12.6">
      <c r="B287" s="35" t="s">
        <v>572</v>
      </c>
      <c r="C287" s="94" t="str">
        <f t="shared" si="168"/>
        <v>Accommodation</v>
      </c>
      <c r="D287" s="234" t="str">
        <f t="shared" si="171"/>
        <v>AC</v>
      </c>
      <c r="E287" s="18" t="str">
        <f t="shared" si="169"/>
        <v>£m (nominal)</v>
      </c>
      <c r="H287" s="98">
        <f>'5'!H88</f>
        <v>0</v>
      </c>
      <c r="I287" s="98">
        <f>'5'!I88</f>
        <v>0</v>
      </c>
      <c r="J287" s="98">
        <f>'5'!J88</f>
        <v>0</v>
      </c>
      <c r="K287" s="98">
        <f>'5'!K88</f>
        <v>0</v>
      </c>
      <c r="L287" s="98">
        <f>'5'!L88</f>
        <v>0</v>
      </c>
      <c r="M287" s="98">
        <f>'5'!M88</f>
        <v>0</v>
      </c>
      <c r="N287" s="98">
        <f>'5'!N88</f>
        <v>0</v>
      </c>
      <c r="O287" s="98">
        <f>'5'!O88</f>
        <v>0</v>
      </c>
      <c r="P287" s="98">
        <f>'5'!P88</f>
        <v>0</v>
      </c>
      <c r="Q287" s="98">
        <f>'5'!Q88</f>
        <v>0</v>
      </c>
      <c r="R287" s="98">
        <f>'5'!R88</f>
        <v>0</v>
      </c>
      <c r="S287" s="98">
        <f>'5'!S88</f>
        <v>0</v>
      </c>
      <c r="T287" s="98">
        <f>'5'!T88</f>
        <v>0</v>
      </c>
    </row>
    <row r="288" spans="2:20" s="161" customFormat="1" ht="12.6">
      <c r="B288" s="35" t="s">
        <v>572</v>
      </c>
      <c r="C288" s="94" t="str">
        <f t="shared" si="168"/>
        <v>External services</v>
      </c>
      <c r="D288" s="234" t="str">
        <f t="shared" si="171"/>
        <v>ES</v>
      </c>
      <c r="E288" s="18" t="str">
        <f t="shared" si="169"/>
        <v>£m (nominal)</v>
      </c>
      <c r="H288" s="98">
        <f>'5'!H89</f>
        <v>0</v>
      </c>
      <c r="I288" s="98">
        <f>'5'!I89</f>
        <v>0</v>
      </c>
      <c r="J288" s="98">
        <f>'5'!J89</f>
        <v>0</v>
      </c>
      <c r="K288" s="98">
        <f>'5'!K89</f>
        <v>0</v>
      </c>
      <c r="L288" s="98">
        <f>'5'!L89</f>
        <v>0</v>
      </c>
      <c r="M288" s="98">
        <f>'5'!M89</f>
        <v>0</v>
      </c>
      <c r="N288" s="98">
        <f>'5'!N89</f>
        <v>0</v>
      </c>
      <c r="O288" s="98">
        <f>'5'!O89</f>
        <v>0</v>
      </c>
      <c r="P288" s="98">
        <f>'5'!P89</f>
        <v>0</v>
      </c>
      <c r="Q288" s="98">
        <f>'5'!Q89</f>
        <v>0</v>
      </c>
      <c r="R288" s="98">
        <f>'5'!R89</f>
        <v>0</v>
      </c>
      <c r="S288" s="98">
        <f>'5'!S89</f>
        <v>0</v>
      </c>
      <c r="T288" s="98">
        <f>'5'!T89</f>
        <v>0</v>
      </c>
    </row>
    <row r="289" spans="2:20" s="161" customFormat="1" ht="12.6">
      <c r="B289" s="35" t="s">
        <v>572</v>
      </c>
      <c r="C289" s="94" t="str">
        <f t="shared" si="168"/>
        <v>Internal services</v>
      </c>
      <c r="D289" s="234" t="str">
        <f t="shared" si="171"/>
        <v>IS</v>
      </c>
      <c r="E289" s="18" t="str">
        <f t="shared" si="169"/>
        <v>£m (nominal)</v>
      </c>
      <c r="H289" s="98">
        <f>'5'!H90</f>
        <v>0</v>
      </c>
      <c r="I289" s="98">
        <f>'5'!I90</f>
        <v>0</v>
      </c>
      <c r="J289" s="98">
        <f>'5'!J90</f>
        <v>0</v>
      </c>
      <c r="K289" s="98">
        <f>'5'!K90</f>
        <v>0</v>
      </c>
      <c r="L289" s="98">
        <f>'5'!L90</f>
        <v>0</v>
      </c>
      <c r="M289" s="98">
        <f>'5'!M90</f>
        <v>0</v>
      </c>
      <c r="N289" s="98">
        <f>'5'!N90</f>
        <v>0</v>
      </c>
      <c r="O289" s="98">
        <f>'5'!O90</f>
        <v>0</v>
      </c>
      <c r="P289" s="98">
        <f>'5'!P90</f>
        <v>0</v>
      </c>
      <c r="Q289" s="98">
        <f>'5'!Q90</f>
        <v>0</v>
      </c>
      <c r="R289" s="98">
        <f>'5'!R90</f>
        <v>0</v>
      </c>
      <c r="S289" s="98">
        <f>'5'!S90</f>
        <v>0</v>
      </c>
      <c r="T289" s="98">
        <f>'5'!T90</f>
        <v>0</v>
      </c>
    </row>
    <row r="290" spans="2:20" s="161" customFormat="1" ht="12.6">
      <c r="B290" s="35" t="s">
        <v>572</v>
      </c>
      <c r="C290" s="94" t="str">
        <f t="shared" si="168"/>
        <v>Service management</v>
      </c>
      <c r="D290" s="234" t="str">
        <f t="shared" si="171"/>
        <v>SM</v>
      </c>
      <c r="E290" s="18" t="str">
        <f t="shared" si="169"/>
        <v>£m (nominal)</v>
      </c>
      <c r="H290" s="98">
        <f>'5'!H91</f>
        <v>0</v>
      </c>
      <c r="I290" s="98">
        <f>'5'!I91</f>
        <v>0</v>
      </c>
      <c r="J290" s="98">
        <f>'5'!J91</f>
        <v>0</v>
      </c>
      <c r="K290" s="98">
        <f>'5'!K91</f>
        <v>0</v>
      </c>
      <c r="L290" s="98">
        <f>'5'!L91</f>
        <v>0</v>
      </c>
      <c r="M290" s="98">
        <f>'5'!M91</f>
        <v>0</v>
      </c>
      <c r="N290" s="98">
        <f>'5'!N91</f>
        <v>0</v>
      </c>
      <c r="O290" s="98">
        <f>'5'!O91</f>
        <v>0</v>
      </c>
      <c r="P290" s="98">
        <f>'5'!P91</f>
        <v>0</v>
      </c>
      <c r="Q290" s="98">
        <f>'5'!Q91</f>
        <v>0</v>
      </c>
      <c r="R290" s="98">
        <f>'5'!R91</f>
        <v>0</v>
      </c>
      <c r="S290" s="98">
        <f>'5'!S91</f>
        <v>0</v>
      </c>
      <c r="T290" s="98">
        <f>'5'!T91</f>
        <v>0</v>
      </c>
    </row>
    <row r="291" spans="2:20" s="161" customFormat="1" ht="12.6">
      <c r="B291" s="35" t="s">
        <v>572</v>
      </c>
      <c r="C291" s="94" t="str">
        <f t="shared" ref="C291:C322" si="172">C442</f>
        <v>Transition</v>
      </c>
      <c r="D291" s="234" t="str">
        <f t="shared" si="171"/>
        <v>TR</v>
      </c>
      <c r="E291" s="18" t="str">
        <f t="shared" ref="E291:E322" si="173">E442</f>
        <v>£m (nominal)</v>
      </c>
      <c r="H291" s="98">
        <f>'5'!H92</f>
        <v>0</v>
      </c>
      <c r="I291" s="98">
        <f>'5'!I92</f>
        <v>0</v>
      </c>
      <c r="J291" s="98">
        <f>'5'!J92</f>
        <v>0</v>
      </c>
      <c r="K291" s="98">
        <f>'5'!K92</f>
        <v>0</v>
      </c>
      <c r="L291" s="98">
        <f>'5'!L92</f>
        <v>0</v>
      </c>
      <c r="M291" s="98">
        <f>'5'!M92</f>
        <v>0</v>
      </c>
      <c r="N291" s="98">
        <f>'5'!N92</f>
        <v>0</v>
      </c>
      <c r="O291" s="98">
        <f>'5'!O92</f>
        <v>0</v>
      </c>
      <c r="P291" s="98">
        <f>'5'!P92</f>
        <v>0</v>
      </c>
      <c r="Q291" s="98">
        <f>'5'!Q92</f>
        <v>0</v>
      </c>
      <c r="R291" s="98">
        <f>'5'!R92</f>
        <v>0</v>
      </c>
      <c r="S291" s="98">
        <f>'5'!S92</f>
        <v>0</v>
      </c>
      <c r="T291" s="98">
        <f>'5'!T92</f>
        <v>0</v>
      </c>
    </row>
    <row r="292" spans="2:20" s="161" customFormat="1" ht="12.6">
      <c r="B292" s="35" t="s">
        <v>572</v>
      </c>
      <c r="C292" s="94" t="str">
        <f t="shared" si="172"/>
        <v>IT Services</v>
      </c>
      <c r="D292" s="234" t="str">
        <f t="shared" si="171"/>
        <v>IT</v>
      </c>
      <c r="E292" s="18" t="str">
        <f t="shared" si="173"/>
        <v>£m (nominal)</v>
      </c>
      <c r="H292" s="98">
        <f>'5'!H93</f>
        <v>0</v>
      </c>
      <c r="I292" s="98">
        <f>'5'!I93</f>
        <v>0</v>
      </c>
      <c r="J292" s="98">
        <f>'5'!J93</f>
        <v>0</v>
      </c>
      <c r="K292" s="98">
        <f>'5'!K93</f>
        <v>0</v>
      </c>
      <c r="L292" s="98">
        <f>'5'!L93</f>
        <v>0</v>
      </c>
      <c r="M292" s="98">
        <f>'5'!M93</f>
        <v>0</v>
      </c>
      <c r="N292" s="98">
        <f>'5'!N93</f>
        <v>0</v>
      </c>
      <c r="O292" s="98">
        <f>'5'!O93</f>
        <v>0</v>
      </c>
      <c r="P292" s="98">
        <f>'5'!P93</f>
        <v>0</v>
      </c>
      <c r="Q292" s="98">
        <f>'5'!Q93</f>
        <v>0</v>
      </c>
      <c r="R292" s="98">
        <f>'5'!R93</f>
        <v>0</v>
      </c>
      <c r="S292" s="98">
        <f>'5'!S93</f>
        <v>0</v>
      </c>
      <c r="T292" s="98">
        <f>'5'!T93</f>
        <v>0</v>
      </c>
    </row>
    <row r="293" spans="2:20" s="161" customFormat="1" ht="12.6">
      <c r="B293" s="35" t="s">
        <v>572</v>
      </c>
      <c r="C293" s="94" t="str">
        <f t="shared" si="172"/>
        <v>Office Sundry</v>
      </c>
      <c r="D293" s="234" t="str">
        <f t="shared" si="171"/>
        <v>OS</v>
      </c>
      <c r="E293" s="18" t="str">
        <f t="shared" si="173"/>
        <v>£m (nominal)</v>
      </c>
      <c r="H293" s="98">
        <f>'5'!H94</f>
        <v>0</v>
      </c>
      <c r="I293" s="98">
        <f>'5'!I94</f>
        <v>0</v>
      </c>
      <c r="J293" s="98">
        <f>'5'!J94</f>
        <v>0</v>
      </c>
      <c r="K293" s="98">
        <f>'5'!K94</f>
        <v>0</v>
      </c>
      <c r="L293" s="98">
        <f>'5'!L94</f>
        <v>0</v>
      </c>
      <c r="M293" s="98">
        <f>'5'!M94</f>
        <v>0</v>
      </c>
      <c r="N293" s="98">
        <f>'5'!N94</f>
        <v>0</v>
      </c>
      <c r="O293" s="98">
        <f>'5'!O94</f>
        <v>0</v>
      </c>
      <c r="P293" s="98">
        <f>'5'!P94</f>
        <v>0</v>
      </c>
      <c r="Q293" s="98">
        <f>'5'!Q94</f>
        <v>0</v>
      </c>
      <c r="R293" s="98">
        <f>'5'!R94</f>
        <v>0</v>
      </c>
      <c r="S293" s="98">
        <f>'5'!S94</f>
        <v>0</v>
      </c>
      <c r="T293" s="98">
        <f>'5'!T94</f>
        <v>0</v>
      </c>
    </row>
    <row r="294" spans="2:20" s="161" customFormat="1" ht="12.6">
      <c r="B294" s="35" t="s">
        <v>572</v>
      </c>
      <c r="C294" s="94" t="str">
        <f t="shared" si="172"/>
        <v>Spare - please specify</v>
      </c>
      <c r="D294" s="234" t="str">
        <f t="shared" si="171"/>
        <v>SP1</v>
      </c>
      <c r="E294" s="18" t="str">
        <f t="shared" si="173"/>
        <v>£m (nominal)</v>
      </c>
      <c r="H294" s="98">
        <f>'5'!H95</f>
        <v>0</v>
      </c>
      <c r="I294" s="98">
        <f>'5'!I95</f>
        <v>0</v>
      </c>
      <c r="J294" s="98">
        <f>'5'!J95</f>
        <v>0</v>
      </c>
      <c r="K294" s="98">
        <f>'5'!K95</f>
        <v>0</v>
      </c>
      <c r="L294" s="98">
        <f>'5'!L95</f>
        <v>0</v>
      </c>
      <c r="M294" s="98">
        <f>'5'!M95</f>
        <v>0</v>
      </c>
      <c r="N294" s="98">
        <f>'5'!N95</f>
        <v>0</v>
      </c>
      <c r="O294" s="98">
        <f>'5'!O95</f>
        <v>0</v>
      </c>
      <c r="P294" s="98">
        <f>'5'!P95</f>
        <v>0</v>
      </c>
      <c r="Q294" s="98">
        <f>'5'!Q95</f>
        <v>0</v>
      </c>
      <c r="R294" s="98">
        <f>'5'!R95</f>
        <v>0</v>
      </c>
      <c r="S294" s="98">
        <f>'5'!S95</f>
        <v>0</v>
      </c>
      <c r="T294" s="98">
        <f>'5'!T95</f>
        <v>0</v>
      </c>
    </row>
    <row r="295" spans="2:20" s="161" customFormat="1" ht="12.6">
      <c r="B295" s="35" t="s">
        <v>572</v>
      </c>
      <c r="C295" s="94" t="str">
        <f t="shared" si="172"/>
        <v>Spare - please specify</v>
      </c>
      <c r="D295" s="234" t="str">
        <f t="shared" si="171"/>
        <v>SP2</v>
      </c>
      <c r="E295" s="18" t="str">
        <f t="shared" si="173"/>
        <v>£m (nominal)</v>
      </c>
      <c r="H295" s="98">
        <f>'5'!H96</f>
        <v>0</v>
      </c>
      <c r="I295" s="98">
        <f>'5'!I96</f>
        <v>0</v>
      </c>
      <c r="J295" s="98">
        <f>'5'!J96</f>
        <v>0</v>
      </c>
      <c r="K295" s="98">
        <f>'5'!K96</f>
        <v>0</v>
      </c>
      <c r="L295" s="98">
        <f>'5'!L96</f>
        <v>0</v>
      </c>
      <c r="M295" s="98">
        <f>'5'!M96</f>
        <v>0</v>
      </c>
      <c r="N295" s="98">
        <f>'5'!N96</f>
        <v>0</v>
      </c>
      <c r="O295" s="98">
        <f>'5'!O96</f>
        <v>0</v>
      </c>
      <c r="P295" s="98">
        <f>'5'!P96</f>
        <v>0</v>
      </c>
      <c r="Q295" s="98">
        <f>'5'!Q96</f>
        <v>0</v>
      </c>
      <c r="R295" s="98">
        <f>'5'!R96</f>
        <v>0</v>
      </c>
      <c r="S295" s="98">
        <f>'5'!S96</f>
        <v>0</v>
      </c>
      <c r="T295" s="98">
        <f>'5'!T96</f>
        <v>0</v>
      </c>
    </row>
    <row r="296" spans="2:20" s="161" customFormat="1" ht="12.6">
      <c r="B296" s="35" t="s">
        <v>572</v>
      </c>
      <c r="C296" s="94" t="str">
        <f t="shared" si="172"/>
        <v>Spare - please specify</v>
      </c>
      <c r="D296" s="234" t="str">
        <f t="shared" si="171"/>
        <v>SP3</v>
      </c>
      <c r="E296" s="18" t="str">
        <f t="shared" si="173"/>
        <v>£m (nominal)</v>
      </c>
      <c r="H296" s="98">
        <f>'5'!H97</f>
        <v>0</v>
      </c>
      <c r="I296" s="98">
        <f>'5'!I97</f>
        <v>0</v>
      </c>
      <c r="J296" s="98">
        <f>'5'!J97</f>
        <v>0</v>
      </c>
      <c r="K296" s="98">
        <f>'5'!K97</f>
        <v>0</v>
      </c>
      <c r="L296" s="98">
        <f>'5'!L97</f>
        <v>0</v>
      </c>
      <c r="M296" s="98">
        <f>'5'!M97</f>
        <v>0</v>
      </c>
      <c r="N296" s="98">
        <f>'5'!N97</f>
        <v>0</v>
      </c>
      <c r="O296" s="98">
        <f>'5'!O97</f>
        <v>0</v>
      </c>
      <c r="P296" s="98">
        <f>'5'!P97</f>
        <v>0</v>
      </c>
      <c r="Q296" s="98">
        <f>'5'!Q97</f>
        <v>0</v>
      </c>
      <c r="R296" s="98">
        <f>'5'!R97</f>
        <v>0</v>
      </c>
      <c r="S296" s="98">
        <f>'5'!S97</f>
        <v>0</v>
      </c>
      <c r="T296" s="98">
        <f>'5'!T97</f>
        <v>0</v>
      </c>
    </row>
    <row r="297" spans="2:20" s="161" customFormat="1" ht="12.6">
      <c r="B297" s="35" t="s">
        <v>576</v>
      </c>
      <c r="C297" s="16" t="str">
        <f t="shared" si="172"/>
        <v xml:space="preserve">Operations </v>
      </c>
      <c r="D297" s="234"/>
      <c r="E297" s="18" t="str">
        <f t="shared" si="173"/>
        <v>£m (nominal)</v>
      </c>
      <c r="H297" s="98">
        <f>'5'!H98</f>
        <v>0</v>
      </c>
      <c r="I297" s="98">
        <f>'5'!I98</f>
        <v>0</v>
      </c>
      <c r="J297" s="98">
        <f>'5'!J98</f>
        <v>0</v>
      </c>
      <c r="K297" s="98">
        <f>'5'!K98</f>
        <v>0</v>
      </c>
      <c r="L297" s="98">
        <f>'5'!L98</f>
        <v>0</v>
      </c>
      <c r="M297" s="98">
        <f>'5'!M98</f>
        <v>0</v>
      </c>
      <c r="N297" s="98">
        <f>'5'!N98</f>
        <v>0</v>
      </c>
      <c r="O297" s="98">
        <f>'5'!O98</f>
        <v>0</v>
      </c>
      <c r="P297" s="98">
        <f>'5'!P98</f>
        <v>0</v>
      </c>
      <c r="Q297" s="98">
        <f>'5'!Q98</f>
        <v>0</v>
      </c>
      <c r="R297" s="98">
        <f>'5'!R98</f>
        <v>0</v>
      </c>
      <c r="S297" s="98">
        <f>'5'!S98</f>
        <v>0</v>
      </c>
      <c r="T297" s="98">
        <f>'5'!T98</f>
        <v>0</v>
      </c>
    </row>
    <row r="298" spans="2:20" s="161" customFormat="1" ht="12.6">
      <c r="B298" s="35" t="s">
        <v>576</v>
      </c>
      <c r="C298" s="94" t="str">
        <f t="shared" si="172"/>
        <v>Payroll costs</v>
      </c>
      <c r="D298" s="234" t="str">
        <f t="shared" ref="D298:D310" si="174">D449</f>
        <v>PR</v>
      </c>
      <c r="E298" s="18" t="str">
        <f t="shared" si="173"/>
        <v>£m (nominal)</v>
      </c>
      <c r="H298" s="98">
        <f>'5'!H99</f>
        <v>0</v>
      </c>
      <c r="I298" s="98">
        <f>'5'!I99</f>
        <v>0</v>
      </c>
      <c r="J298" s="98">
        <f>'5'!J99</f>
        <v>0</v>
      </c>
      <c r="K298" s="98">
        <f>'5'!K99</f>
        <v>0</v>
      </c>
      <c r="L298" s="98">
        <f>'5'!L99</f>
        <v>0</v>
      </c>
      <c r="M298" s="98">
        <f>'5'!M99</f>
        <v>0</v>
      </c>
      <c r="N298" s="98">
        <f>'5'!N99</f>
        <v>0</v>
      </c>
      <c r="O298" s="98">
        <f>'5'!O99</f>
        <v>0</v>
      </c>
      <c r="P298" s="98">
        <f>'5'!P99</f>
        <v>0</v>
      </c>
      <c r="Q298" s="98">
        <f>'5'!Q99</f>
        <v>0</v>
      </c>
      <c r="R298" s="98">
        <f>'5'!R99</f>
        <v>0</v>
      </c>
      <c r="S298" s="98">
        <f>'5'!S99</f>
        <v>0</v>
      </c>
      <c r="T298" s="98">
        <f>'5'!T99</f>
        <v>0</v>
      </c>
    </row>
    <row r="299" spans="2:20" s="161" customFormat="1" ht="12.6">
      <c r="B299" s="35" t="s">
        <v>576</v>
      </c>
      <c r="C299" s="94" t="str">
        <f t="shared" si="172"/>
        <v>Non-payroll costs</v>
      </c>
      <c r="D299" s="234" t="str">
        <f t="shared" si="174"/>
        <v>NP</v>
      </c>
      <c r="E299" s="18" t="str">
        <f t="shared" si="173"/>
        <v>£m (nominal)</v>
      </c>
      <c r="H299" s="98">
        <f>'5'!H100</f>
        <v>0</v>
      </c>
      <c r="I299" s="98">
        <f>'5'!I100</f>
        <v>0</v>
      </c>
      <c r="J299" s="98">
        <f>'5'!J100</f>
        <v>0</v>
      </c>
      <c r="K299" s="98">
        <f>'5'!K100</f>
        <v>0</v>
      </c>
      <c r="L299" s="98">
        <f>'5'!L100</f>
        <v>0</v>
      </c>
      <c r="M299" s="98">
        <f>'5'!M100</f>
        <v>0</v>
      </c>
      <c r="N299" s="98">
        <f>'5'!N100</f>
        <v>0</v>
      </c>
      <c r="O299" s="98">
        <f>'5'!O100</f>
        <v>0</v>
      </c>
      <c r="P299" s="98">
        <f>'5'!P100</f>
        <v>0</v>
      </c>
      <c r="Q299" s="98">
        <f>'5'!Q100</f>
        <v>0</v>
      </c>
      <c r="R299" s="98">
        <f>'5'!R100</f>
        <v>0</v>
      </c>
      <c r="S299" s="98">
        <f>'5'!S100</f>
        <v>0</v>
      </c>
      <c r="T299" s="98">
        <f>'5'!T100</f>
        <v>0</v>
      </c>
    </row>
    <row r="300" spans="2:20" s="161" customFormat="1" ht="12.6">
      <c r="B300" s="35" t="s">
        <v>576</v>
      </c>
      <c r="C300" s="94" t="str">
        <f t="shared" si="172"/>
        <v>Recruitment</v>
      </c>
      <c r="D300" s="234" t="str">
        <f t="shared" si="174"/>
        <v>RC</v>
      </c>
      <c r="E300" s="18" t="str">
        <f t="shared" si="173"/>
        <v>£m (nominal)</v>
      </c>
      <c r="H300" s="98">
        <f>'5'!H101</f>
        <v>0</v>
      </c>
      <c r="I300" s="98">
        <f>'5'!I101</f>
        <v>0</v>
      </c>
      <c r="J300" s="98">
        <f>'5'!J101</f>
        <v>0</v>
      </c>
      <c r="K300" s="98">
        <f>'5'!K101</f>
        <v>0</v>
      </c>
      <c r="L300" s="98">
        <f>'5'!L101</f>
        <v>0</v>
      </c>
      <c r="M300" s="98">
        <f>'5'!M101</f>
        <v>0</v>
      </c>
      <c r="N300" s="98">
        <f>'5'!N101</f>
        <v>0</v>
      </c>
      <c r="O300" s="98">
        <f>'5'!O101</f>
        <v>0</v>
      </c>
      <c r="P300" s="98">
        <f>'5'!P101</f>
        <v>0</v>
      </c>
      <c r="Q300" s="98">
        <f>'5'!Q101</f>
        <v>0</v>
      </c>
      <c r="R300" s="98">
        <f>'5'!R101</f>
        <v>0</v>
      </c>
      <c r="S300" s="98">
        <f>'5'!S101</f>
        <v>0</v>
      </c>
      <c r="T300" s="98">
        <f>'5'!T101</f>
        <v>0</v>
      </c>
    </row>
    <row r="301" spans="2:20" s="161" customFormat="1" ht="12.6">
      <c r="B301" s="35" t="s">
        <v>576</v>
      </c>
      <c r="C301" s="94" t="str">
        <f t="shared" si="172"/>
        <v>Accommodation</v>
      </c>
      <c r="D301" s="234" t="str">
        <f t="shared" si="174"/>
        <v>AC</v>
      </c>
      <c r="E301" s="18" t="str">
        <f t="shared" si="173"/>
        <v>£m (nominal)</v>
      </c>
      <c r="H301" s="98">
        <f>'5'!H102</f>
        <v>0</v>
      </c>
      <c r="I301" s="98">
        <f>'5'!I102</f>
        <v>0</v>
      </c>
      <c r="J301" s="98">
        <f>'5'!J102</f>
        <v>0</v>
      </c>
      <c r="K301" s="98">
        <f>'5'!K102</f>
        <v>0</v>
      </c>
      <c r="L301" s="98">
        <f>'5'!L102</f>
        <v>0</v>
      </c>
      <c r="M301" s="98">
        <f>'5'!M102</f>
        <v>0</v>
      </c>
      <c r="N301" s="98">
        <f>'5'!N102</f>
        <v>0</v>
      </c>
      <c r="O301" s="98">
        <f>'5'!O102</f>
        <v>0</v>
      </c>
      <c r="P301" s="98">
        <f>'5'!P102</f>
        <v>0</v>
      </c>
      <c r="Q301" s="98">
        <f>'5'!Q102</f>
        <v>0</v>
      </c>
      <c r="R301" s="98">
        <f>'5'!R102</f>
        <v>0</v>
      </c>
      <c r="S301" s="98">
        <f>'5'!S102</f>
        <v>0</v>
      </c>
      <c r="T301" s="98">
        <f>'5'!T102</f>
        <v>0</v>
      </c>
    </row>
    <row r="302" spans="2:20" s="161" customFormat="1" ht="12.6">
      <c r="B302" s="35" t="s">
        <v>576</v>
      </c>
      <c r="C302" s="94" t="str">
        <f t="shared" si="172"/>
        <v>External services</v>
      </c>
      <c r="D302" s="234" t="str">
        <f t="shared" si="174"/>
        <v>ES</v>
      </c>
      <c r="E302" s="18" t="str">
        <f t="shared" si="173"/>
        <v>£m (nominal)</v>
      </c>
      <c r="H302" s="98">
        <f>'5'!H103</f>
        <v>0</v>
      </c>
      <c r="I302" s="98">
        <f>'5'!I103</f>
        <v>0</v>
      </c>
      <c r="J302" s="98">
        <f>'5'!J103</f>
        <v>0</v>
      </c>
      <c r="K302" s="98">
        <f>'5'!K103</f>
        <v>0</v>
      </c>
      <c r="L302" s="98">
        <f>'5'!L103</f>
        <v>0</v>
      </c>
      <c r="M302" s="98">
        <f>'5'!M103</f>
        <v>0</v>
      </c>
      <c r="N302" s="98">
        <f>'5'!N103</f>
        <v>0</v>
      </c>
      <c r="O302" s="98">
        <f>'5'!O103</f>
        <v>0</v>
      </c>
      <c r="P302" s="98">
        <f>'5'!P103</f>
        <v>0</v>
      </c>
      <c r="Q302" s="98">
        <f>'5'!Q103</f>
        <v>0</v>
      </c>
      <c r="R302" s="98">
        <f>'5'!R103</f>
        <v>0</v>
      </c>
      <c r="S302" s="98">
        <f>'5'!S103</f>
        <v>0</v>
      </c>
      <c r="T302" s="98">
        <f>'5'!T103</f>
        <v>0</v>
      </c>
    </row>
    <row r="303" spans="2:20" s="161" customFormat="1" ht="12.6">
      <c r="B303" s="35" t="s">
        <v>576</v>
      </c>
      <c r="C303" s="94" t="str">
        <f t="shared" si="172"/>
        <v>Internal services</v>
      </c>
      <c r="D303" s="234" t="str">
        <f t="shared" si="174"/>
        <v>IS</v>
      </c>
      <c r="E303" s="18" t="str">
        <f t="shared" si="173"/>
        <v>£m (nominal)</v>
      </c>
      <c r="H303" s="98">
        <f>'5'!H104</f>
        <v>0</v>
      </c>
      <c r="I303" s="98">
        <f>'5'!I104</f>
        <v>0</v>
      </c>
      <c r="J303" s="98">
        <f>'5'!J104</f>
        <v>0</v>
      </c>
      <c r="K303" s="98">
        <f>'5'!K104</f>
        <v>0</v>
      </c>
      <c r="L303" s="98">
        <f>'5'!L104</f>
        <v>0</v>
      </c>
      <c r="M303" s="98">
        <f>'5'!M104</f>
        <v>0</v>
      </c>
      <c r="N303" s="98">
        <f>'5'!N104</f>
        <v>0</v>
      </c>
      <c r="O303" s="98">
        <f>'5'!O104</f>
        <v>0</v>
      </c>
      <c r="P303" s="98">
        <f>'5'!P104</f>
        <v>0</v>
      </c>
      <c r="Q303" s="98">
        <f>'5'!Q104</f>
        <v>0</v>
      </c>
      <c r="R303" s="98">
        <f>'5'!R104</f>
        <v>0</v>
      </c>
      <c r="S303" s="98">
        <f>'5'!S104</f>
        <v>0</v>
      </c>
      <c r="T303" s="98">
        <f>'5'!T104</f>
        <v>0</v>
      </c>
    </row>
    <row r="304" spans="2:20" s="161" customFormat="1" ht="12.6">
      <c r="B304" s="35" t="s">
        <v>576</v>
      </c>
      <c r="C304" s="94" t="str">
        <f t="shared" si="172"/>
        <v>Service management</v>
      </c>
      <c r="D304" s="234" t="str">
        <f t="shared" si="174"/>
        <v>SM</v>
      </c>
      <c r="E304" s="18" t="str">
        <f t="shared" si="173"/>
        <v>£m (nominal)</v>
      </c>
      <c r="H304" s="98">
        <f>'5'!H105</f>
        <v>0</v>
      </c>
      <c r="I304" s="98">
        <f>'5'!I105</f>
        <v>0</v>
      </c>
      <c r="J304" s="98">
        <f>'5'!J105</f>
        <v>0</v>
      </c>
      <c r="K304" s="98">
        <f>'5'!K105</f>
        <v>0</v>
      </c>
      <c r="L304" s="98">
        <f>'5'!L105</f>
        <v>0</v>
      </c>
      <c r="M304" s="98">
        <f>'5'!M105</f>
        <v>0</v>
      </c>
      <c r="N304" s="98">
        <f>'5'!N105</f>
        <v>0</v>
      </c>
      <c r="O304" s="98">
        <f>'5'!O105</f>
        <v>0</v>
      </c>
      <c r="P304" s="98">
        <f>'5'!P105</f>
        <v>0</v>
      </c>
      <c r="Q304" s="98">
        <f>'5'!Q105</f>
        <v>0</v>
      </c>
      <c r="R304" s="98">
        <f>'5'!R105</f>
        <v>0</v>
      </c>
      <c r="S304" s="98">
        <f>'5'!S105</f>
        <v>0</v>
      </c>
      <c r="T304" s="98">
        <f>'5'!T105</f>
        <v>0</v>
      </c>
    </row>
    <row r="305" spans="2:20" s="161" customFormat="1" ht="12.6">
      <c r="B305" s="35" t="s">
        <v>576</v>
      </c>
      <c r="C305" s="94" t="str">
        <f t="shared" si="172"/>
        <v>Transition</v>
      </c>
      <c r="D305" s="234" t="str">
        <f t="shared" si="174"/>
        <v>TR</v>
      </c>
      <c r="E305" s="18" t="str">
        <f t="shared" si="173"/>
        <v>£m (nominal)</v>
      </c>
      <c r="H305" s="98">
        <f>'5'!H106</f>
        <v>0</v>
      </c>
      <c r="I305" s="98">
        <f>'5'!I106</f>
        <v>0</v>
      </c>
      <c r="J305" s="98">
        <f>'5'!J106</f>
        <v>0</v>
      </c>
      <c r="K305" s="98">
        <f>'5'!K106</f>
        <v>0</v>
      </c>
      <c r="L305" s="98">
        <f>'5'!L106</f>
        <v>0</v>
      </c>
      <c r="M305" s="98">
        <f>'5'!M106</f>
        <v>0</v>
      </c>
      <c r="N305" s="98">
        <f>'5'!N106</f>
        <v>0</v>
      </c>
      <c r="O305" s="98">
        <f>'5'!O106</f>
        <v>0</v>
      </c>
      <c r="P305" s="98">
        <f>'5'!P106</f>
        <v>0</v>
      </c>
      <c r="Q305" s="98">
        <f>'5'!Q106</f>
        <v>0</v>
      </c>
      <c r="R305" s="98">
        <f>'5'!R106</f>
        <v>0</v>
      </c>
      <c r="S305" s="98">
        <f>'5'!S106</f>
        <v>0</v>
      </c>
      <c r="T305" s="98">
        <f>'5'!T106</f>
        <v>0</v>
      </c>
    </row>
    <row r="306" spans="2:20" s="161" customFormat="1" ht="12.6">
      <c r="B306" s="35" t="s">
        <v>576</v>
      </c>
      <c r="C306" s="94" t="str">
        <f t="shared" si="172"/>
        <v>IT Services</v>
      </c>
      <c r="D306" s="234" t="str">
        <f t="shared" si="174"/>
        <v>IT</v>
      </c>
      <c r="E306" s="18" t="str">
        <f t="shared" si="173"/>
        <v>£m (nominal)</v>
      </c>
      <c r="H306" s="98">
        <f>'5'!H107</f>
        <v>0</v>
      </c>
      <c r="I306" s="98">
        <f>'5'!I107</f>
        <v>0</v>
      </c>
      <c r="J306" s="98">
        <f>'5'!J107</f>
        <v>0</v>
      </c>
      <c r="K306" s="98">
        <f>'5'!K107</f>
        <v>0</v>
      </c>
      <c r="L306" s="98">
        <f>'5'!L107</f>
        <v>0</v>
      </c>
      <c r="M306" s="98">
        <f>'5'!M107</f>
        <v>0</v>
      </c>
      <c r="N306" s="98">
        <f>'5'!N107</f>
        <v>0</v>
      </c>
      <c r="O306" s="98">
        <f>'5'!O107</f>
        <v>0</v>
      </c>
      <c r="P306" s="98">
        <f>'5'!P107</f>
        <v>0</v>
      </c>
      <c r="Q306" s="98">
        <f>'5'!Q107</f>
        <v>0</v>
      </c>
      <c r="R306" s="98">
        <f>'5'!R107</f>
        <v>0</v>
      </c>
      <c r="S306" s="98">
        <f>'5'!S107</f>
        <v>0</v>
      </c>
      <c r="T306" s="98">
        <f>'5'!T107</f>
        <v>0</v>
      </c>
    </row>
    <row r="307" spans="2:20" s="161" customFormat="1" ht="12.6">
      <c r="B307" s="35" t="s">
        <v>576</v>
      </c>
      <c r="C307" s="94" t="str">
        <f t="shared" si="172"/>
        <v>Office Sundry</v>
      </c>
      <c r="D307" s="234" t="str">
        <f t="shared" si="174"/>
        <v>OS</v>
      </c>
      <c r="E307" s="18" t="str">
        <f t="shared" si="173"/>
        <v>£m (nominal)</v>
      </c>
      <c r="H307" s="98">
        <f>'5'!H108</f>
        <v>0</v>
      </c>
      <c r="I307" s="98">
        <f>'5'!I108</f>
        <v>0</v>
      </c>
      <c r="J307" s="98">
        <f>'5'!J108</f>
        <v>0</v>
      </c>
      <c r="K307" s="98">
        <f>'5'!K108</f>
        <v>0</v>
      </c>
      <c r="L307" s="98">
        <f>'5'!L108</f>
        <v>0</v>
      </c>
      <c r="M307" s="98">
        <f>'5'!M108</f>
        <v>0</v>
      </c>
      <c r="N307" s="98">
        <f>'5'!N108</f>
        <v>0</v>
      </c>
      <c r="O307" s="98">
        <f>'5'!O108</f>
        <v>0</v>
      </c>
      <c r="P307" s="98">
        <f>'5'!P108</f>
        <v>0</v>
      </c>
      <c r="Q307" s="98">
        <f>'5'!Q108</f>
        <v>0</v>
      </c>
      <c r="R307" s="98">
        <f>'5'!R108</f>
        <v>0</v>
      </c>
      <c r="S307" s="98">
        <f>'5'!S108</f>
        <v>0</v>
      </c>
      <c r="T307" s="98">
        <f>'5'!T108</f>
        <v>0</v>
      </c>
    </row>
    <row r="308" spans="2:20" s="161" customFormat="1" ht="12.6">
      <c r="B308" s="35" t="s">
        <v>576</v>
      </c>
      <c r="C308" s="94" t="str">
        <f t="shared" si="172"/>
        <v>Spare - please specify</v>
      </c>
      <c r="D308" s="234" t="str">
        <f t="shared" si="174"/>
        <v>SP1</v>
      </c>
      <c r="E308" s="18" t="str">
        <f t="shared" si="173"/>
        <v>£m (nominal)</v>
      </c>
      <c r="H308" s="98">
        <f>'5'!H109</f>
        <v>0</v>
      </c>
      <c r="I308" s="98">
        <f>'5'!I109</f>
        <v>0</v>
      </c>
      <c r="J308" s="98">
        <f>'5'!J109</f>
        <v>0</v>
      </c>
      <c r="K308" s="98">
        <f>'5'!K109</f>
        <v>0</v>
      </c>
      <c r="L308" s="98">
        <f>'5'!L109</f>
        <v>0</v>
      </c>
      <c r="M308" s="98">
        <f>'5'!M109</f>
        <v>0</v>
      </c>
      <c r="N308" s="98">
        <f>'5'!N109</f>
        <v>0</v>
      </c>
      <c r="O308" s="98">
        <f>'5'!O109</f>
        <v>0</v>
      </c>
      <c r="P308" s="98">
        <f>'5'!P109</f>
        <v>0</v>
      </c>
      <c r="Q308" s="98">
        <f>'5'!Q109</f>
        <v>0</v>
      </c>
      <c r="R308" s="98">
        <f>'5'!R109</f>
        <v>0</v>
      </c>
      <c r="S308" s="98">
        <f>'5'!S109</f>
        <v>0</v>
      </c>
      <c r="T308" s="98">
        <f>'5'!T109</f>
        <v>0</v>
      </c>
    </row>
    <row r="309" spans="2:20" s="161" customFormat="1" ht="12.6">
      <c r="B309" s="35" t="s">
        <v>576</v>
      </c>
      <c r="C309" s="94" t="str">
        <f t="shared" si="172"/>
        <v>Spare - please specify</v>
      </c>
      <c r="D309" s="234" t="str">
        <f t="shared" si="174"/>
        <v>SP2</v>
      </c>
      <c r="E309" s="18" t="str">
        <f t="shared" si="173"/>
        <v>£m (nominal)</v>
      </c>
      <c r="H309" s="98">
        <f>'5'!H110</f>
        <v>0</v>
      </c>
      <c r="I309" s="98">
        <f>'5'!I110</f>
        <v>0</v>
      </c>
      <c r="J309" s="98">
        <f>'5'!J110</f>
        <v>0</v>
      </c>
      <c r="K309" s="98">
        <f>'5'!K110</f>
        <v>0</v>
      </c>
      <c r="L309" s="98">
        <f>'5'!L110</f>
        <v>0</v>
      </c>
      <c r="M309" s="98">
        <f>'5'!M110</f>
        <v>0</v>
      </c>
      <c r="N309" s="98">
        <f>'5'!N110</f>
        <v>0</v>
      </c>
      <c r="O309" s="98">
        <f>'5'!O110</f>
        <v>0</v>
      </c>
      <c r="P309" s="98">
        <f>'5'!P110</f>
        <v>0</v>
      </c>
      <c r="Q309" s="98">
        <f>'5'!Q110</f>
        <v>0</v>
      </c>
      <c r="R309" s="98">
        <f>'5'!R110</f>
        <v>0</v>
      </c>
      <c r="S309" s="98">
        <f>'5'!S110</f>
        <v>0</v>
      </c>
      <c r="T309" s="98">
        <f>'5'!T110</f>
        <v>0</v>
      </c>
    </row>
    <row r="310" spans="2:20" s="161" customFormat="1" ht="12.6">
      <c r="B310" s="35" t="s">
        <v>576</v>
      </c>
      <c r="C310" s="94" t="str">
        <f t="shared" si="172"/>
        <v>Spare - please specify</v>
      </c>
      <c r="D310" s="234" t="str">
        <f t="shared" si="174"/>
        <v>SP3</v>
      </c>
      <c r="E310" s="18" t="str">
        <f t="shared" si="173"/>
        <v>£m (nominal)</v>
      </c>
      <c r="H310" s="98">
        <f>'5'!H111</f>
        <v>0</v>
      </c>
      <c r="I310" s="98">
        <f>'5'!I111</f>
        <v>0</v>
      </c>
      <c r="J310" s="98">
        <f>'5'!J111</f>
        <v>0</v>
      </c>
      <c r="K310" s="98">
        <f>'5'!K111</f>
        <v>0</v>
      </c>
      <c r="L310" s="98">
        <f>'5'!L111</f>
        <v>0</v>
      </c>
      <c r="M310" s="98">
        <f>'5'!M111</f>
        <v>0</v>
      </c>
      <c r="N310" s="98">
        <f>'5'!N111</f>
        <v>0</v>
      </c>
      <c r="O310" s="98">
        <f>'5'!O111</f>
        <v>0</v>
      </c>
      <c r="P310" s="98">
        <f>'5'!P111</f>
        <v>0</v>
      </c>
      <c r="Q310" s="98">
        <f>'5'!Q111</f>
        <v>0</v>
      </c>
      <c r="R310" s="98">
        <f>'5'!R111</f>
        <v>0</v>
      </c>
      <c r="S310" s="98">
        <f>'5'!S111</f>
        <v>0</v>
      </c>
      <c r="T310" s="98">
        <f>'5'!T111</f>
        <v>0</v>
      </c>
    </row>
    <row r="311" spans="2:20" s="161" customFormat="1" ht="12.6">
      <c r="B311" s="35" t="s">
        <v>578</v>
      </c>
      <c r="C311" s="16" t="str">
        <f t="shared" si="172"/>
        <v>Programme</v>
      </c>
      <c r="D311" s="234"/>
      <c r="E311" s="18" t="str">
        <f t="shared" si="173"/>
        <v>£m (nominal)</v>
      </c>
      <c r="H311" s="98">
        <f>'5'!H112</f>
        <v>0</v>
      </c>
      <c r="I311" s="98">
        <f>'5'!I112</f>
        <v>0</v>
      </c>
      <c r="J311" s="98">
        <f>'5'!J112</f>
        <v>0</v>
      </c>
      <c r="K311" s="98">
        <f>'5'!K112</f>
        <v>0</v>
      </c>
      <c r="L311" s="98">
        <f>'5'!L112</f>
        <v>0</v>
      </c>
      <c r="M311" s="98">
        <f>'5'!M112</f>
        <v>0</v>
      </c>
      <c r="N311" s="98">
        <f>'5'!N112</f>
        <v>0</v>
      </c>
      <c r="O311" s="98">
        <f>'5'!O112</f>
        <v>0</v>
      </c>
      <c r="P311" s="98">
        <f>'5'!P112</f>
        <v>0</v>
      </c>
      <c r="Q311" s="98">
        <f>'5'!Q112</f>
        <v>0</v>
      </c>
      <c r="R311" s="98">
        <f>'5'!R112</f>
        <v>0</v>
      </c>
      <c r="S311" s="98">
        <f>'5'!S112</f>
        <v>0</v>
      </c>
      <c r="T311" s="98">
        <f>'5'!T112</f>
        <v>0</v>
      </c>
    </row>
    <row r="312" spans="2:20" s="161" customFormat="1" ht="12.6">
      <c r="B312" s="35" t="s">
        <v>578</v>
      </c>
      <c r="C312" s="94" t="str">
        <f t="shared" si="172"/>
        <v>Payroll costs</v>
      </c>
      <c r="D312" s="234" t="str">
        <f t="shared" ref="D312:D324" si="175">D463</f>
        <v>PR</v>
      </c>
      <c r="E312" s="18" t="str">
        <f t="shared" si="173"/>
        <v>£m (nominal)</v>
      </c>
      <c r="H312" s="98">
        <f>'5'!H113</f>
        <v>0</v>
      </c>
      <c r="I312" s="98">
        <f>'5'!I113</f>
        <v>0</v>
      </c>
      <c r="J312" s="98">
        <f>'5'!J113</f>
        <v>0</v>
      </c>
      <c r="K312" s="98">
        <f>'5'!K113</f>
        <v>0</v>
      </c>
      <c r="L312" s="98">
        <f>'5'!L113</f>
        <v>0</v>
      </c>
      <c r="M312" s="98">
        <f>'5'!M113</f>
        <v>0</v>
      </c>
      <c r="N312" s="98">
        <f>'5'!N113</f>
        <v>0</v>
      </c>
      <c r="O312" s="98">
        <f>'5'!O113</f>
        <v>0</v>
      </c>
      <c r="P312" s="98">
        <f>'5'!P113</f>
        <v>0</v>
      </c>
      <c r="Q312" s="98">
        <f>'5'!Q113</f>
        <v>0</v>
      </c>
      <c r="R312" s="98">
        <f>'5'!R113</f>
        <v>0</v>
      </c>
      <c r="S312" s="98">
        <f>'5'!S113</f>
        <v>0</v>
      </c>
      <c r="T312" s="98">
        <f>'5'!T113</f>
        <v>0</v>
      </c>
    </row>
    <row r="313" spans="2:20" s="161" customFormat="1" ht="12.6">
      <c r="B313" s="35" t="s">
        <v>578</v>
      </c>
      <c r="C313" s="94" t="str">
        <f t="shared" si="172"/>
        <v>Non-payroll costs</v>
      </c>
      <c r="D313" s="234" t="str">
        <f t="shared" si="175"/>
        <v>NP</v>
      </c>
      <c r="E313" s="18" t="str">
        <f t="shared" si="173"/>
        <v>£m (nominal)</v>
      </c>
      <c r="H313" s="98">
        <f>'5'!H114</f>
        <v>0</v>
      </c>
      <c r="I313" s="98">
        <f>'5'!I114</f>
        <v>0</v>
      </c>
      <c r="J313" s="98">
        <f>'5'!J114</f>
        <v>0</v>
      </c>
      <c r="K313" s="98">
        <f>'5'!K114</f>
        <v>0</v>
      </c>
      <c r="L313" s="98">
        <f>'5'!L114</f>
        <v>0</v>
      </c>
      <c r="M313" s="98">
        <f>'5'!M114</f>
        <v>0</v>
      </c>
      <c r="N313" s="98">
        <f>'5'!N114</f>
        <v>0</v>
      </c>
      <c r="O313" s="98">
        <f>'5'!O114</f>
        <v>0</v>
      </c>
      <c r="P313" s="98">
        <f>'5'!P114</f>
        <v>0</v>
      </c>
      <c r="Q313" s="98">
        <f>'5'!Q114</f>
        <v>0</v>
      </c>
      <c r="R313" s="98">
        <f>'5'!R114</f>
        <v>0</v>
      </c>
      <c r="S313" s="98">
        <f>'5'!S114</f>
        <v>0</v>
      </c>
      <c r="T313" s="98">
        <f>'5'!T114</f>
        <v>0</v>
      </c>
    </row>
    <row r="314" spans="2:20" s="161" customFormat="1" ht="12.6">
      <c r="B314" s="35" t="s">
        <v>578</v>
      </c>
      <c r="C314" s="94" t="str">
        <f t="shared" si="172"/>
        <v>Recruitment</v>
      </c>
      <c r="D314" s="234" t="str">
        <f t="shared" si="175"/>
        <v>RC</v>
      </c>
      <c r="E314" s="18" t="str">
        <f t="shared" si="173"/>
        <v>£m (nominal)</v>
      </c>
      <c r="H314" s="98">
        <f>'5'!H115</f>
        <v>0</v>
      </c>
      <c r="I314" s="98">
        <f>'5'!I115</f>
        <v>0</v>
      </c>
      <c r="J314" s="98">
        <f>'5'!J115</f>
        <v>0</v>
      </c>
      <c r="K314" s="98">
        <f>'5'!K115</f>
        <v>0</v>
      </c>
      <c r="L314" s="98">
        <f>'5'!L115</f>
        <v>0</v>
      </c>
      <c r="M314" s="98">
        <f>'5'!M115</f>
        <v>0</v>
      </c>
      <c r="N314" s="98">
        <f>'5'!N115</f>
        <v>0</v>
      </c>
      <c r="O314" s="98">
        <f>'5'!O115</f>
        <v>0</v>
      </c>
      <c r="P314" s="98">
        <f>'5'!P115</f>
        <v>0</v>
      </c>
      <c r="Q314" s="98">
        <f>'5'!Q115</f>
        <v>0</v>
      </c>
      <c r="R314" s="98">
        <f>'5'!R115</f>
        <v>0</v>
      </c>
      <c r="S314" s="98">
        <f>'5'!S115</f>
        <v>0</v>
      </c>
      <c r="T314" s="98">
        <f>'5'!T115</f>
        <v>0</v>
      </c>
    </row>
    <row r="315" spans="2:20" s="161" customFormat="1" ht="12.6">
      <c r="B315" s="35" t="s">
        <v>578</v>
      </c>
      <c r="C315" s="94" t="str">
        <f t="shared" si="172"/>
        <v>Accommodation</v>
      </c>
      <c r="D315" s="234" t="str">
        <f t="shared" si="175"/>
        <v>AC</v>
      </c>
      <c r="E315" s="18" t="str">
        <f t="shared" si="173"/>
        <v>£m (nominal)</v>
      </c>
      <c r="H315" s="98">
        <f>'5'!H116</f>
        <v>0</v>
      </c>
      <c r="I315" s="98">
        <f>'5'!I116</f>
        <v>0</v>
      </c>
      <c r="J315" s="98">
        <f>'5'!J116</f>
        <v>0</v>
      </c>
      <c r="K315" s="98">
        <f>'5'!K116</f>
        <v>0</v>
      </c>
      <c r="L315" s="98">
        <f>'5'!L116</f>
        <v>0</v>
      </c>
      <c r="M315" s="98">
        <f>'5'!M116</f>
        <v>0</v>
      </c>
      <c r="N315" s="98">
        <f>'5'!N116</f>
        <v>0</v>
      </c>
      <c r="O315" s="98">
        <f>'5'!O116</f>
        <v>0</v>
      </c>
      <c r="P315" s="98">
        <f>'5'!P116</f>
        <v>0</v>
      </c>
      <c r="Q315" s="98">
        <f>'5'!Q116</f>
        <v>0</v>
      </c>
      <c r="R315" s="98">
        <f>'5'!R116</f>
        <v>0</v>
      </c>
      <c r="S315" s="98">
        <f>'5'!S116</f>
        <v>0</v>
      </c>
      <c r="T315" s="98">
        <f>'5'!T116</f>
        <v>0</v>
      </c>
    </row>
    <row r="316" spans="2:20" s="161" customFormat="1" ht="12.6">
      <c r="B316" s="35" t="s">
        <v>578</v>
      </c>
      <c r="C316" s="94" t="str">
        <f t="shared" si="172"/>
        <v>External services</v>
      </c>
      <c r="D316" s="234" t="str">
        <f t="shared" si="175"/>
        <v>ES</v>
      </c>
      <c r="E316" s="18" t="str">
        <f t="shared" si="173"/>
        <v>£m (nominal)</v>
      </c>
      <c r="H316" s="98">
        <f>'5'!H117</f>
        <v>0</v>
      </c>
      <c r="I316" s="98">
        <f>'5'!I117</f>
        <v>0</v>
      </c>
      <c r="J316" s="98">
        <f>'5'!J117</f>
        <v>0</v>
      </c>
      <c r="K316" s="98">
        <f>'5'!K117</f>
        <v>0</v>
      </c>
      <c r="L316" s="98">
        <f>'5'!L117</f>
        <v>0</v>
      </c>
      <c r="M316" s="98">
        <f>'5'!M117</f>
        <v>0</v>
      </c>
      <c r="N316" s="98">
        <f>'5'!N117</f>
        <v>0</v>
      </c>
      <c r="O316" s="98">
        <f>'5'!O117</f>
        <v>0</v>
      </c>
      <c r="P316" s="98">
        <f>'5'!P117</f>
        <v>0</v>
      </c>
      <c r="Q316" s="98">
        <f>'5'!Q117</f>
        <v>0</v>
      </c>
      <c r="R316" s="98">
        <f>'5'!R117</f>
        <v>0</v>
      </c>
      <c r="S316" s="98">
        <f>'5'!S117</f>
        <v>0</v>
      </c>
      <c r="T316" s="98">
        <f>'5'!T117</f>
        <v>0</v>
      </c>
    </row>
    <row r="317" spans="2:20" s="161" customFormat="1" ht="12.6">
      <c r="B317" s="35" t="s">
        <v>578</v>
      </c>
      <c r="C317" s="94" t="str">
        <f t="shared" si="172"/>
        <v>Internal services</v>
      </c>
      <c r="D317" s="234" t="str">
        <f t="shared" si="175"/>
        <v>IS</v>
      </c>
      <c r="E317" s="18" t="str">
        <f t="shared" si="173"/>
        <v>£m (nominal)</v>
      </c>
      <c r="H317" s="98">
        <f>'5'!H118</f>
        <v>0</v>
      </c>
      <c r="I317" s="98">
        <f>'5'!I118</f>
        <v>0</v>
      </c>
      <c r="J317" s="98">
        <f>'5'!J118</f>
        <v>0</v>
      </c>
      <c r="K317" s="98">
        <f>'5'!K118</f>
        <v>0</v>
      </c>
      <c r="L317" s="98">
        <f>'5'!L118</f>
        <v>0</v>
      </c>
      <c r="M317" s="98">
        <f>'5'!M118</f>
        <v>0</v>
      </c>
      <c r="N317" s="98">
        <f>'5'!N118</f>
        <v>0</v>
      </c>
      <c r="O317" s="98">
        <f>'5'!O118</f>
        <v>0</v>
      </c>
      <c r="P317" s="98">
        <f>'5'!P118</f>
        <v>0</v>
      </c>
      <c r="Q317" s="98">
        <f>'5'!Q118</f>
        <v>0</v>
      </c>
      <c r="R317" s="98">
        <f>'5'!R118</f>
        <v>0</v>
      </c>
      <c r="S317" s="98">
        <f>'5'!S118</f>
        <v>0</v>
      </c>
      <c r="T317" s="98">
        <f>'5'!T118</f>
        <v>0</v>
      </c>
    </row>
    <row r="318" spans="2:20" s="161" customFormat="1" ht="12.6">
      <c r="B318" s="35" t="s">
        <v>578</v>
      </c>
      <c r="C318" s="94" t="str">
        <f t="shared" si="172"/>
        <v>Service management</v>
      </c>
      <c r="D318" s="234" t="str">
        <f t="shared" si="175"/>
        <v>SM</v>
      </c>
      <c r="E318" s="18" t="str">
        <f t="shared" si="173"/>
        <v>£m (nominal)</v>
      </c>
      <c r="H318" s="98">
        <f>'5'!H119</f>
        <v>0</v>
      </c>
      <c r="I318" s="98">
        <f>'5'!I119</f>
        <v>0</v>
      </c>
      <c r="J318" s="98">
        <f>'5'!J119</f>
        <v>0</v>
      </c>
      <c r="K318" s="98">
        <f>'5'!K119</f>
        <v>0</v>
      </c>
      <c r="L318" s="98">
        <f>'5'!L119</f>
        <v>0</v>
      </c>
      <c r="M318" s="98">
        <f>'5'!M119</f>
        <v>0</v>
      </c>
      <c r="N318" s="98">
        <f>'5'!N119</f>
        <v>0</v>
      </c>
      <c r="O318" s="98">
        <f>'5'!O119</f>
        <v>0</v>
      </c>
      <c r="P318" s="98">
        <f>'5'!P119</f>
        <v>0</v>
      </c>
      <c r="Q318" s="98">
        <f>'5'!Q119</f>
        <v>0</v>
      </c>
      <c r="R318" s="98">
        <f>'5'!R119</f>
        <v>0</v>
      </c>
      <c r="S318" s="98">
        <f>'5'!S119</f>
        <v>0</v>
      </c>
      <c r="T318" s="98">
        <f>'5'!T119</f>
        <v>0</v>
      </c>
    </row>
    <row r="319" spans="2:20" s="161" customFormat="1" ht="12.6">
      <c r="B319" s="35" t="s">
        <v>578</v>
      </c>
      <c r="C319" s="94" t="str">
        <f t="shared" si="172"/>
        <v>Transition</v>
      </c>
      <c r="D319" s="234" t="str">
        <f t="shared" si="175"/>
        <v>TR</v>
      </c>
      <c r="E319" s="18" t="str">
        <f t="shared" si="173"/>
        <v>£m (nominal)</v>
      </c>
      <c r="H319" s="98">
        <f>'5'!H120</f>
        <v>0</v>
      </c>
      <c r="I319" s="98">
        <f>'5'!I120</f>
        <v>0</v>
      </c>
      <c r="J319" s="98">
        <f>'5'!J120</f>
        <v>0</v>
      </c>
      <c r="K319" s="98">
        <f>'5'!K120</f>
        <v>0</v>
      </c>
      <c r="L319" s="98">
        <f>'5'!L120</f>
        <v>0</v>
      </c>
      <c r="M319" s="98">
        <f>'5'!M120</f>
        <v>0</v>
      </c>
      <c r="N319" s="98">
        <f>'5'!N120</f>
        <v>0</v>
      </c>
      <c r="O319" s="98">
        <f>'5'!O120</f>
        <v>0</v>
      </c>
      <c r="P319" s="98">
        <f>'5'!P120</f>
        <v>0</v>
      </c>
      <c r="Q319" s="98">
        <f>'5'!Q120</f>
        <v>0</v>
      </c>
      <c r="R319" s="98">
        <f>'5'!R120</f>
        <v>0</v>
      </c>
      <c r="S319" s="98">
        <f>'5'!S120</f>
        <v>0</v>
      </c>
      <c r="T319" s="98">
        <f>'5'!T120</f>
        <v>0</v>
      </c>
    </row>
    <row r="320" spans="2:20" s="161" customFormat="1" ht="12.6">
      <c r="B320" s="35" t="s">
        <v>578</v>
      </c>
      <c r="C320" s="94" t="str">
        <f t="shared" si="172"/>
        <v>IT Services</v>
      </c>
      <c r="D320" s="234" t="str">
        <f t="shared" si="175"/>
        <v>IT</v>
      </c>
      <c r="E320" s="18" t="str">
        <f t="shared" si="173"/>
        <v>£m (nominal)</v>
      </c>
      <c r="H320" s="98">
        <f>'5'!H121</f>
        <v>0</v>
      </c>
      <c r="I320" s="98">
        <f>'5'!I121</f>
        <v>0</v>
      </c>
      <c r="J320" s="98">
        <f>'5'!J121</f>
        <v>0</v>
      </c>
      <c r="K320" s="98">
        <f>'5'!K121</f>
        <v>0</v>
      </c>
      <c r="L320" s="98">
        <f>'5'!L121</f>
        <v>0</v>
      </c>
      <c r="M320" s="98">
        <f>'5'!M121</f>
        <v>0</v>
      </c>
      <c r="N320" s="98">
        <f>'5'!N121</f>
        <v>0</v>
      </c>
      <c r="O320" s="98">
        <f>'5'!O121</f>
        <v>0</v>
      </c>
      <c r="P320" s="98">
        <f>'5'!P121</f>
        <v>0</v>
      </c>
      <c r="Q320" s="98">
        <f>'5'!Q121</f>
        <v>0</v>
      </c>
      <c r="R320" s="98">
        <f>'5'!R121</f>
        <v>0</v>
      </c>
      <c r="S320" s="98">
        <f>'5'!S121</f>
        <v>0</v>
      </c>
      <c r="T320" s="98">
        <f>'5'!T121</f>
        <v>0</v>
      </c>
    </row>
    <row r="321" spans="2:20" s="161" customFormat="1" ht="12.6">
      <c r="B321" s="35" t="s">
        <v>578</v>
      </c>
      <c r="C321" s="94" t="str">
        <f t="shared" si="172"/>
        <v>Office Sundry</v>
      </c>
      <c r="D321" s="234" t="str">
        <f t="shared" si="175"/>
        <v>OS</v>
      </c>
      <c r="E321" s="18" t="str">
        <f t="shared" si="173"/>
        <v>£m (nominal)</v>
      </c>
      <c r="H321" s="98">
        <f>'5'!H122</f>
        <v>0</v>
      </c>
      <c r="I321" s="98">
        <f>'5'!I122</f>
        <v>0</v>
      </c>
      <c r="J321" s="98">
        <f>'5'!J122</f>
        <v>0</v>
      </c>
      <c r="K321" s="98">
        <f>'5'!K122</f>
        <v>0</v>
      </c>
      <c r="L321" s="98">
        <f>'5'!L122</f>
        <v>0</v>
      </c>
      <c r="M321" s="98">
        <f>'5'!M122</f>
        <v>0</v>
      </c>
      <c r="N321" s="98">
        <f>'5'!N122</f>
        <v>0</v>
      </c>
      <c r="O321" s="98">
        <f>'5'!O122</f>
        <v>0</v>
      </c>
      <c r="P321" s="98">
        <f>'5'!P122</f>
        <v>0</v>
      </c>
      <c r="Q321" s="98">
        <f>'5'!Q122</f>
        <v>0</v>
      </c>
      <c r="R321" s="98">
        <f>'5'!R122</f>
        <v>0</v>
      </c>
      <c r="S321" s="98">
        <f>'5'!S122</f>
        <v>0</v>
      </c>
      <c r="T321" s="98">
        <f>'5'!T122</f>
        <v>0</v>
      </c>
    </row>
    <row r="322" spans="2:20" s="161" customFormat="1" ht="12.6">
      <c r="B322" s="35" t="s">
        <v>578</v>
      </c>
      <c r="C322" s="94" t="str">
        <f t="shared" si="172"/>
        <v>Spare - please specify</v>
      </c>
      <c r="D322" s="234" t="str">
        <f t="shared" si="175"/>
        <v>SP1</v>
      </c>
      <c r="E322" s="18" t="str">
        <f t="shared" si="173"/>
        <v>£m (nominal)</v>
      </c>
      <c r="H322" s="98">
        <f>'5'!H123</f>
        <v>0</v>
      </c>
      <c r="I322" s="98">
        <f>'5'!I123</f>
        <v>0</v>
      </c>
      <c r="J322" s="98">
        <f>'5'!J123</f>
        <v>0</v>
      </c>
      <c r="K322" s="98">
        <f>'5'!K123</f>
        <v>0</v>
      </c>
      <c r="L322" s="98">
        <f>'5'!L123</f>
        <v>0</v>
      </c>
      <c r="M322" s="98">
        <f>'5'!M123</f>
        <v>0</v>
      </c>
      <c r="N322" s="98">
        <f>'5'!N123</f>
        <v>0</v>
      </c>
      <c r="O322" s="98">
        <f>'5'!O123</f>
        <v>0</v>
      </c>
      <c r="P322" s="98">
        <f>'5'!P123</f>
        <v>0</v>
      </c>
      <c r="Q322" s="98">
        <f>'5'!Q123</f>
        <v>0</v>
      </c>
      <c r="R322" s="98">
        <f>'5'!R123</f>
        <v>0</v>
      </c>
      <c r="S322" s="98">
        <f>'5'!S123</f>
        <v>0</v>
      </c>
      <c r="T322" s="98">
        <f>'5'!T123</f>
        <v>0</v>
      </c>
    </row>
    <row r="323" spans="2:20" s="161" customFormat="1" ht="12.6">
      <c r="B323" s="35" t="s">
        <v>578</v>
      </c>
      <c r="C323" s="94" t="str">
        <f t="shared" ref="C323:E343" si="176">C474</f>
        <v>Spare - please specify</v>
      </c>
      <c r="D323" s="234" t="str">
        <f t="shared" si="175"/>
        <v>SP2</v>
      </c>
      <c r="E323" s="18" t="str">
        <f t="shared" ref="E323:E340" si="177">E474</f>
        <v>£m (nominal)</v>
      </c>
      <c r="H323" s="98">
        <f>'5'!H124</f>
        <v>0</v>
      </c>
      <c r="I323" s="98">
        <f>'5'!I124</f>
        <v>0</v>
      </c>
      <c r="J323" s="98">
        <f>'5'!J124</f>
        <v>0</v>
      </c>
      <c r="K323" s="98">
        <f>'5'!K124</f>
        <v>0</v>
      </c>
      <c r="L323" s="98">
        <f>'5'!L124</f>
        <v>0</v>
      </c>
      <c r="M323" s="98">
        <f>'5'!M124</f>
        <v>0</v>
      </c>
      <c r="N323" s="98">
        <f>'5'!N124</f>
        <v>0</v>
      </c>
      <c r="O323" s="98">
        <f>'5'!O124</f>
        <v>0</v>
      </c>
      <c r="P323" s="98">
        <f>'5'!P124</f>
        <v>0</v>
      </c>
      <c r="Q323" s="98">
        <f>'5'!Q124</f>
        <v>0</v>
      </c>
      <c r="R323" s="98">
        <f>'5'!R124</f>
        <v>0</v>
      </c>
      <c r="S323" s="98">
        <f>'5'!S124</f>
        <v>0</v>
      </c>
      <c r="T323" s="98">
        <f>'5'!T124</f>
        <v>0</v>
      </c>
    </row>
    <row r="324" spans="2:20" s="161" customFormat="1" ht="12.6">
      <c r="B324" s="35" t="s">
        <v>578</v>
      </c>
      <c r="C324" s="94" t="str">
        <f t="shared" si="176"/>
        <v>Spare - please specify</v>
      </c>
      <c r="D324" s="234" t="str">
        <f t="shared" si="175"/>
        <v>SP3</v>
      </c>
      <c r="E324" s="18" t="str">
        <f t="shared" si="177"/>
        <v>£m (nominal)</v>
      </c>
      <c r="H324" s="98">
        <f>'5'!H125</f>
        <v>0</v>
      </c>
      <c r="I324" s="98">
        <f>'5'!I125</f>
        <v>0</v>
      </c>
      <c r="J324" s="98">
        <f>'5'!J125</f>
        <v>0</v>
      </c>
      <c r="K324" s="98">
        <f>'5'!K125</f>
        <v>0</v>
      </c>
      <c r="L324" s="98">
        <f>'5'!L125</f>
        <v>0</v>
      </c>
      <c r="M324" s="98">
        <f>'5'!M125</f>
        <v>0</v>
      </c>
      <c r="N324" s="98">
        <f>'5'!N125</f>
        <v>0</v>
      </c>
      <c r="O324" s="98">
        <f>'5'!O125</f>
        <v>0</v>
      </c>
      <c r="P324" s="98">
        <f>'5'!P125</f>
        <v>0</v>
      </c>
      <c r="Q324" s="98">
        <f>'5'!Q125</f>
        <v>0</v>
      </c>
      <c r="R324" s="98">
        <f>'5'!R125</f>
        <v>0</v>
      </c>
      <c r="S324" s="98">
        <f>'5'!S125</f>
        <v>0</v>
      </c>
      <c r="T324" s="98">
        <f>'5'!T125</f>
        <v>0</v>
      </c>
    </row>
    <row r="325" spans="2:20" s="161" customFormat="1" ht="12.6">
      <c r="B325" s="35" t="s">
        <v>577</v>
      </c>
      <c r="C325" s="16" t="str">
        <f t="shared" si="176"/>
        <v>Security</v>
      </c>
      <c r="D325" s="234"/>
      <c r="E325" s="18" t="str">
        <f t="shared" si="177"/>
        <v>£m (nominal)</v>
      </c>
      <c r="H325" s="98">
        <f>'5'!H126</f>
        <v>0</v>
      </c>
      <c r="I325" s="98">
        <f>'5'!I126</f>
        <v>0</v>
      </c>
      <c r="J325" s="98">
        <f>'5'!J126</f>
        <v>0</v>
      </c>
      <c r="K325" s="98">
        <f>'5'!K126</f>
        <v>0</v>
      </c>
      <c r="L325" s="98">
        <f>'5'!L126</f>
        <v>0</v>
      </c>
      <c r="M325" s="98">
        <f>'5'!M126</f>
        <v>0</v>
      </c>
      <c r="N325" s="98">
        <f>'5'!N126</f>
        <v>0</v>
      </c>
      <c r="O325" s="98">
        <f>'5'!O126</f>
        <v>0</v>
      </c>
      <c r="P325" s="98">
        <f>'5'!P126</f>
        <v>0</v>
      </c>
      <c r="Q325" s="98">
        <f>'5'!Q126</f>
        <v>0</v>
      </c>
      <c r="R325" s="98">
        <f>'5'!R126</f>
        <v>0</v>
      </c>
      <c r="S325" s="98">
        <f>'5'!S126</f>
        <v>0</v>
      </c>
      <c r="T325" s="98">
        <f>'5'!T126</f>
        <v>0</v>
      </c>
    </row>
    <row r="326" spans="2:20" s="161" customFormat="1" ht="12.6">
      <c r="B326" s="35" t="s">
        <v>577</v>
      </c>
      <c r="C326" s="94" t="str">
        <f t="shared" si="176"/>
        <v>Payroll costs</v>
      </c>
      <c r="D326" s="234" t="str">
        <f t="shared" ref="D326:D338" si="178">D477</f>
        <v>PR</v>
      </c>
      <c r="E326" s="18" t="str">
        <f t="shared" si="177"/>
        <v>£m (nominal)</v>
      </c>
      <c r="H326" s="98">
        <f>'5'!H127</f>
        <v>0</v>
      </c>
      <c r="I326" s="98">
        <f>'5'!I127</f>
        <v>0</v>
      </c>
      <c r="J326" s="98">
        <f>'5'!J127</f>
        <v>0</v>
      </c>
      <c r="K326" s="98">
        <f>'5'!K127</f>
        <v>0</v>
      </c>
      <c r="L326" s="98">
        <f>'5'!L127</f>
        <v>0</v>
      </c>
      <c r="M326" s="98">
        <f>'5'!M127</f>
        <v>0</v>
      </c>
      <c r="N326" s="98">
        <f>'5'!N127</f>
        <v>0</v>
      </c>
      <c r="O326" s="98">
        <f>'5'!O127</f>
        <v>0</v>
      </c>
      <c r="P326" s="98">
        <f>'5'!P127</f>
        <v>0</v>
      </c>
      <c r="Q326" s="98">
        <f>'5'!Q127</f>
        <v>0</v>
      </c>
      <c r="R326" s="98">
        <f>'5'!R127</f>
        <v>0</v>
      </c>
      <c r="S326" s="98">
        <f>'5'!S127</f>
        <v>0</v>
      </c>
      <c r="T326" s="98">
        <f>'5'!T127</f>
        <v>0</v>
      </c>
    </row>
    <row r="327" spans="2:20" s="161" customFormat="1" ht="12.6">
      <c r="B327" s="35" t="s">
        <v>577</v>
      </c>
      <c r="C327" s="94" t="str">
        <f t="shared" si="176"/>
        <v>Non-payroll costs</v>
      </c>
      <c r="D327" s="234" t="str">
        <f t="shared" si="178"/>
        <v>NP</v>
      </c>
      <c r="E327" s="18" t="str">
        <f t="shared" si="177"/>
        <v>£m (nominal)</v>
      </c>
      <c r="H327" s="98">
        <f>'5'!H128</f>
        <v>0</v>
      </c>
      <c r="I327" s="98">
        <f>'5'!I128</f>
        <v>0</v>
      </c>
      <c r="J327" s="98">
        <f>'5'!J128</f>
        <v>0</v>
      </c>
      <c r="K327" s="98">
        <f>'5'!K128</f>
        <v>0</v>
      </c>
      <c r="L327" s="98">
        <f>'5'!L128</f>
        <v>0</v>
      </c>
      <c r="M327" s="98">
        <f>'5'!M128</f>
        <v>0</v>
      </c>
      <c r="N327" s="98">
        <f>'5'!N128</f>
        <v>0</v>
      </c>
      <c r="O327" s="98">
        <f>'5'!O128</f>
        <v>0</v>
      </c>
      <c r="P327" s="98">
        <f>'5'!P128</f>
        <v>0</v>
      </c>
      <c r="Q327" s="98">
        <f>'5'!Q128</f>
        <v>0</v>
      </c>
      <c r="R327" s="98">
        <f>'5'!R128</f>
        <v>0</v>
      </c>
      <c r="S327" s="98">
        <f>'5'!S128</f>
        <v>0</v>
      </c>
      <c r="T327" s="98">
        <f>'5'!T128</f>
        <v>0</v>
      </c>
    </row>
    <row r="328" spans="2:20" s="161" customFormat="1" ht="12.6">
      <c r="B328" s="35" t="s">
        <v>577</v>
      </c>
      <c r="C328" s="94" t="str">
        <f t="shared" si="176"/>
        <v>Recruitment</v>
      </c>
      <c r="D328" s="234" t="str">
        <f t="shared" si="178"/>
        <v>RC</v>
      </c>
      <c r="E328" s="18" t="str">
        <f t="shared" si="177"/>
        <v>£m (nominal)</v>
      </c>
      <c r="H328" s="98">
        <f>'5'!H129</f>
        <v>0</v>
      </c>
      <c r="I328" s="98">
        <f>'5'!I129</f>
        <v>0</v>
      </c>
      <c r="J328" s="98">
        <f>'5'!J129</f>
        <v>0</v>
      </c>
      <c r="K328" s="98">
        <f>'5'!K129</f>
        <v>0</v>
      </c>
      <c r="L328" s="98">
        <f>'5'!L129</f>
        <v>0</v>
      </c>
      <c r="M328" s="98">
        <f>'5'!M129</f>
        <v>0</v>
      </c>
      <c r="N328" s="98">
        <f>'5'!N129</f>
        <v>0</v>
      </c>
      <c r="O328" s="98">
        <f>'5'!O129</f>
        <v>0</v>
      </c>
      <c r="P328" s="98">
        <f>'5'!P129</f>
        <v>0</v>
      </c>
      <c r="Q328" s="98">
        <f>'5'!Q129</f>
        <v>0</v>
      </c>
      <c r="R328" s="98">
        <f>'5'!R129</f>
        <v>0</v>
      </c>
      <c r="S328" s="98">
        <f>'5'!S129</f>
        <v>0</v>
      </c>
      <c r="T328" s="98">
        <f>'5'!T129</f>
        <v>0</v>
      </c>
    </row>
    <row r="329" spans="2:20" s="161" customFormat="1" ht="12.6">
      <c r="B329" s="35" t="s">
        <v>577</v>
      </c>
      <c r="C329" s="94" t="str">
        <f t="shared" si="176"/>
        <v>Accommodation</v>
      </c>
      <c r="D329" s="234" t="str">
        <f t="shared" si="178"/>
        <v>AC</v>
      </c>
      <c r="E329" s="18" t="str">
        <f t="shared" si="177"/>
        <v>£m (nominal)</v>
      </c>
      <c r="H329" s="98">
        <f>'5'!H130</f>
        <v>0</v>
      </c>
      <c r="I329" s="98">
        <f>'5'!I130</f>
        <v>0</v>
      </c>
      <c r="J329" s="98">
        <f>'5'!J130</f>
        <v>0</v>
      </c>
      <c r="K329" s="98">
        <f>'5'!K130</f>
        <v>0</v>
      </c>
      <c r="L329" s="98">
        <f>'5'!L130</f>
        <v>0</v>
      </c>
      <c r="M329" s="98">
        <f>'5'!M130</f>
        <v>0</v>
      </c>
      <c r="N329" s="98">
        <f>'5'!N130</f>
        <v>0</v>
      </c>
      <c r="O329" s="98">
        <f>'5'!O130</f>
        <v>0</v>
      </c>
      <c r="P329" s="98">
        <f>'5'!P130</f>
        <v>0</v>
      </c>
      <c r="Q329" s="98">
        <f>'5'!Q130</f>
        <v>0</v>
      </c>
      <c r="R329" s="98">
        <f>'5'!R130</f>
        <v>0</v>
      </c>
      <c r="S329" s="98">
        <f>'5'!S130</f>
        <v>0</v>
      </c>
      <c r="T329" s="98">
        <f>'5'!T130</f>
        <v>0</v>
      </c>
    </row>
    <row r="330" spans="2:20" s="161" customFormat="1" ht="12.6">
      <c r="B330" s="35" t="s">
        <v>577</v>
      </c>
      <c r="C330" s="94" t="str">
        <f t="shared" si="176"/>
        <v>External services</v>
      </c>
      <c r="D330" s="234" t="str">
        <f t="shared" si="178"/>
        <v>ES</v>
      </c>
      <c r="E330" s="18" t="str">
        <f t="shared" si="177"/>
        <v>£m (nominal)</v>
      </c>
      <c r="H330" s="98">
        <f>'5'!H131</f>
        <v>0</v>
      </c>
      <c r="I330" s="98">
        <f>'5'!I131</f>
        <v>0</v>
      </c>
      <c r="J330" s="98">
        <f>'5'!J131</f>
        <v>0</v>
      </c>
      <c r="K330" s="98">
        <f>'5'!K131</f>
        <v>0</v>
      </c>
      <c r="L330" s="98">
        <f>'5'!L131</f>
        <v>0</v>
      </c>
      <c r="M330" s="98">
        <f>'5'!M131</f>
        <v>0</v>
      </c>
      <c r="N330" s="98">
        <f>'5'!N131</f>
        <v>0</v>
      </c>
      <c r="O330" s="98">
        <f>'5'!O131</f>
        <v>0</v>
      </c>
      <c r="P330" s="98">
        <f>'5'!P131</f>
        <v>0</v>
      </c>
      <c r="Q330" s="98">
        <f>'5'!Q131</f>
        <v>0</v>
      </c>
      <c r="R330" s="98">
        <f>'5'!R131</f>
        <v>0</v>
      </c>
      <c r="S330" s="98">
        <f>'5'!S131</f>
        <v>0</v>
      </c>
      <c r="T330" s="98">
        <f>'5'!T131</f>
        <v>0</v>
      </c>
    </row>
    <row r="331" spans="2:20" s="161" customFormat="1" ht="12.6">
      <c r="B331" s="35" t="s">
        <v>577</v>
      </c>
      <c r="C331" s="94" t="str">
        <f t="shared" si="176"/>
        <v>Internal services</v>
      </c>
      <c r="D331" s="234" t="str">
        <f t="shared" si="178"/>
        <v>IS</v>
      </c>
      <c r="E331" s="18" t="str">
        <f t="shared" si="177"/>
        <v>£m (nominal)</v>
      </c>
      <c r="H331" s="98">
        <f>'5'!H132</f>
        <v>0</v>
      </c>
      <c r="I331" s="98">
        <f>'5'!I132</f>
        <v>0</v>
      </c>
      <c r="J331" s="98">
        <f>'5'!J132</f>
        <v>0</v>
      </c>
      <c r="K331" s="98">
        <f>'5'!K132</f>
        <v>0</v>
      </c>
      <c r="L331" s="98">
        <f>'5'!L132</f>
        <v>0</v>
      </c>
      <c r="M331" s="98">
        <f>'5'!M132</f>
        <v>0</v>
      </c>
      <c r="N331" s="98">
        <f>'5'!N132</f>
        <v>0</v>
      </c>
      <c r="O331" s="98">
        <f>'5'!O132</f>
        <v>0</v>
      </c>
      <c r="P331" s="98">
        <f>'5'!P132</f>
        <v>0</v>
      </c>
      <c r="Q331" s="98">
        <f>'5'!Q132</f>
        <v>0</v>
      </c>
      <c r="R331" s="98">
        <f>'5'!R132</f>
        <v>0</v>
      </c>
      <c r="S331" s="98">
        <f>'5'!S132</f>
        <v>0</v>
      </c>
      <c r="T331" s="98">
        <f>'5'!T132</f>
        <v>0</v>
      </c>
    </row>
    <row r="332" spans="2:20" s="161" customFormat="1" ht="12.6">
      <c r="B332" s="35" t="s">
        <v>577</v>
      </c>
      <c r="C332" s="94" t="str">
        <f t="shared" si="176"/>
        <v>Service management</v>
      </c>
      <c r="D332" s="234" t="str">
        <f t="shared" si="178"/>
        <v>SM</v>
      </c>
      <c r="E332" s="18" t="str">
        <f t="shared" si="177"/>
        <v>£m (nominal)</v>
      </c>
      <c r="H332" s="98">
        <f>'5'!H133</f>
        <v>0</v>
      </c>
      <c r="I332" s="98">
        <f>'5'!I133</f>
        <v>0</v>
      </c>
      <c r="J332" s="98">
        <f>'5'!J133</f>
        <v>0</v>
      </c>
      <c r="K332" s="98">
        <f>'5'!K133</f>
        <v>0</v>
      </c>
      <c r="L332" s="98">
        <f>'5'!L133</f>
        <v>0</v>
      </c>
      <c r="M332" s="98">
        <f>'5'!M133</f>
        <v>0</v>
      </c>
      <c r="N332" s="98">
        <f>'5'!N133</f>
        <v>0</v>
      </c>
      <c r="O332" s="98">
        <f>'5'!O133</f>
        <v>0</v>
      </c>
      <c r="P332" s="98">
        <f>'5'!P133</f>
        <v>0</v>
      </c>
      <c r="Q332" s="98">
        <f>'5'!Q133</f>
        <v>0</v>
      </c>
      <c r="R332" s="98">
        <f>'5'!R133</f>
        <v>0</v>
      </c>
      <c r="S332" s="98">
        <f>'5'!S133</f>
        <v>0</v>
      </c>
      <c r="T332" s="98">
        <f>'5'!T133</f>
        <v>0</v>
      </c>
    </row>
    <row r="333" spans="2:20" s="161" customFormat="1" ht="12.6">
      <c r="B333" s="35" t="s">
        <v>577</v>
      </c>
      <c r="C333" s="94" t="str">
        <f t="shared" si="176"/>
        <v>Transition</v>
      </c>
      <c r="D333" s="234" t="str">
        <f t="shared" si="178"/>
        <v>TR</v>
      </c>
      <c r="E333" s="18" t="str">
        <f t="shared" si="177"/>
        <v>£m (nominal)</v>
      </c>
      <c r="H333" s="98">
        <f>'5'!H134</f>
        <v>0</v>
      </c>
      <c r="I333" s="98">
        <f>'5'!I134</f>
        <v>0</v>
      </c>
      <c r="J333" s="98">
        <f>'5'!J134</f>
        <v>0</v>
      </c>
      <c r="K333" s="98">
        <f>'5'!K134</f>
        <v>0</v>
      </c>
      <c r="L333" s="98">
        <f>'5'!L134</f>
        <v>0</v>
      </c>
      <c r="M333" s="98">
        <f>'5'!M134</f>
        <v>0</v>
      </c>
      <c r="N333" s="98">
        <f>'5'!N134</f>
        <v>0</v>
      </c>
      <c r="O333" s="98">
        <f>'5'!O134</f>
        <v>0</v>
      </c>
      <c r="P333" s="98">
        <f>'5'!P134</f>
        <v>0</v>
      </c>
      <c r="Q333" s="98">
        <f>'5'!Q134</f>
        <v>0</v>
      </c>
      <c r="R333" s="98">
        <f>'5'!R134</f>
        <v>0</v>
      </c>
      <c r="S333" s="98">
        <f>'5'!S134</f>
        <v>0</v>
      </c>
      <c r="T333" s="98">
        <f>'5'!T134</f>
        <v>0</v>
      </c>
    </row>
    <row r="334" spans="2:20" s="161" customFormat="1" ht="12.6">
      <c r="B334" s="35" t="s">
        <v>577</v>
      </c>
      <c r="C334" s="94" t="str">
        <f t="shared" si="176"/>
        <v>IT Services</v>
      </c>
      <c r="D334" s="234" t="str">
        <f t="shared" si="178"/>
        <v>IT</v>
      </c>
      <c r="E334" s="18" t="str">
        <f t="shared" si="177"/>
        <v>£m (nominal)</v>
      </c>
      <c r="H334" s="98">
        <f>'5'!H135</f>
        <v>0</v>
      </c>
      <c r="I334" s="98">
        <f>'5'!I135</f>
        <v>0</v>
      </c>
      <c r="J334" s="98">
        <f>'5'!J135</f>
        <v>0</v>
      </c>
      <c r="K334" s="98">
        <f>'5'!K135</f>
        <v>0</v>
      </c>
      <c r="L334" s="98">
        <f>'5'!L135</f>
        <v>0</v>
      </c>
      <c r="M334" s="98">
        <f>'5'!M135</f>
        <v>0</v>
      </c>
      <c r="N334" s="98">
        <f>'5'!N135</f>
        <v>0</v>
      </c>
      <c r="O334" s="98">
        <f>'5'!O135</f>
        <v>0</v>
      </c>
      <c r="P334" s="98">
        <f>'5'!P135</f>
        <v>0</v>
      </c>
      <c r="Q334" s="98">
        <f>'5'!Q135</f>
        <v>0</v>
      </c>
      <c r="R334" s="98">
        <f>'5'!R135</f>
        <v>0</v>
      </c>
      <c r="S334" s="98">
        <f>'5'!S135</f>
        <v>0</v>
      </c>
      <c r="T334" s="98">
        <f>'5'!T135</f>
        <v>0</v>
      </c>
    </row>
    <row r="335" spans="2:20" s="161" customFormat="1" ht="12.6">
      <c r="B335" s="35" t="s">
        <v>577</v>
      </c>
      <c r="C335" s="94" t="str">
        <f t="shared" si="176"/>
        <v>Office Sundry</v>
      </c>
      <c r="D335" s="234" t="str">
        <f t="shared" si="178"/>
        <v>OS</v>
      </c>
      <c r="E335" s="18" t="str">
        <f t="shared" si="177"/>
        <v>£m (nominal)</v>
      </c>
      <c r="H335" s="98">
        <f>'5'!H136</f>
        <v>0</v>
      </c>
      <c r="I335" s="98">
        <f>'5'!I136</f>
        <v>0</v>
      </c>
      <c r="J335" s="98">
        <f>'5'!J136</f>
        <v>0</v>
      </c>
      <c r="K335" s="98">
        <f>'5'!K136</f>
        <v>0</v>
      </c>
      <c r="L335" s="98">
        <f>'5'!L136</f>
        <v>0</v>
      </c>
      <c r="M335" s="98">
        <f>'5'!M136</f>
        <v>0</v>
      </c>
      <c r="N335" s="98">
        <f>'5'!N136</f>
        <v>0</v>
      </c>
      <c r="O335" s="98">
        <f>'5'!O136</f>
        <v>0</v>
      </c>
      <c r="P335" s="98">
        <f>'5'!P136</f>
        <v>0</v>
      </c>
      <c r="Q335" s="98">
        <f>'5'!Q136</f>
        <v>0</v>
      </c>
      <c r="R335" s="98">
        <f>'5'!R136</f>
        <v>0</v>
      </c>
      <c r="S335" s="98">
        <f>'5'!S136</f>
        <v>0</v>
      </c>
      <c r="T335" s="98">
        <f>'5'!T136</f>
        <v>0</v>
      </c>
    </row>
    <row r="336" spans="2:20" s="161" customFormat="1" ht="12.6">
      <c r="B336" s="35" t="s">
        <v>577</v>
      </c>
      <c r="C336" s="94" t="str">
        <f t="shared" si="176"/>
        <v>Spare - please specify</v>
      </c>
      <c r="D336" s="234" t="str">
        <f t="shared" si="178"/>
        <v>SP1</v>
      </c>
      <c r="E336" s="18" t="str">
        <f t="shared" si="177"/>
        <v>£m (nominal)</v>
      </c>
      <c r="H336" s="98">
        <f>'5'!H137</f>
        <v>0</v>
      </c>
      <c r="I336" s="98">
        <f>'5'!I137</f>
        <v>0</v>
      </c>
      <c r="J336" s="98">
        <f>'5'!J137</f>
        <v>0</v>
      </c>
      <c r="K336" s="98">
        <f>'5'!K137</f>
        <v>0</v>
      </c>
      <c r="L336" s="98">
        <f>'5'!L137</f>
        <v>0</v>
      </c>
      <c r="M336" s="98">
        <f>'5'!M137</f>
        <v>0</v>
      </c>
      <c r="N336" s="98">
        <f>'5'!N137</f>
        <v>0</v>
      </c>
      <c r="O336" s="98">
        <f>'5'!O137</f>
        <v>0</v>
      </c>
      <c r="P336" s="98">
        <f>'5'!P137</f>
        <v>0</v>
      </c>
      <c r="Q336" s="98">
        <f>'5'!Q137</f>
        <v>0</v>
      </c>
      <c r="R336" s="98">
        <f>'5'!R137</f>
        <v>0</v>
      </c>
      <c r="S336" s="98">
        <f>'5'!S137</f>
        <v>0</v>
      </c>
      <c r="T336" s="98">
        <f>'5'!T137</f>
        <v>0</v>
      </c>
    </row>
    <row r="337" spans="1:257" s="161" customFormat="1" ht="12.6">
      <c r="B337" s="35" t="s">
        <v>577</v>
      </c>
      <c r="C337" s="94" t="str">
        <f t="shared" si="176"/>
        <v>Spare - please specify</v>
      </c>
      <c r="D337" s="234" t="str">
        <f t="shared" si="178"/>
        <v>SP2</v>
      </c>
      <c r="E337" s="18" t="str">
        <f t="shared" si="177"/>
        <v>£m (nominal)</v>
      </c>
      <c r="H337" s="98">
        <f>'5'!H138</f>
        <v>0</v>
      </c>
      <c r="I337" s="98">
        <f>'5'!I138</f>
        <v>0</v>
      </c>
      <c r="J337" s="98">
        <f>'5'!J138</f>
        <v>0</v>
      </c>
      <c r="K337" s="98">
        <f>'5'!K138</f>
        <v>0</v>
      </c>
      <c r="L337" s="98">
        <f>'5'!L138</f>
        <v>0</v>
      </c>
      <c r="M337" s="98">
        <f>'5'!M138</f>
        <v>0</v>
      </c>
      <c r="N337" s="98">
        <f>'5'!N138</f>
        <v>0</v>
      </c>
      <c r="O337" s="98">
        <f>'5'!O138</f>
        <v>0</v>
      </c>
      <c r="P337" s="98">
        <f>'5'!P138</f>
        <v>0</v>
      </c>
      <c r="Q337" s="98">
        <f>'5'!Q138</f>
        <v>0</v>
      </c>
      <c r="R337" s="98">
        <f>'5'!R138</f>
        <v>0</v>
      </c>
      <c r="S337" s="98">
        <f>'5'!S138</f>
        <v>0</v>
      </c>
      <c r="T337" s="98">
        <f>'5'!T138</f>
        <v>0</v>
      </c>
    </row>
    <row r="338" spans="1:257" s="161" customFormat="1" ht="12.6">
      <c r="B338" s="35" t="s">
        <v>577</v>
      </c>
      <c r="C338" s="94" t="str">
        <f t="shared" si="176"/>
        <v>Spare - please specify</v>
      </c>
      <c r="D338" s="234" t="str">
        <f t="shared" si="178"/>
        <v>SP3</v>
      </c>
      <c r="E338" s="18" t="str">
        <f t="shared" si="177"/>
        <v>£m (nominal)</v>
      </c>
      <c r="H338" s="98">
        <f>'5'!H139</f>
        <v>0</v>
      </c>
      <c r="I338" s="98">
        <f>'5'!I139</f>
        <v>0</v>
      </c>
      <c r="J338" s="98">
        <f>'5'!J139</f>
        <v>0</v>
      </c>
      <c r="K338" s="98">
        <f>'5'!K139</f>
        <v>0</v>
      </c>
      <c r="L338" s="98">
        <f>'5'!L139</f>
        <v>0</v>
      </c>
      <c r="M338" s="98">
        <f>'5'!M139</f>
        <v>0</v>
      </c>
      <c r="N338" s="98">
        <f>'5'!N139</f>
        <v>0</v>
      </c>
      <c r="O338" s="98">
        <f>'5'!O139</f>
        <v>0</v>
      </c>
      <c r="P338" s="98">
        <f>'5'!P139</f>
        <v>0</v>
      </c>
      <c r="Q338" s="98">
        <f>'5'!Q139</f>
        <v>0</v>
      </c>
      <c r="R338" s="98">
        <f>'5'!R139</f>
        <v>0</v>
      </c>
      <c r="S338" s="98">
        <f>'5'!S139</f>
        <v>0</v>
      </c>
      <c r="T338" s="98">
        <f>'5'!T139</f>
        <v>0</v>
      </c>
    </row>
    <row r="339" spans="1:257" s="161" customFormat="1" ht="12.6">
      <c r="D339" s="234"/>
      <c r="E339" s="18"/>
    </row>
    <row r="340" spans="1:257" s="161" customFormat="1" ht="12.6">
      <c r="B340" s="35" t="s">
        <v>665</v>
      </c>
      <c r="C340" s="16" t="str">
        <f t="shared" si="176"/>
        <v>Additional Baseline</v>
      </c>
      <c r="D340" s="234"/>
      <c r="E340" s="18" t="str">
        <f t="shared" si="177"/>
        <v>£m (nominal)</v>
      </c>
      <c r="H340" s="98">
        <f>'5'!H141</f>
        <v>0</v>
      </c>
      <c r="I340" s="98">
        <f>'5'!I141</f>
        <v>0</v>
      </c>
      <c r="J340" s="98">
        <f>'5'!J141</f>
        <v>0</v>
      </c>
      <c r="K340" s="98">
        <f>'5'!K141</f>
        <v>0</v>
      </c>
      <c r="L340" s="98">
        <f>'5'!L141</f>
        <v>0</v>
      </c>
      <c r="M340" s="98">
        <f>'5'!M141</f>
        <v>0</v>
      </c>
      <c r="N340" s="98">
        <f>'5'!N141</f>
        <v>0</v>
      </c>
      <c r="O340" s="98">
        <f>'5'!O141</f>
        <v>0</v>
      </c>
      <c r="P340" s="98">
        <f>'5'!P141</f>
        <v>0</v>
      </c>
      <c r="Q340" s="98">
        <f>'5'!Q141</f>
        <v>0</v>
      </c>
      <c r="R340" s="98">
        <f>'5'!R141</f>
        <v>0</v>
      </c>
      <c r="S340" s="98">
        <f>'5'!S141</f>
        <v>0</v>
      </c>
      <c r="T340" s="98">
        <f>'5'!T141</f>
        <v>0</v>
      </c>
    </row>
    <row r="341" spans="1:257" s="161" customFormat="1" ht="12.6">
      <c r="B341" s="35" t="s">
        <v>665</v>
      </c>
      <c r="C341" s="94" t="str">
        <f t="shared" si="176"/>
        <v>Additional Project - please specify</v>
      </c>
      <c r="D341" s="234" t="str">
        <f t="shared" si="176"/>
        <v>PJ1</v>
      </c>
      <c r="E341" s="18" t="str">
        <f t="shared" si="176"/>
        <v>£m (nominal)</v>
      </c>
      <c r="H341" s="98">
        <f>'5'!H142</f>
        <v>0</v>
      </c>
      <c r="I341" s="98">
        <f>'5'!I142</f>
        <v>0</v>
      </c>
      <c r="J341" s="98">
        <f>'5'!J142</f>
        <v>0</v>
      </c>
      <c r="K341" s="98">
        <f>'5'!K142</f>
        <v>0</v>
      </c>
      <c r="L341" s="98">
        <f>'5'!L142</f>
        <v>0</v>
      </c>
      <c r="M341" s="98">
        <f>'5'!M142</f>
        <v>0</v>
      </c>
      <c r="N341" s="98">
        <f>'5'!N142</f>
        <v>0</v>
      </c>
      <c r="O341" s="98">
        <f>'5'!O142</f>
        <v>0</v>
      </c>
      <c r="P341" s="98">
        <f>'5'!P142</f>
        <v>0</v>
      </c>
      <c r="Q341" s="98">
        <f>'5'!Q142</f>
        <v>0</v>
      </c>
      <c r="R341" s="98">
        <f>'5'!R142</f>
        <v>0</v>
      </c>
      <c r="S341" s="98">
        <f>'5'!S142</f>
        <v>0</v>
      </c>
      <c r="T341" s="98">
        <f>'5'!T142</f>
        <v>0</v>
      </c>
    </row>
    <row r="342" spans="1:257" s="161" customFormat="1" ht="12.6">
      <c r="B342" s="35" t="s">
        <v>665</v>
      </c>
      <c r="C342" s="94" t="str">
        <f t="shared" si="176"/>
        <v>Additional Project - please specify</v>
      </c>
      <c r="D342" s="234" t="str">
        <f t="shared" si="176"/>
        <v>PJ2</v>
      </c>
      <c r="E342" s="18" t="str">
        <f t="shared" si="176"/>
        <v>£m (nominal)</v>
      </c>
      <c r="H342" s="98">
        <f>'5'!H143</f>
        <v>0</v>
      </c>
      <c r="I342" s="98">
        <f>'5'!I143</f>
        <v>0</v>
      </c>
      <c r="J342" s="98">
        <f>'5'!J143</f>
        <v>0</v>
      </c>
      <c r="K342" s="98">
        <f>'5'!K143</f>
        <v>0</v>
      </c>
      <c r="L342" s="98">
        <f>'5'!L143</f>
        <v>0</v>
      </c>
      <c r="M342" s="98">
        <f>'5'!M143</f>
        <v>0</v>
      </c>
      <c r="N342" s="98">
        <f>'5'!N143</f>
        <v>0</v>
      </c>
      <c r="O342" s="98">
        <f>'5'!O143</f>
        <v>0</v>
      </c>
      <c r="P342" s="98">
        <f>'5'!P143</f>
        <v>0</v>
      </c>
      <c r="Q342" s="98">
        <f>'5'!Q143</f>
        <v>0</v>
      </c>
      <c r="R342" s="98">
        <f>'5'!R143</f>
        <v>0</v>
      </c>
      <c r="S342" s="98">
        <f>'5'!S143</f>
        <v>0</v>
      </c>
      <c r="T342" s="98">
        <f>'5'!T143</f>
        <v>0</v>
      </c>
    </row>
    <row r="343" spans="1:257" s="161" customFormat="1" ht="12.6">
      <c r="B343" s="35" t="s">
        <v>665</v>
      </c>
      <c r="C343" s="94" t="str">
        <f t="shared" si="176"/>
        <v>Additional Project - please specify</v>
      </c>
      <c r="D343" s="234" t="str">
        <f t="shared" si="176"/>
        <v>PJ3</v>
      </c>
      <c r="E343" s="18" t="str">
        <f t="shared" si="176"/>
        <v>£m (nominal)</v>
      </c>
      <c r="H343" s="98">
        <f>'5'!H144</f>
        <v>0</v>
      </c>
      <c r="I343" s="98">
        <f>'5'!I144</f>
        <v>0</v>
      </c>
      <c r="J343" s="98">
        <f>'5'!J144</f>
        <v>0</v>
      </c>
      <c r="K343" s="98">
        <f>'5'!K144</f>
        <v>0</v>
      </c>
      <c r="L343" s="98">
        <f>'5'!L144</f>
        <v>0</v>
      </c>
      <c r="M343" s="98">
        <f>'5'!M144</f>
        <v>0</v>
      </c>
      <c r="N343" s="98">
        <f>'5'!N144</f>
        <v>0</v>
      </c>
      <c r="O343" s="98">
        <f>'5'!O144</f>
        <v>0</v>
      </c>
      <c r="P343" s="98">
        <f>'5'!P144</f>
        <v>0</v>
      </c>
      <c r="Q343" s="98">
        <f>'5'!Q144</f>
        <v>0</v>
      </c>
      <c r="R343" s="98">
        <f>'5'!R144</f>
        <v>0</v>
      </c>
      <c r="S343" s="98">
        <f>'5'!S144</f>
        <v>0</v>
      </c>
      <c r="T343" s="98">
        <f>'5'!T144</f>
        <v>0</v>
      </c>
    </row>
    <row r="344" spans="1:257" s="161" customFormat="1" ht="12.6">
      <c r="D344" s="234"/>
      <c r="E344" s="18"/>
    </row>
    <row r="345" spans="1:257" s="161" customFormat="1" ht="12.6">
      <c r="B345" s="35" t="s">
        <v>582</v>
      </c>
      <c r="C345" s="94" t="str">
        <f>C496</f>
        <v>Baseline Shared Service cost</v>
      </c>
      <c r="D345" s="234"/>
      <c r="E345" s="18" t="str">
        <f>E496</f>
        <v>£m (nominal)</v>
      </c>
      <c r="H345" s="98">
        <f>'5'!H146</f>
        <v>0</v>
      </c>
      <c r="I345" s="98">
        <f>'5'!I146</f>
        <v>0</v>
      </c>
      <c r="J345" s="98">
        <f>'5'!J146</f>
        <v>0</v>
      </c>
      <c r="K345" s="98">
        <f>'5'!K146</f>
        <v>0</v>
      </c>
      <c r="L345" s="98">
        <f>'5'!L146</f>
        <v>0</v>
      </c>
      <c r="M345" s="98">
        <f>'5'!M146</f>
        <v>0</v>
      </c>
      <c r="N345" s="98">
        <f>'5'!N146</f>
        <v>0</v>
      </c>
      <c r="O345" s="98">
        <f>'5'!O146</f>
        <v>0</v>
      </c>
      <c r="P345" s="98">
        <f>'5'!P146</f>
        <v>0</v>
      </c>
      <c r="Q345" s="98">
        <f>'5'!Q146</f>
        <v>0</v>
      </c>
      <c r="R345" s="98">
        <f>'5'!R146</f>
        <v>0</v>
      </c>
      <c r="S345" s="98">
        <f>'5'!S146</f>
        <v>0</v>
      </c>
      <c r="T345" s="98">
        <f>'5'!T146</f>
        <v>0</v>
      </c>
    </row>
    <row r="346" spans="1:257" s="161" customFormat="1" ht="12.6">
      <c r="C346" s="23"/>
      <c r="D346" s="234"/>
      <c r="H346" s="97"/>
      <c r="I346" s="97"/>
      <c r="J346" s="97"/>
      <c r="K346" s="97"/>
      <c r="L346" s="97"/>
      <c r="M346" s="97"/>
      <c r="N346" s="97"/>
      <c r="O346" s="97"/>
      <c r="P346" s="97"/>
      <c r="Q346" s="97"/>
      <c r="R346" s="97"/>
      <c r="S346" s="97"/>
      <c r="T346" s="97"/>
    </row>
    <row r="347" spans="1:257" s="161" customFormat="1" ht="12.6">
      <c r="B347" s="169"/>
      <c r="C347" s="65" t="s">
        <v>669</v>
      </c>
      <c r="D347" s="234"/>
      <c r="E347" s="18" t="s">
        <v>649</v>
      </c>
      <c r="H347" s="98">
        <f>SUM(H349:H367)</f>
        <v>0</v>
      </c>
      <c r="I347" s="98">
        <f t="shared" ref="I347:T347" si="179">SUM(I349:I367)</f>
        <v>0</v>
      </c>
      <c r="J347" s="98">
        <f t="shared" si="179"/>
        <v>0</v>
      </c>
      <c r="K347" s="98">
        <f t="shared" si="179"/>
        <v>0</v>
      </c>
      <c r="L347" s="98">
        <f t="shared" si="179"/>
        <v>0</v>
      </c>
      <c r="M347" s="98">
        <f t="shared" si="179"/>
        <v>0</v>
      </c>
      <c r="N347" s="98">
        <f t="shared" si="179"/>
        <v>0</v>
      </c>
      <c r="O347" s="98">
        <f t="shared" si="179"/>
        <v>0</v>
      </c>
      <c r="P347" s="98">
        <f t="shared" si="179"/>
        <v>0</v>
      </c>
      <c r="Q347" s="98">
        <f t="shared" si="179"/>
        <v>0</v>
      </c>
      <c r="R347" s="98">
        <f t="shared" si="179"/>
        <v>0</v>
      </c>
      <c r="S347" s="98">
        <f t="shared" si="179"/>
        <v>0</v>
      </c>
      <c r="T347" s="98">
        <f t="shared" si="179"/>
        <v>0</v>
      </c>
    </row>
    <row r="348" spans="1:257" s="161" customFormat="1" ht="12.6">
      <c r="A348" s="18"/>
      <c r="B348" s="95"/>
      <c r="C348" s="82"/>
      <c r="D348" s="234"/>
      <c r="E348" s="18"/>
      <c r="F348" s="18"/>
      <c r="G348" s="18"/>
      <c r="H348" s="117"/>
      <c r="I348" s="117"/>
      <c r="J348" s="117"/>
      <c r="K348" s="117"/>
      <c r="L348" s="117"/>
      <c r="M348" s="117"/>
      <c r="N348" s="117"/>
      <c r="O348" s="117"/>
      <c r="P348" s="117"/>
      <c r="Q348" s="117"/>
      <c r="R348" s="117"/>
      <c r="S348" s="117"/>
      <c r="T348" s="117"/>
      <c r="U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row>
    <row r="349" spans="1:257" s="161" customFormat="1" ht="12.6">
      <c r="B349" s="169" t="s">
        <v>581</v>
      </c>
      <c r="C349" s="217" t="str">
        <f>'5'!C150</f>
        <v>Smart Metering Key Infrastructure (SMKI)</v>
      </c>
      <c r="D349" s="234" t="str">
        <f t="shared" ref="D349:D367" si="180">D500</f>
        <v>ES</v>
      </c>
      <c r="E349" s="18" t="s">
        <v>649</v>
      </c>
      <c r="H349" s="98">
        <f>'5'!H150</f>
        <v>0</v>
      </c>
      <c r="I349" s="98">
        <f>'5'!I150</f>
        <v>0</v>
      </c>
      <c r="J349" s="98">
        <f>'5'!J150</f>
        <v>0</v>
      </c>
      <c r="K349" s="98">
        <f>'5'!K150</f>
        <v>0</v>
      </c>
      <c r="L349" s="98">
        <f>'5'!L150</f>
        <v>0</v>
      </c>
      <c r="M349" s="98">
        <f>'5'!M150</f>
        <v>0</v>
      </c>
      <c r="N349" s="98">
        <f>'5'!N150</f>
        <v>0</v>
      </c>
      <c r="O349" s="98">
        <f>'5'!O150</f>
        <v>0</v>
      </c>
      <c r="P349" s="98">
        <f>'5'!P150</f>
        <v>0</v>
      </c>
      <c r="Q349" s="98">
        <f>'5'!Q150</f>
        <v>0</v>
      </c>
      <c r="R349" s="98">
        <f>'5'!R150</f>
        <v>0</v>
      </c>
      <c r="S349" s="98">
        <f>'5'!S150</f>
        <v>0</v>
      </c>
      <c r="T349" s="98">
        <f>'5'!T150</f>
        <v>0</v>
      </c>
    </row>
    <row r="350" spans="1:257" s="161" customFormat="1" ht="12.6">
      <c r="B350" s="169" t="s">
        <v>581</v>
      </c>
      <c r="C350" s="217" t="str">
        <f>'5'!C151</f>
        <v>SMKI PR</v>
      </c>
      <c r="D350" s="234" t="str">
        <f t="shared" si="180"/>
        <v>PR</v>
      </c>
      <c r="E350" s="18" t="s">
        <v>649</v>
      </c>
      <c r="H350" s="98">
        <f>'5'!H151</f>
        <v>0</v>
      </c>
      <c r="I350" s="98">
        <f>'5'!I151</f>
        <v>0</v>
      </c>
      <c r="J350" s="98">
        <f>'5'!J151</f>
        <v>0</v>
      </c>
      <c r="K350" s="98">
        <f>'5'!K151</f>
        <v>0</v>
      </c>
      <c r="L350" s="98">
        <f>'5'!L151</f>
        <v>0</v>
      </c>
      <c r="M350" s="98">
        <f>'5'!M151</f>
        <v>0</v>
      </c>
      <c r="N350" s="98">
        <f>'5'!N151</f>
        <v>0</v>
      </c>
      <c r="O350" s="98">
        <f>'5'!O151</f>
        <v>0</v>
      </c>
      <c r="P350" s="98">
        <f>'5'!P151</f>
        <v>0</v>
      </c>
      <c r="Q350" s="98">
        <f>'5'!Q151</f>
        <v>0</v>
      </c>
      <c r="R350" s="98">
        <f>'5'!R151</f>
        <v>0</v>
      </c>
      <c r="S350" s="98">
        <f>'5'!S151</f>
        <v>0</v>
      </c>
      <c r="T350" s="98">
        <f>'5'!T151</f>
        <v>0</v>
      </c>
    </row>
    <row r="351" spans="1:257" s="161" customFormat="1" ht="12.6">
      <c r="B351" s="169" t="s">
        <v>581</v>
      </c>
      <c r="C351" s="217" t="str">
        <f>'5'!C152</f>
        <v xml:space="preserve">Testing </v>
      </c>
      <c r="D351" s="234" t="str">
        <f t="shared" si="180"/>
        <v>PR</v>
      </c>
      <c r="E351" s="18" t="s">
        <v>649</v>
      </c>
      <c r="H351" s="98">
        <f>'5'!H152</f>
        <v>0</v>
      </c>
      <c r="I351" s="98">
        <f>'5'!I152</f>
        <v>0</v>
      </c>
      <c r="J351" s="98">
        <f>'5'!J152</f>
        <v>0</v>
      </c>
      <c r="K351" s="98">
        <f>'5'!K152</f>
        <v>0</v>
      </c>
      <c r="L351" s="98">
        <f>'5'!L152</f>
        <v>0</v>
      </c>
      <c r="M351" s="98">
        <f>'5'!M152</f>
        <v>0</v>
      </c>
      <c r="N351" s="98">
        <f>'5'!N152</f>
        <v>0</v>
      </c>
      <c r="O351" s="98">
        <f>'5'!O152</f>
        <v>0</v>
      </c>
      <c r="P351" s="98">
        <f>'5'!P152</f>
        <v>0</v>
      </c>
      <c r="Q351" s="98">
        <f>'5'!Q152</f>
        <v>0</v>
      </c>
      <c r="R351" s="98">
        <f>'5'!R152</f>
        <v>0</v>
      </c>
      <c r="S351" s="98">
        <f>'5'!S152</f>
        <v>0</v>
      </c>
      <c r="T351" s="98">
        <f>'5'!T152</f>
        <v>0</v>
      </c>
    </row>
    <row r="352" spans="1:257" s="161" customFormat="1" ht="12.6">
      <c r="B352" s="169" t="s">
        <v>581</v>
      </c>
      <c r="C352" s="217" t="str">
        <f>'5'!C153</f>
        <v>Architect</v>
      </c>
      <c r="D352" s="234" t="str">
        <f t="shared" si="180"/>
        <v>PR</v>
      </c>
      <c r="E352" s="18" t="s">
        <v>649</v>
      </c>
      <c r="H352" s="98">
        <f>'5'!H153</f>
        <v>0</v>
      </c>
      <c r="I352" s="98">
        <f>'5'!I153</f>
        <v>0</v>
      </c>
      <c r="J352" s="98">
        <f>'5'!J153</f>
        <v>0</v>
      </c>
      <c r="K352" s="98">
        <f>'5'!K153</f>
        <v>0</v>
      </c>
      <c r="L352" s="98">
        <f>'5'!L153</f>
        <v>0</v>
      </c>
      <c r="M352" s="98">
        <f>'5'!M153</f>
        <v>0</v>
      </c>
      <c r="N352" s="98">
        <f>'5'!N153</f>
        <v>0</v>
      </c>
      <c r="O352" s="98">
        <f>'5'!O153</f>
        <v>0</v>
      </c>
      <c r="P352" s="98">
        <f>'5'!P153</f>
        <v>0</v>
      </c>
      <c r="Q352" s="98">
        <f>'5'!Q153</f>
        <v>0</v>
      </c>
      <c r="R352" s="98">
        <f>'5'!R153</f>
        <v>0</v>
      </c>
      <c r="S352" s="98">
        <f>'5'!S153</f>
        <v>0</v>
      </c>
      <c r="T352" s="98">
        <f>'5'!T153</f>
        <v>0</v>
      </c>
    </row>
    <row r="353" spans="2:22" s="161" customFormat="1" ht="12.6">
      <c r="B353" s="169" t="s">
        <v>581</v>
      </c>
      <c r="C353" s="217" t="str">
        <f>'5'!C154</f>
        <v>Service Management</v>
      </c>
      <c r="D353" s="234" t="str">
        <f t="shared" si="180"/>
        <v>PR</v>
      </c>
      <c r="E353" s="18" t="s">
        <v>649</v>
      </c>
      <c r="H353" s="98">
        <f>'5'!H154</f>
        <v>0</v>
      </c>
      <c r="I353" s="98">
        <f>'5'!I154</f>
        <v>0</v>
      </c>
      <c r="J353" s="98">
        <f>'5'!J154</f>
        <v>0</v>
      </c>
      <c r="K353" s="98">
        <f>'5'!K154</f>
        <v>0</v>
      </c>
      <c r="L353" s="98">
        <f>'5'!L154</f>
        <v>0</v>
      </c>
      <c r="M353" s="98">
        <f>'5'!M154</f>
        <v>0</v>
      </c>
      <c r="N353" s="98">
        <f>'5'!N154</f>
        <v>0</v>
      </c>
      <c r="O353" s="98">
        <f>'5'!O154</f>
        <v>0</v>
      </c>
      <c r="P353" s="98">
        <f>'5'!P154</f>
        <v>0</v>
      </c>
      <c r="Q353" s="98">
        <f>'5'!Q154</f>
        <v>0</v>
      </c>
      <c r="R353" s="98">
        <f>'5'!R154</f>
        <v>0</v>
      </c>
      <c r="S353" s="98">
        <f>'5'!S154</f>
        <v>0</v>
      </c>
      <c r="T353" s="98">
        <f>'5'!T154</f>
        <v>0</v>
      </c>
    </row>
    <row r="354" spans="2:22" s="161" customFormat="1" ht="12.6">
      <c r="B354" s="169" t="s">
        <v>581</v>
      </c>
      <c r="C354" s="217" t="str">
        <f>'5'!C155</f>
        <v>Service Management ES</v>
      </c>
      <c r="D354" s="234" t="str">
        <f t="shared" si="180"/>
        <v>ES</v>
      </c>
      <c r="E354" s="18" t="s">
        <v>649</v>
      </c>
      <c r="H354" s="98">
        <f>'5'!H155</f>
        <v>0</v>
      </c>
      <c r="I354" s="98">
        <f>'5'!I155</f>
        <v>0</v>
      </c>
      <c r="J354" s="98">
        <f>'5'!J155</f>
        <v>0</v>
      </c>
      <c r="K354" s="98">
        <f>'5'!K155</f>
        <v>0</v>
      </c>
      <c r="L354" s="98">
        <f>'5'!L155</f>
        <v>0</v>
      </c>
      <c r="M354" s="98">
        <f>'5'!M155</f>
        <v>0</v>
      </c>
      <c r="N354" s="98">
        <f>'5'!N155</f>
        <v>0</v>
      </c>
      <c r="O354" s="98">
        <f>'5'!O155</f>
        <v>0</v>
      </c>
      <c r="P354" s="98">
        <f>'5'!P155</f>
        <v>0</v>
      </c>
      <c r="Q354" s="98">
        <f>'5'!Q155</f>
        <v>0</v>
      </c>
      <c r="R354" s="98">
        <f>'5'!R155</f>
        <v>0</v>
      </c>
      <c r="S354" s="98">
        <f>'5'!S155</f>
        <v>0</v>
      </c>
      <c r="T354" s="98">
        <f>'5'!T155</f>
        <v>0</v>
      </c>
    </row>
    <row r="355" spans="2:22" s="161" customFormat="1" ht="12.6">
      <c r="B355" s="169" t="s">
        <v>581</v>
      </c>
      <c r="C355" s="217" t="str">
        <f>'5'!C156</f>
        <v>Performance Auditor</v>
      </c>
      <c r="D355" s="234" t="str">
        <f t="shared" si="180"/>
        <v>PR</v>
      </c>
      <c r="E355" s="18" t="s">
        <v>649</v>
      </c>
      <c r="H355" s="98">
        <f>'5'!H156</f>
        <v>0</v>
      </c>
      <c r="I355" s="98">
        <f>'5'!I156</f>
        <v>0</v>
      </c>
      <c r="J355" s="98">
        <f>'5'!J156</f>
        <v>0</v>
      </c>
      <c r="K355" s="98">
        <f>'5'!K156</f>
        <v>0</v>
      </c>
      <c r="L355" s="98">
        <f>'5'!L156</f>
        <v>0</v>
      </c>
      <c r="M355" s="98">
        <f>'5'!M156</f>
        <v>0</v>
      </c>
      <c r="N355" s="98">
        <f>'5'!N156</f>
        <v>0</v>
      </c>
      <c r="O355" s="98">
        <f>'5'!O156</f>
        <v>0</v>
      </c>
      <c r="P355" s="98">
        <f>'5'!P156</f>
        <v>0</v>
      </c>
      <c r="Q355" s="98">
        <f>'5'!Q156</f>
        <v>0</v>
      </c>
      <c r="R355" s="98">
        <f>'5'!R156</f>
        <v>0</v>
      </c>
      <c r="S355" s="98">
        <f>'5'!S156</f>
        <v>0</v>
      </c>
      <c r="T355" s="98">
        <f>'5'!T156</f>
        <v>0</v>
      </c>
    </row>
    <row r="356" spans="2:22" s="161" customFormat="1" ht="12.6">
      <c r="B356" s="169" t="s">
        <v>581</v>
      </c>
      <c r="C356" s="217" t="str">
        <f>'5'!C157</f>
        <v>Industry</v>
      </c>
      <c r="D356" s="234" t="str">
        <f t="shared" si="180"/>
        <v>PR</v>
      </c>
      <c r="E356" s="18" t="s">
        <v>649</v>
      </c>
      <c r="H356" s="98">
        <f>'5'!H157</f>
        <v>0</v>
      </c>
      <c r="I356" s="98">
        <f>'5'!I157</f>
        <v>0</v>
      </c>
      <c r="J356" s="98">
        <f>'5'!J157</f>
        <v>0</v>
      </c>
      <c r="K356" s="98">
        <f>'5'!K157</f>
        <v>0</v>
      </c>
      <c r="L356" s="98">
        <f>'5'!L157</f>
        <v>0</v>
      </c>
      <c r="M356" s="98">
        <f>'5'!M157</f>
        <v>0</v>
      </c>
      <c r="N356" s="98">
        <f>'5'!N157</f>
        <v>0</v>
      </c>
      <c r="O356" s="98">
        <f>'5'!O157</f>
        <v>0</v>
      </c>
      <c r="P356" s="98">
        <f>'5'!P157</f>
        <v>0</v>
      </c>
      <c r="Q356" s="98">
        <f>'5'!Q157</f>
        <v>0</v>
      </c>
      <c r="R356" s="98">
        <f>'5'!R157</f>
        <v>0</v>
      </c>
      <c r="S356" s="98">
        <f>'5'!S157</f>
        <v>0</v>
      </c>
      <c r="T356" s="98">
        <f>'5'!T157</f>
        <v>0</v>
      </c>
    </row>
    <row r="357" spans="2:22" s="161" customFormat="1" ht="12.6">
      <c r="B357" s="169" t="s">
        <v>581</v>
      </c>
      <c r="C357" s="217" t="str">
        <f>'5'!C158</f>
        <v>Security</v>
      </c>
      <c r="D357" s="234" t="str">
        <f t="shared" si="180"/>
        <v>PR</v>
      </c>
      <c r="E357" s="18" t="s">
        <v>649</v>
      </c>
      <c r="H357" s="98">
        <f>'5'!H158</f>
        <v>0</v>
      </c>
      <c r="I357" s="98">
        <f>'5'!I158</f>
        <v>0</v>
      </c>
      <c r="J357" s="98">
        <f>'5'!J158</f>
        <v>0</v>
      </c>
      <c r="K357" s="98">
        <f>'5'!K158</f>
        <v>0</v>
      </c>
      <c r="L357" s="98">
        <f>'5'!L158</f>
        <v>0</v>
      </c>
      <c r="M357" s="98">
        <f>'5'!M158</f>
        <v>0</v>
      </c>
      <c r="N357" s="98">
        <f>'5'!N158</f>
        <v>0</v>
      </c>
      <c r="O357" s="98">
        <f>'5'!O158</f>
        <v>0</v>
      </c>
      <c r="P357" s="98">
        <f>'5'!P158</f>
        <v>0</v>
      </c>
      <c r="Q357" s="98">
        <f>'5'!Q158</f>
        <v>0</v>
      </c>
      <c r="R357" s="98">
        <f>'5'!R158</f>
        <v>0</v>
      </c>
      <c r="S357" s="98">
        <f>'5'!S158</f>
        <v>0</v>
      </c>
      <c r="T357" s="98">
        <f>'5'!T158</f>
        <v>0</v>
      </c>
    </row>
    <row r="358" spans="2:22" s="161" customFormat="1" ht="12.6">
      <c r="B358" s="169" t="s">
        <v>581</v>
      </c>
      <c r="C358" s="217" t="str">
        <f>'5'!C159</f>
        <v>Procurement</v>
      </c>
      <c r="D358" s="234" t="str">
        <f t="shared" si="180"/>
        <v>PR</v>
      </c>
      <c r="E358" s="18" t="s">
        <v>649</v>
      </c>
      <c r="H358" s="98">
        <f>'5'!H159</f>
        <v>0</v>
      </c>
      <c r="I358" s="98">
        <f>'5'!I159</f>
        <v>0</v>
      </c>
      <c r="J358" s="98">
        <f>'5'!J159</f>
        <v>0</v>
      </c>
      <c r="K358" s="98">
        <f>'5'!K159</f>
        <v>0</v>
      </c>
      <c r="L358" s="98">
        <f>'5'!L159</f>
        <v>0</v>
      </c>
      <c r="M358" s="98">
        <f>'5'!M159</f>
        <v>0</v>
      </c>
      <c r="N358" s="98">
        <f>'5'!N159</f>
        <v>0</v>
      </c>
      <c r="O358" s="98">
        <f>'5'!O159</f>
        <v>0</v>
      </c>
      <c r="P358" s="98">
        <f>'5'!P159</f>
        <v>0</v>
      </c>
      <c r="Q358" s="98">
        <f>'5'!Q159</f>
        <v>0</v>
      </c>
      <c r="R358" s="98">
        <f>'5'!R159</f>
        <v>0</v>
      </c>
      <c r="S358" s="98">
        <f>'5'!S159</f>
        <v>0</v>
      </c>
      <c r="T358" s="98">
        <f>'5'!T159</f>
        <v>0</v>
      </c>
    </row>
    <row r="359" spans="2:22" s="161" customFormat="1" ht="12.6">
      <c r="B359" s="169" t="s">
        <v>581</v>
      </c>
      <c r="C359" s="217" t="str">
        <f>'5'!C160</f>
        <v>Legal</v>
      </c>
      <c r="D359" s="234" t="str">
        <f t="shared" si="180"/>
        <v>ES</v>
      </c>
      <c r="E359" s="18" t="s">
        <v>649</v>
      </c>
      <c r="H359" s="98">
        <f>'5'!H160</f>
        <v>0</v>
      </c>
      <c r="I359" s="98">
        <f>'5'!I160</f>
        <v>0</v>
      </c>
      <c r="J359" s="98">
        <f>'5'!J160</f>
        <v>0</v>
      </c>
      <c r="K359" s="98">
        <f>'5'!K160</f>
        <v>0</v>
      </c>
      <c r="L359" s="98">
        <f>'5'!L160</f>
        <v>0</v>
      </c>
      <c r="M359" s="98">
        <f>'5'!M160</f>
        <v>0</v>
      </c>
      <c r="N359" s="98">
        <f>'5'!N160</f>
        <v>0</v>
      </c>
      <c r="O359" s="98">
        <f>'5'!O160</f>
        <v>0</v>
      </c>
      <c r="P359" s="98">
        <f>'5'!P160</f>
        <v>0</v>
      </c>
      <c r="Q359" s="98">
        <f>'5'!Q160</f>
        <v>0</v>
      </c>
      <c r="R359" s="98">
        <f>'5'!R160</f>
        <v>0</v>
      </c>
      <c r="S359" s="98">
        <f>'5'!S160</f>
        <v>0</v>
      </c>
      <c r="T359" s="98">
        <f>'5'!T160</f>
        <v>0</v>
      </c>
    </row>
    <row r="360" spans="2:22" s="161" customFormat="1" ht="12.6">
      <c r="B360" s="169" t="s">
        <v>581</v>
      </c>
      <c r="C360" s="217" t="str">
        <f>'5'!C161</f>
        <v>Competent Independent Organisation</v>
      </c>
      <c r="D360" s="234" t="str">
        <f t="shared" si="180"/>
        <v>ES</v>
      </c>
      <c r="E360" s="18" t="s">
        <v>649</v>
      </c>
      <c r="H360" s="98">
        <f>'5'!H161</f>
        <v>0</v>
      </c>
      <c r="I360" s="98">
        <f>'5'!I161</f>
        <v>0</v>
      </c>
      <c r="J360" s="98">
        <f>'5'!J161</f>
        <v>0</v>
      </c>
      <c r="K360" s="98">
        <f>'5'!K161</f>
        <v>0</v>
      </c>
      <c r="L360" s="98">
        <f>'5'!L161</f>
        <v>0</v>
      </c>
      <c r="M360" s="98">
        <f>'5'!M161</f>
        <v>0</v>
      </c>
      <c r="N360" s="98">
        <f>'5'!N161</f>
        <v>0</v>
      </c>
      <c r="O360" s="98">
        <f>'5'!O161</f>
        <v>0</v>
      </c>
      <c r="P360" s="98">
        <f>'5'!P161</f>
        <v>0</v>
      </c>
      <c r="Q360" s="98">
        <f>'5'!Q161</f>
        <v>0</v>
      </c>
      <c r="R360" s="98">
        <f>'5'!R161</f>
        <v>0</v>
      </c>
      <c r="S360" s="98">
        <f>'5'!S161</f>
        <v>0</v>
      </c>
      <c r="T360" s="98">
        <f>'5'!T161</f>
        <v>0</v>
      </c>
    </row>
    <row r="361" spans="2:22" s="161" customFormat="1" ht="12.6">
      <c r="B361" s="169" t="s">
        <v>581</v>
      </c>
      <c r="C361" s="217" t="str">
        <f>'5'!C162</f>
        <v>Financial security &amp; stability</v>
      </c>
      <c r="D361" s="234" t="str">
        <f t="shared" si="180"/>
        <v>IS</v>
      </c>
      <c r="E361" s="18" t="s">
        <v>649</v>
      </c>
      <c r="H361" s="98">
        <f>'5'!H162</f>
        <v>0</v>
      </c>
      <c r="I361" s="98">
        <f>'5'!I162</f>
        <v>0</v>
      </c>
      <c r="J361" s="98">
        <f>'5'!J162</f>
        <v>0</v>
      </c>
      <c r="K361" s="98">
        <f>'5'!K162</f>
        <v>0</v>
      </c>
      <c r="L361" s="98">
        <f>'5'!L162</f>
        <v>0</v>
      </c>
      <c r="M361" s="98">
        <f>'5'!M162</f>
        <v>0</v>
      </c>
      <c r="N361" s="98">
        <f>'5'!N162</f>
        <v>0</v>
      </c>
      <c r="O361" s="98">
        <f>'5'!O162</f>
        <v>0</v>
      </c>
      <c r="P361" s="98">
        <f>'5'!P162</f>
        <v>0</v>
      </c>
      <c r="Q361" s="98">
        <f>'5'!Q162</f>
        <v>0</v>
      </c>
      <c r="R361" s="98">
        <f>'5'!R162</f>
        <v>0</v>
      </c>
      <c r="S361" s="98">
        <f>'5'!S162</f>
        <v>0</v>
      </c>
      <c r="T361" s="98">
        <f>'5'!T162</f>
        <v>0</v>
      </c>
    </row>
    <row r="362" spans="2:22" s="161" customFormat="1" ht="12.6">
      <c r="B362" s="169" t="s">
        <v>581</v>
      </c>
      <c r="C362" s="217" t="str">
        <f>'5'!C163</f>
        <v>Financing</v>
      </c>
      <c r="D362" s="234" t="str">
        <f t="shared" si="180"/>
        <v>IS</v>
      </c>
      <c r="E362" s="18" t="s">
        <v>649</v>
      </c>
      <c r="H362" s="98">
        <f>'5'!H163</f>
        <v>0</v>
      </c>
      <c r="I362" s="98">
        <f>'5'!I163</f>
        <v>0</v>
      </c>
      <c r="J362" s="98">
        <f>'5'!J163</f>
        <v>0</v>
      </c>
      <c r="K362" s="98">
        <f>'5'!K163</f>
        <v>0</v>
      </c>
      <c r="L362" s="98">
        <f>'5'!L163</f>
        <v>0</v>
      </c>
      <c r="M362" s="98">
        <f>'5'!M163</f>
        <v>0</v>
      </c>
      <c r="N362" s="98">
        <f>'5'!N163</f>
        <v>0</v>
      </c>
      <c r="O362" s="98">
        <f>'5'!O163</f>
        <v>0</v>
      </c>
      <c r="P362" s="98">
        <f>'5'!P163</f>
        <v>0</v>
      </c>
      <c r="Q362" s="98">
        <f>'5'!Q163</f>
        <v>0</v>
      </c>
      <c r="R362" s="98">
        <f>'5'!R163</f>
        <v>0</v>
      </c>
      <c r="S362" s="98">
        <f>'5'!S163</f>
        <v>0</v>
      </c>
      <c r="T362" s="98">
        <f>'5'!T163</f>
        <v>0</v>
      </c>
    </row>
    <row r="363" spans="2:22" s="161" customFormat="1" ht="12.6">
      <c r="B363" s="169" t="s">
        <v>581</v>
      </c>
      <c r="C363" s="217" t="str">
        <f>'5'!C164</f>
        <v>Service Provider Audits</v>
      </c>
      <c r="D363" s="234" t="str">
        <f t="shared" si="180"/>
        <v>ES</v>
      </c>
      <c r="E363" s="18" t="s">
        <v>649</v>
      </c>
      <c r="H363" s="98">
        <f>'5'!H164</f>
        <v>0</v>
      </c>
      <c r="I363" s="98">
        <f>'5'!I164</f>
        <v>0</v>
      </c>
      <c r="J363" s="98">
        <f>'5'!J164</f>
        <v>0</v>
      </c>
      <c r="K363" s="98">
        <f>'5'!K164</f>
        <v>0</v>
      </c>
      <c r="L363" s="98">
        <f>'5'!L164</f>
        <v>0</v>
      </c>
      <c r="M363" s="98">
        <f>'5'!M164</f>
        <v>0</v>
      </c>
      <c r="N363" s="98">
        <f>'5'!N164</f>
        <v>0</v>
      </c>
      <c r="O363" s="98">
        <f>'5'!O164</f>
        <v>0</v>
      </c>
      <c r="P363" s="98">
        <f>'5'!P164</f>
        <v>0</v>
      </c>
      <c r="Q363" s="98">
        <f>'5'!Q164</f>
        <v>0</v>
      </c>
      <c r="R363" s="98">
        <f>'5'!R164</f>
        <v>0</v>
      </c>
      <c r="S363" s="98">
        <f>'5'!S164</f>
        <v>0</v>
      </c>
      <c r="T363" s="98">
        <f>'5'!T164</f>
        <v>0</v>
      </c>
    </row>
    <row r="364" spans="2:22" s="161" customFormat="1" ht="12.6">
      <c r="B364" s="169" t="s">
        <v>581</v>
      </c>
      <c r="C364" s="217" t="str">
        <f>'5'!C165</f>
        <v>Parsing and Correlation Service</v>
      </c>
      <c r="D364" s="234" t="str">
        <f t="shared" si="180"/>
        <v>ES</v>
      </c>
      <c r="E364" s="18" t="s">
        <v>649</v>
      </c>
      <c r="H364" s="98">
        <f>'5'!H165</f>
        <v>0</v>
      </c>
      <c r="I364" s="98">
        <f>'5'!I165</f>
        <v>0</v>
      </c>
      <c r="J364" s="98">
        <f>'5'!J165</f>
        <v>0</v>
      </c>
      <c r="K364" s="98">
        <f>'5'!K165</f>
        <v>0</v>
      </c>
      <c r="L364" s="98">
        <f>'5'!L165</f>
        <v>0</v>
      </c>
      <c r="M364" s="98">
        <f>'5'!M165</f>
        <v>0</v>
      </c>
      <c r="N364" s="98">
        <f>'5'!N165</f>
        <v>0</v>
      </c>
      <c r="O364" s="98">
        <f>'5'!O165</f>
        <v>0</v>
      </c>
      <c r="P364" s="98">
        <f>'5'!P165</f>
        <v>0</v>
      </c>
      <c r="Q364" s="98">
        <f>'5'!Q165</f>
        <v>0</v>
      </c>
      <c r="R364" s="98">
        <f>'5'!R165</f>
        <v>0</v>
      </c>
      <c r="S364" s="98">
        <f>'5'!S165</f>
        <v>0</v>
      </c>
      <c r="T364" s="98">
        <f>'5'!T165</f>
        <v>0</v>
      </c>
    </row>
    <row r="365" spans="2:22" s="161" customFormat="1" ht="12.6">
      <c r="B365" s="169" t="s">
        <v>581</v>
      </c>
      <c r="C365" s="217" t="str">
        <f>'5'!C166</f>
        <v>Additional Project - please specify</v>
      </c>
      <c r="D365" s="234" t="str">
        <f t="shared" si="180"/>
        <v>PJ1</v>
      </c>
      <c r="E365" s="18" t="s">
        <v>649</v>
      </c>
      <c r="H365" s="98">
        <f>'5'!H166</f>
        <v>0</v>
      </c>
      <c r="I365" s="98">
        <f>'5'!I166</f>
        <v>0</v>
      </c>
      <c r="J365" s="98">
        <f>'5'!J166</f>
        <v>0</v>
      </c>
      <c r="K365" s="98">
        <f>'5'!K166</f>
        <v>0</v>
      </c>
      <c r="L365" s="98">
        <f>'5'!L166</f>
        <v>0</v>
      </c>
      <c r="M365" s="98">
        <f>'5'!M166</f>
        <v>0</v>
      </c>
      <c r="N365" s="98">
        <f>'5'!N166</f>
        <v>0</v>
      </c>
      <c r="O365" s="98">
        <f>'5'!O166</f>
        <v>0</v>
      </c>
      <c r="P365" s="98">
        <f>'5'!P166</f>
        <v>0</v>
      </c>
      <c r="Q365" s="98">
        <f>'5'!Q166</f>
        <v>0</v>
      </c>
      <c r="R365" s="98">
        <f>'5'!R166</f>
        <v>0</v>
      </c>
      <c r="S365" s="98">
        <f>'5'!S166</f>
        <v>0</v>
      </c>
      <c r="T365" s="98">
        <f>'5'!T166</f>
        <v>0</v>
      </c>
    </row>
    <row r="366" spans="2:22" s="161" customFormat="1" ht="12.6">
      <c r="B366" s="169" t="s">
        <v>581</v>
      </c>
      <c r="C366" s="217" t="str">
        <f>'5'!C167</f>
        <v>Additional Project - please specify</v>
      </c>
      <c r="D366" s="234" t="str">
        <f t="shared" si="180"/>
        <v>PJ2</v>
      </c>
      <c r="E366" s="18" t="s">
        <v>649</v>
      </c>
      <c r="H366" s="98">
        <f>'5'!H167</f>
        <v>0</v>
      </c>
      <c r="I366" s="98">
        <f>'5'!I167</f>
        <v>0</v>
      </c>
      <c r="J366" s="98">
        <f>'5'!J167</f>
        <v>0</v>
      </c>
      <c r="K366" s="98">
        <f>'5'!K167</f>
        <v>0</v>
      </c>
      <c r="L366" s="98">
        <f>'5'!L167</f>
        <v>0</v>
      </c>
      <c r="M366" s="98">
        <f>'5'!M167</f>
        <v>0</v>
      </c>
      <c r="N366" s="98">
        <f>'5'!N167</f>
        <v>0</v>
      </c>
      <c r="O366" s="98">
        <f>'5'!O167</f>
        <v>0</v>
      </c>
      <c r="P366" s="98">
        <f>'5'!P167</f>
        <v>0</v>
      </c>
      <c r="Q366" s="98">
        <f>'5'!Q167</f>
        <v>0</v>
      </c>
      <c r="R366" s="98">
        <f>'5'!R167</f>
        <v>0</v>
      </c>
      <c r="S366" s="98">
        <f>'5'!S167</f>
        <v>0</v>
      </c>
      <c r="T366" s="98">
        <f>'5'!T167</f>
        <v>0</v>
      </c>
    </row>
    <row r="367" spans="2:22" s="161" customFormat="1" ht="12.6">
      <c r="B367" s="169" t="s">
        <v>581</v>
      </c>
      <c r="C367" s="217" t="str">
        <f>'5'!C168</f>
        <v>Additional Project - please specify</v>
      </c>
      <c r="D367" s="234" t="str">
        <f t="shared" si="180"/>
        <v>PJ3</v>
      </c>
      <c r="E367" s="18" t="s">
        <v>649</v>
      </c>
      <c r="H367" s="98">
        <f>'5'!H168</f>
        <v>0</v>
      </c>
      <c r="I367" s="98">
        <f>'5'!I168</f>
        <v>0</v>
      </c>
      <c r="J367" s="98">
        <f>'5'!J168</f>
        <v>0</v>
      </c>
      <c r="K367" s="98">
        <f>'5'!K168</f>
        <v>0</v>
      </c>
      <c r="L367" s="98">
        <f>'5'!L168</f>
        <v>0</v>
      </c>
      <c r="M367" s="98">
        <f>'5'!M168</f>
        <v>0</v>
      </c>
      <c r="N367" s="98">
        <f>'5'!N168</f>
        <v>0</v>
      </c>
      <c r="O367" s="98">
        <f>'5'!O168</f>
        <v>0</v>
      </c>
      <c r="P367" s="98">
        <f>'5'!P168</f>
        <v>0</v>
      </c>
      <c r="Q367" s="98">
        <f>'5'!Q168</f>
        <v>0</v>
      </c>
      <c r="R367" s="98">
        <f>'5'!R168</f>
        <v>0</v>
      </c>
      <c r="S367" s="98">
        <f>'5'!S168</f>
        <v>0</v>
      </c>
      <c r="T367" s="98">
        <f>'5'!T168</f>
        <v>0</v>
      </c>
    </row>
    <row r="368" spans="2:22" s="161" customFormat="1" ht="12.6">
      <c r="B368" s="169"/>
      <c r="C368" s="94"/>
      <c r="D368" s="234"/>
      <c r="E368" s="18"/>
      <c r="F368" s="18"/>
      <c r="G368" s="18"/>
      <c r="H368" s="117"/>
      <c r="I368" s="117"/>
      <c r="J368" s="117"/>
      <c r="K368" s="117"/>
      <c r="L368" s="117"/>
      <c r="M368" s="117"/>
      <c r="N368" s="117"/>
      <c r="O368" s="117"/>
      <c r="P368" s="117"/>
      <c r="Q368" s="117"/>
      <c r="R368" s="117"/>
      <c r="S368" s="117"/>
      <c r="T368" s="117"/>
      <c r="U368" s="127"/>
      <c r="V368" s="127"/>
    </row>
    <row r="369" spans="1:23" s="161" customFormat="1" ht="12.6">
      <c r="B369" s="169" t="s">
        <v>582</v>
      </c>
      <c r="C369" s="230" t="str">
        <f>C520</f>
        <v>New Scope Shared Service cost</v>
      </c>
      <c r="D369" s="234"/>
      <c r="E369" s="18" t="s">
        <v>649</v>
      </c>
      <c r="H369" s="103">
        <f>'5'!H170</f>
        <v>0</v>
      </c>
      <c r="I369" s="103">
        <f>'5'!I170</f>
        <v>0</v>
      </c>
      <c r="J369" s="103">
        <f>'5'!J170</f>
        <v>0</v>
      </c>
      <c r="K369" s="103">
        <f>'5'!K170</f>
        <v>0</v>
      </c>
      <c r="L369" s="103">
        <f>'5'!L170</f>
        <v>0</v>
      </c>
      <c r="M369" s="103">
        <f>'5'!M170</f>
        <v>0</v>
      </c>
      <c r="N369" s="103">
        <f>'5'!N170</f>
        <v>0</v>
      </c>
      <c r="O369" s="103">
        <f>'5'!O170</f>
        <v>0</v>
      </c>
      <c r="P369" s="103">
        <f>'5'!P170</f>
        <v>0</v>
      </c>
      <c r="Q369" s="103">
        <f>'5'!Q170</f>
        <v>0</v>
      </c>
      <c r="R369" s="103">
        <f>'5'!R170</f>
        <v>0</v>
      </c>
      <c r="S369" s="103">
        <f>'5'!S170</f>
        <v>0</v>
      </c>
      <c r="T369" s="103">
        <f>'5'!T170</f>
        <v>0</v>
      </c>
    </row>
    <row r="370" spans="1:23" s="161" customFormat="1" ht="12.75" customHeight="1">
      <c r="B370" s="169"/>
      <c r="D370" s="234"/>
    </row>
    <row r="371" spans="1:23" s="223" customFormat="1" ht="12.75" customHeight="1">
      <c r="D371" s="236"/>
    </row>
    <row r="372" spans="1:23" s="161" customFormat="1" ht="12.6">
      <c r="A372" s="64"/>
      <c r="B372" s="65" t="s">
        <v>615</v>
      </c>
      <c r="D372" s="233"/>
      <c r="U372" s="64"/>
      <c r="V372" s="64"/>
      <c r="W372" s="64"/>
    </row>
    <row r="373" spans="1:23" s="161" customFormat="1" ht="12.6">
      <c r="A373" s="64"/>
      <c r="B373" s="64"/>
      <c r="C373" s="65"/>
      <c r="D373" s="233"/>
      <c r="E373" s="64"/>
      <c r="F373" s="64"/>
      <c r="G373" s="64"/>
      <c r="H373" s="64"/>
      <c r="I373" s="64"/>
      <c r="J373" s="64"/>
      <c r="K373" s="64"/>
      <c r="L373" s="64"/>
      <c r="M373" s="64"/>
      <c r="N373" s="64"/>
      <c r="O373" s="64"/>
      <c r="P373" s="64"/>
      <c r="Q373" s="64"/>
      <c r="R373" s="64"/>
      <c r="S373" s="64"/>
      <c r="T373" s="64"/>
      <c r="U373" s="64"/>
      <c r="V373" s="64"/>
      <c r="W373" s="64"/>
    </row>
    <row r="374" spans="1:23" s="161" customFormat="1" ht="12.6">
      <c r="A374" s="64"/>
      <c r="B374" s="64"/>
      <c r="C374" s="65" t="s">
        <v>468</v>
      </c>
      <c r="D374" s="233"/>
      <c r="E374" s="18" t="s">
        <v>649</v>
      </c>
      <c r="H374" s="98">
        <f xml:space="preserve"> SUM(H376,H498, H496, H520)</f>
        <v>0</v>
      </c>
      <c r="I374" s="98">
        <f t="shared" ref="I374:T374" si="181" xml:space="preserve"> SUM(I376,I498, I496, I520)</f>
        <v>0</v>
      </c>
      <c r="J374" s="98">
        <f t="shared" si="181"/>
        <v>0</v>
      </c>
      <c r="K374" s="98">
        <f t="shared" si="181"/>
        <v>0</v>
      </c>
      <c r="L374" s="98">
        <f t="shared" si="181"/>
        <v>0</v>
      </c>
      <c r="M374" s="98">
        <f t="shared" si="181"/>
        <v>0</v>
      </c>
      <c r="N374" s="98">
        <f t="shared" si="181"/>
        <v>0</v>
      </c>
      <c r="O374" s="98">
        <f t="shared" si="181"/>
        <v>0</v>
      </c>
      <c r="P374" s="98">
        <f t="shared" si="181"/>
        <v>0</v>
      </c>
      <c r="Q374" s="98">
        <f t="shared" si="181"/>
        <v>0</v>
      </c>
      <c r="R374" s="98">
        <f t="shared" si="181"/>
        <v>0</v>
      </c>
      <c r="S374" s="98">
        <f t="shared" si="181"/>
        <v>0</v>
      </c>
      <c r="T374" s="98">
        <f t="shared" si="181"/>
        <v>0</v>
      </c>
      <c r="U374" s="64"/>
      <c r="V374" s="64"/>
      <c r="W374" s="64"/>
    </row>
    <row r="375" spans="1:23" s="161" customFormat="1" ht="12.6">
      <c r="A375" s="64"/>
      <c r="B375" s="64"/>
      <c r="C375" s="65"/>
      <c r="D375" s="233"/>
      <c r="E375" s="64"/>
      <c r="F375" s="64"/>
      <c r="G375" s="64"/>
      <c r="H375" s="119"/>
      <c r="I375" s="119"/>
      <c r="J375" s="119"/>
      <c r="K375" s="119"/>
      <c r="L375" s="119"/>
      <c r="M375" s="119"/>
      <c r="N375" s="119"/>
      <c r="O375" s="119"/>
      <c r="P375" s="119"/>
      <c r="Q375" s="119"/>
      <c r="R375" s="119"/>
      <c r="S375" s="119"/>
      <c r="T375" s="119"/>
      <c r="U375" s="64"/>
      <c r="V375" s="64"/>
      <c r="W375" s="64"/>
    </row>
    <row r="376" spans="1:23" s="161" customFormat="1" ht="12.6">
      <c r="A376" s="64"/>
      <c r="B376" s="64"/>
      <c r="C376" s="65" t="s">
        <v>469</v>
      </c>
      <c r="D376" s="233"/>
      <c r="E376" s="18" t="s">
        <v>649</v>
      </c>
      <c r="F376" s="64"/>
      <c r="G376" s="64"/>
      <c r="H376" s="132">
        <f>SUM(H378,H392,H406,H420,H434,H448,H462,H476,H491)</f>
        <v>0</v>
      </c>
      <c r="I376" s="132">
        <f t="shared" ref="I376:T376" si="182">SUM(I378,I392,I406,I420,I434,I448,I462,I476,I491)</f>
        <v>0</v>
      </c>
      <c r="J376" s="132">
        <f t="shared" si="182"/>
        <v>0</v>
      </c>
      <c r="K376" s="132">
        <f t="shared" si="182"/>
        <v>0</v>
      </c>
      <c r="L376" s="132">
        <f t="shared" si="182"/>
        <v>0</v>
      </c>
      <c r="M376" s="132">
        <f t="shared" si="182"/>
        <v>0</v>
      </c>
      <c r="N376" s="132">
        <f t="shared" si="182"/>
        <v>0</v>
      </c>
      <c r="O376" s="132">
        <f t="shared" si="182"/>
        <v>0</v>
      </c>
      <c r="P376" s="132">
        <f t="shared" si="182"/>
        <v>0</v>
      </c>
      <c r="Q376" s="132">
        <f t="shared" si="182"/>
        <v>0</v>
      </c>
      <c r="R376" s="132">
        <f t="shared" si="182"/>
        <v>0</v>
      </c>
      <c r="S376" s="132">
        <f t="shared" si="182"/>
        <v>0</v>
      </c>
      <c r="T376" s="132">
        <f t="shared" si="182"/>
        <v>0</v>
      </c>
      <c r="U376" s="64"/>
      <c r="V376" s="64"/>
      <c r="W376" s="64"/>
    </row>
    <row r="377" spans="1:23" s="161" customFormat="1" ht="12.6">
      <c r="A377" s="64"/>
      <c r="B377" s="64"/>
      <c r="C377" s="65"/>
      <c r="D377" s="233"/>
      <c r="E377" s="64"/>
      <c r="F377" s="64"/>
      <c r="G377" s="64"/>
      <c r="H377" s="119"/>
      <c r="I377" s="119"/>
      <c r="J377" s="119"/>
      <c r="K377" s="119"/>
      <c r="L377" s="119"/>
      <c r="M377" s="119"/>
      <c r="N377" s="119"/>
      <c r="O377" s="119"/>
      <c r="P377" s="119"/>
      <c r="Q377" s="119"/>
      <c r="R377" s="119"/>
      <c r="S377" s="119"/>
      <c r="T377" s="119"/>
      <c r="U377" s="64"/>
      <c r="V377" s="64"/>
      <c r="W377" s="64"/>
    </row>
    <row r="378" spans="1:23" s="161" customFormat="1" ht="12.6">
      <c r="B378" s="169" t="s">
        <v>571</v>
      </c>
      <c r="C378" s="16" t="str">
        <f>'5'!C28</f>
        <v>Corporate management</v>
      </c>
      <c r="D378" s="49"/>
      <c r="E378" s="18" t="s">
        <v>649</v>
      </c>
      <c r="H378" s="98">
        <f t="shared" ref="H378:T378" si="183">SUM(H379:H391)</f>
        <v>0</v>
      </c>
      <c r="I378" s="98">
        <f t="shared" si="183"/>
        <v>0</v>
      </c>
      <c r="J378" s="98">
        <f t="shared" si="183"/>
        <v>0</v>
      </c>
      <c r="K378" s="98">
        <f t="shared" si="183"/>
        <v>0</v>
      </c>
      <c r="L378" s="98">
        <f t="shared" si="183"/>
        <v>0</v>
      </c>
      <c r="M378" s="98">
        <f t="shared" si="183"/>
        <v>0</v>
      </c>
      <c r="N378" s="98">
        <f t="shared" si="183"/>
        <v>0</v>
      </c>
      <c r="O378" s="98">
        <f t="shared" si="183"/>
        <v>0</v>
      </c>
      <c r="P378" s="98">
        <f t="shared" si="183"/>
        <v>0</v>
      </c>
      <c r="Q378" s="98">
        <f t="shared" si="183"/>
        <v>0</v>
      </c>
      <c r="R378" s="98">
        <f t="shared" si="183"/>
        <v>0</v>
      </c>
      <c r="S378" s="98">
        <f t="shared" si="183"/>
        <v>0</v>
      </c>
      <c r="T378" s="98">
        <f t="shared" si="183"/>
        <v>0</v>
      </c>
    </row>
    <row r="379" spans="1:23" s="161" customFormat="1" ht="12.6">
      <c r="B379" s="169" t="s">
        <v>571</v>
      </c>
      <c r="C379" s="94" t="str">
        <f>'5'!C29</f>
        <v>Payroll costs</v>
      </c>
      <c r="D379" s="234" t="str">
        <f>'5'!D29</f>
        <v>PR</v>
      </c>
      <c r="E379" s="18" t="s">
        <v>649</v>
      </c>
      <c r="H379" s="99"/>
      <c r="I379" s="124"/>
      <c r="J379" s="124"/>
      <c r="K379" s="124"/>
      <c r="L379" s="124"/>
      <c r="M379" s="124"/>
      <c r="N379" s="124"/>
      <c r="O379" s="124"/>
      <c r="P379" s="124"/>
      <c r="Q379" s="124"/>
      <c r="R379" s="124"/>
      <c r="S379" s="124"/>
      <c r="T379" s="124"/>
    </row>
    <row r="380" spans="1:23" s="161" customFormat="1" ht="12.6">
      <c r="B380" s="169" t="s">
        <v>571</v>
      </c>
      <c r="C380" s="94" t="str">
        <f>'5'!C30</f>
        <v>Non-payroll costs</v>
      </c>
      <c r="D380" s="234" t="str">
        <f>'5'!D30</f>
        <v>NP</v>
      </c>
      <c r="E380" s="18" t="s">
        <v>649</v>
      </c>
      <c r="H380" s="99"/>
      <c r="I380" s="124"/>
      <c r="J380" s="124"/>
      <c r="K380" s="124"/>
      <c r="L380" s="124"/>
      <c r="M380" s="124"/>
      <c r="N380" s="124"/>
      <c r="O380" s="124"/>
      <c r="P380" s="124"/>
      <c r="Q380" s="124"/>
      <c r="R380" s="124"/>
      <c r="S380" s="124"/>
      <c r="T380" s="124"/>
    </row>
    <row r="381" spans="1:23" s="161" customFormat="1" ht="12.6">
      <c r="B381" s="169" t="s">
        <v>571</v>
      </c>
      <c r="C381" s="94" t="str">
        <f>'5'!C31</f>
        <v>Recruitment</v>
      </c>
      <c r="D381" s="234" t="str">
        <f>'5'!D31</f>
        <v>RC</v>
      </c>
      <c r="E381" s="18" t="s">
        <v>649</v>
      </c>
      <c r="H381" s="99"/>
      <c r="I381" s="124"/>
      <c r="J381" s="124"/>
      <c r="K381" s="124"/>
      <c r="L381" s="124"/>
      <c r="M381" s="124"/>
      <c r="N381" s="124"/>
      <c r="O381" s="124"/>
      <c r="P381" s="124"/>
      <c r="Q381" s="124"/>
      <c r="R381" s="124"/>
      <c r="S381" s="124"/>
      <c r="T381" s="124"/>
    </row>
    <row r="382" spans="1:23" s="161" customFormat="1" ht="12.6">
      <c r="B382" s="169" t="s">
        <v>571</v>
      </c>
      <c r="C382" s="94" t="str">
        <f>'5'!C32</f>
        <v>Accommodation</v>
      </c>
      <c r="D382" s="234" t="str">
        <f>'5'!D32</f>
        <v>AC</v>
      </c>
      <c r="E382" s="18" t="s">
        <v>649</v>
      </c>
      <c r="H382" s="99"/>
      <c r="I382" s="124"/>
      <c r="J382" s="124"/>
      <c r="K382" s="124"/>
      <c r="L382" s="124"/>
      <c r="M382" s="124"/>
      <c r="N382" s="124"/>
      <c r="O382" s="124"/>
      <c r="P382" s="124"/>
      <c r="Q382" s="124"/>
      <c r="R382" s="124"/>
      <c r="S382" s="124"/>
      <c r="T382" s="124"/>
    </row>
    <row r="383" spans="1:23" s="161" customFormat="1" ht="12.6">
      <c r="B383" s="169" t="s">
        <v>571</v>
      </c>
      <c r="C383" s="94" t="str">
        <f>'5'!C33</f>
        <v>External services</v>
      </c>
      <c r="D383" s="234" t="str">
        <f>'5'!D33</f>
        <v>ES</v>
      </c>
      <c r="E383" s="18" t="s">
        <v>649</v>
      </c>
      <c r="H383" s="99"/>
      <c r="I383" s="124"/>
      <c r="J383" s="124"/>
      <c r="K383" s="124"/>
      <c r="L383" s="124"/>
      <c r="M383" s="124"/>
      <c r="N383" s="124"/>
      <c r="O383" s="124"/>
      <c r="P383" s="124"/>
      <c r="Q383" s="124"/>
      <c r="R383" s="124"/>
      <c r="S383" s="124"/>
      <c r="T383" s="124"/>
    </row>
    <row r="384" spans="1:23" s="161" customFormat="1" ht="12.6">
      <c r="B384" s="169" t="s">
        <v>571</v>
      </c>
      <c r="C384" s="94" t="str">
        <f>'5'!C34</f>
        <v>Internal services</v>
      </c>
      <c r="D384" s="234" t="str">
        <f>'5'!D34</f>
        <v>IS</v>
      </c>
      <c r="E384" s="18" t="s">
        <v>649</v>
      </c>
      <c r="H384" s="99"/>
      <c r="I384" s="124"/>
      <c r="J384" s="124"/>
      <c r="K384" s="124"/>
      <c r="L384" s="124"/>
      <c r="M384" s="124"/>
      <c r="N384" s="124"/>
      <c r="O384" s="124"/>
      <c r="P384" s="124"/>
      <c r="Q384" s="124"/>
      <c r="R384" s="124"/>
      <c r="S384" s="124"/>
      <c r="T384" s="124"/>
    </row>
    <row r="385" spans="2:20" s="161" customFormat="1" ht="12.6">
      <c r="B385" s="169" t="s">
        <v>571</v>
      </c>
      <c r="C385" s="94" t="str">
        <f>'5'!C35</f>
        <v>Service management</v>
      </c>
      <c r="D385" s="234" t="str">
        <f>'5'!D35</f>
        <v>SM</v>
      </c>
      <c r="E385" s="18" t="s">
        <v>649</v>
      </c>
      <c r="H385" s="99"/>
      <c r="I385" s="124"/>
      <c r="J385" s="124"/>
      <c r="K385" s="124"/>
      <c r="L385" s="124"/>
      <c r="M385" s="124"/>
      <c r="N385" s="124"/>
      <c r="O385" s="124"/>
      <c r="P385" s="124"/>
      <c r="Q385" s="124"/>
      <c r="R385" s="124"/>
      <c r="S385" s="124"/>
      <c r="T385" s="124"/>
    </row>
    <row r="386" spans="2:20" s="161" customFormat="1" ht="12.6">
      <c r="B386" s="169" t="s">
        <v>571</v>
      </c>
      <c r="C386" s="94" t="str">
        <f>'5'!C36</f>
        <v>Transition</v>
      </c>
      <c r="D386" s="234" t="str">
        <f>'5'!D36</f>
        <v>TR</v>
      </c>
      <c r="E386" s="18" t="s">
        <v>649</v>
      </c>
      <c r="H386" s="99"/>
      <c r="I386" s="124"/>
      <c r="J386" s="124"/>
      <c r="K386" s="124"/>
      <c r="L386" s="124"/>
      <c r="M386" s="124"/>
      <c r="N386" s="124"/>
      <c r="O386" s="124"/>
      <c r="P386" s="124"/>
      <c r="Q386" s="124"/>
      <c r="R386" s="124"/>
      <c r="S386" s="124"/>
      <c r="T386" s="124"/>
    </row>
    <row r="387" spans="2:20" s="161" customFormat="1" ht="12.6">
      <c r="B387" s="169" t="s">
        <v>571</v>
      </c>
      <c r="C387" s="94" t="str">
        <f>'5'!C37</f>
        <v>IT Services</v>
      </c>
      <c r="D387" s="234" t="str">
        <f>'5'!D37</f>
        <v>IT</v>
      </c>
      <c r="E387" s="18" t="s">
        <v>649</v>
      </c>
      <c r="H387" s="99"/>
      <c r="I387" s="124"/>
      <c r="J387" s="124"/>
      <c r="K387" s="124"/>
      <c r="L387" s="124"/>
      <c r="M387" s="124"/>
      <c r="N387" s="124"/>
      <c r="O387" s="124"/>
      <c r="P387" s="124"/>
      <c r="Q387" s="124"/>
      <c r="R387" s="124"/>
      <c r="S387" s="124"/>
      <c r="T387" s="124"/>
    </row>
    <row r="388" spans="2:20" s="161" customFormat="1" ht="12.6">
      <c r="B388" s="169" t="s">
        <v>571</v>
      </c>
      <c r="C388" s="94" t="str">
        <f>'5'!C38</f>
        <v>Office Sundry</v>
      </c>
      <c r="D388" s="234" t="str">
        <f>'5'!D38</f>
        <v>OS</v>
      </c>
      <c r="E388" s="18" t="s">
        <v>649</v>
      </c>
      <c r="H388" s="99"/>
      <c r="I388" s="124"/>
      <c r="J388" s="124"/>
      <c r="K388" s="124"/>
      <c r="L388" s="124"/>
      <c r="M388" s="124"/>
      <c r="N388" s="124"/>
      <c r="O388" s="124"/>
      <c r="P388" s="124"/>
      <c r="Q388" s="124"/>
      <c r="R388" s="124"/>
      <c r="S388" s="124"/>
      <c r="T388" s="124"/>
    </row>
    <row r="389" spans="2:20" s="161" customFormat="1" ht="12.6">
      <c r="B389" s="169" t="s">
        <v>571</v>
      </c>
      <c r="C389" s="94" t="str">
        <f>'5'!C39</f>
        <v>Spare - please specify</v>
      </c>
      <c r="D389" s="234" t="str">
        <f>'5'!D39</f>
        <v>SP1</v>
      </c>
      <c r="E389" s="18" t="s">
        <v>649</v>
      </c>
      <c r="H389" s="99"/>
      <c r="I389" s="124"/>
      <c r="J389" s="124"/>
      <c r="K389" s="124"/>
      <c r="L389" s="124"/>
      <c r="M389" s="124"/>
      <c r="N389" s="124"/>
      <c r="O389" s="124"/>
      <c r="P389" s="124"/>
      <c r="Q389" s="124"/>
      <c r="R389" s="124"/>
      <c r="S389" s="124"/>
      <c r="T389" s="124"/>
    </row>
    <row r="390" spans="2:20" s="161" customFormat="1" ht="12.6">
      <c r="B390" s="169" t="s">
        <v>571</v>
      </c>
      <c r="C390" s="94" t="str">
        <f>'5'!C40</f>
        <v>Spare - please specify</v>
      </c>
      <c r="D390" s="234" t="str">
        <f>'5'!D40</f>
        <v>SP2</v>
      </c>
      <c r="E390" s="18" t="s">
        <v>649</v>
      </c>
      <c r="H390" s="99"/>
      <c r="I390" s="124"/>
      <c r="J390" s="124"/>
      <c r="K390" s="124"/>
      <c r="L390" s="124"/>
      <c r="M390" s="124"/>
      <c r="N390" s="124"/>
      <c r="O390" s="124"/>
      <c r="P390" s="124"/>
      <c r="Q390" s="124"/>
      <c r="R390" s="124"/>
      <c r="S390" s="124"/>
      <c r="T390" s="124"/>
    </row>
    <row r="391" spans="2:20" s="161" customFormat="1" ht="12.6">
      <c r="B391" s="169" t="s">
        <v>571</v>
      </c>
      <c r="C391" s="94" t="str">
        <f>'5'!C41</f>
        <v>Spare - please specify</v>
      </c>
      <c r="D391" s="234" t="str">
        <f>'5'!D41</f>
        <v>SP3</v>
      </c>
      <c r="E391" s="18" t="s">
        <v>649</v>
      </c>
      <c r="H391" s="99"/>
      <c r="I391" s="124"/>
      <c r="J391" s="124"/>
      <c r="K391" s="124"/>
      <c r="L391" s="124"/>
      <c r="M391" s="124"/>
      <c r="N391" s="124"/>
      <c r="O391" s="124"/>
      <c r="P391" s="124"/>
      <c r="Q391" s="124"/>
      <c r="R391" s="124"/>
      <c r="S391" s="124"/>
      <c r="T391" s="124"/>
    </row>
    <row r="392" spans="2:20" s="161" customFormat="1" ht="12.6">
      <c r="B392" s="169" t="s">
        <v>574</v>
      </c>
      <c r="C392" s="16" t="str">
        <f>'5'!C42</f>
        <v>Commercial</v>
      </c>
      <c r="D392" s="234"/>
      <c r="E392" s="18" t="s">
        <v>649</v>
      </c>
      <c r="H392" s="98">
        <f t="shared" ref="H392:T392" si="184">SUM(H393:H405)</f>
        <v>0</v>
      </c>
      <c r="I392" s="98">
        <f t="shared" si="184"/>
        <v>0</v>
      </c>
      <c r="J392" s="98">
        <f t="shared" si="184"/>
        <v>0</v>
      </c>
      <c r="K392" s="98">
        <f t="shared" si="184"/>
        <v>0</v>
      </c>
      <c r="L392" s="98">
        <f t="shared" si="184"/>
        <v>0</v>
      </c>
      <c r="M392" s="98">
        <f t="shared" si="184"/>
        <v>0</v>
      </c>
      <c r="N392" s="98">
        <f t="shared" si="184"/>
        <v>0</v>
      </c>
      <c r="O392" s="98">
        <f t="shared" si="184"/>
        <v>0</v>
      </c>
      <c r="P392" s="98">
        <f t="shared" si="184"/>
        <v>0</v>
      </c>
      <c r="Q392" s="98">
        <f t="shared" si="184"/>
        <v>0</v>
      </c>
      <c r="R392" s="98">
        <f t="shared" si="184"/>
        <v>0</v>
      </c>
      <c r="S392" s="98">
        <f t="shared" si="184"/>
        <v>0</v>
      </c>
      <c r="T392" s="98">
        <f t="shared" si="184"/>
        <v>0</v>
      </c>
    </row>
    <row r="393" spans="2:20" s="161" customFormat="1" ht="12.6">
      <c r="B393" s="169" t="s">
        <v>574</v>
      </c>
      <c r="C393" s="94" t="str">
        <f>'5'!C43</f>
        <v>Payroll costs</v>
      </c>
      <c r="D393" s="234" t="str">
        <f>'5'!D43</f>
        <v>PR</v>
      </c>
      <c r="E393" s="18" t="s">
        <v>649</v>
      </c>
      <c r="H393" s="99"/>
      <c r="I393" s="124"/>
      <c r="J393" s="124"/>
      <c r="K393" s="124"/>
      <c r="L393" s="124"/>
      <c r="M393" s="124"/>
      <c r="N393" s="124"/>
      <c r="O393" s="124"/>
      <c r="P393" s="124"/>
      <c r="Q393" s="124"/>
      <c r="R393" s="124"/>
      <c r="S393" s="124"/>
      <c r="T393" s="124"/>
    </row>
    <row r="394" spans="2:20" s="161" customFormat="1" ht="12.6">
      <c r="B394" s="169" t="s">
        <v>574</v>
      </c>
      <c r="C394" s="94" t="str">
        <f>'5'!C44</f>
        <v>Non-payroll costs</v>
      </c>
      <c r="D394" s="234" t="str">
        <f>'5'!D44</f>
        <v>NP</v>
      </c>
      <c r="E394" s="18" t="s">
        <v>649</v>
      </c>
      <c r="H394" s="99"/>
      <c r="I394" s="124"/>
      <c r="J394" s="124"/>
      <c r="K394" s="124"/>
      <c r="L394" s="124"/>
      <c r="M394" s="124"/>
      <c r="N394" s="124"/>
      <c r="O394" s="124"/>
      <c r="P394" s="124"/>
      <c r="Q394" s="124"/>
      <c r="R394" s="124"/>
      <c r="S394" s="124"/>
      <c r="T394" s="124"/>
    </row>
    <row r="395" spans="2:20" s="161" customFormat="1" ht="12.6">
      <c r="B395" s="169" t="s">
        <v>574</v>
      </c>
      <c r="C395" s="94" t="str">
        <f>'5'!C45</f>
        <v>Recruitment</v>
      </c>
      <c r="D395" s="234" t="str">
        <f>'5'!D45</f>
        <v>RC</v>
      </c>
      <c r="E395" s="18" t="s">
        <v>649</v>
      </c>
      <c r="H395" s="99"/>
      <c r="I395" s="124"/>
      <c r="J395" s="124"/>
      <c r="K395" s="124"/>
      <c r="L395" s="124"/>
      <c r="M395" s="124"/>
      <c r="N395" s="124"/>
      <c r="O395" s="124"/>
      <c r="P395" s="124"/>
      <c r="Q395" s="124"/>
      <c r="R395" s="124"/>
      <c r="S395" s="124"/>
      <c r="T395" s="124"/>
    </row>
    <row r="396" spans="2:20" s="161" customFormat="1" ht="12.6">
      <c r="B396" s="169" t="s">
        <v>574</v>
      </c>
      <c r="C396" s="94" t="str">
        <f>'5'!C46</f>
        <v>Accommodation</v>
      </c>
      <c r="D396" s="234" t="str">
        <f>'5'!D46</f>
        <v>AC</v>
      </c>
      <c r="E396" s="18" t="s">
        <v>649</v>
      </c>
      <c r="H396" s="99"/>
      <c r="I396" s="124"/>
      <c r="J396" s="124"/>
      <c r="K396" s="124"/>
      <c r="L396" s="124"/>
      <c r="M396" s="124"/>
      <c r="N396" s="124"/>
      <c r="O396" s="124"/>
      <c r="P396" s="124"/>
      <c r="Q396" s="124"/>
      <c r="R396" s="124"/>
      <c r="S396" s="124"/>
      <c r="T396" s="124"/>
    </row>
    <row r="397" spans="2:20" s="161" customFormat="1" ht="12.6">
      <c r="B397" s="169" t="s">
        <v>574</v>
      </c>
      <c r="C397" s="94" t="str">
        <f>'5'!C47</f>
        <v>External services</v>
      </c>
      <c r="D397" s="234" t="str">
        <f>'5'!D47</f>
        <v>ES</v>
      </c>
      <c r="E397" s="18" t="s">
        <v>649</v>
      </c>
      <c r="H397" s="99"/>
      <c r="I397" s="124"/>
      <c r="J397" s="124"/>
      <c r="K397" s="124"/>
      <c r="L397" s="124"/>
      <c r="M397" s="124"/>
      <c r="N397" s="124"/>
      <c r="O397" s="124"/>
      <c r="P397" s="124"/>
      <c r="Q397" s="124"/>
      <c r="R397" s="124"/>
      <c r="S397" s="124"/>
      <c r="T397" s="124"/>
    </row>
    <row r="398" spans="2:20" s="161" customFormat="1" ht="12.6">
      <c r="B398" s="169" t="s">
        <v>574</v>
      </c>
      <c r="C398" s="94" t="str">
        <f>'5'!C48</f>
        <v>Internal services</v>
      </c>
      <c r="D398" s="234" t="str">
        <f>'5'!D48</f>
        <v>IS</v>
      </c>
      <c r="E398" s="18" t="s">
        <v>649</v>
      </c>
      <c r="H398" s="99"/>
      <c r="I398" s="124"/>
      <c r="J398" s="124"/>
      <c r="K398" s="124"/>
      <c r="L398" s="124"/>
      <c r="M398" s="124"/>
      <c r="N398" s="124"/>
      <c r="O398" s="124"/>
      <c r="P398" s="124"/>
      <c r="Q398" s="124"/>
      <c r="R398" s="124"/>
      <c r="S398" s="124"/>
      <c r="T398" s="124"/>
    </row>
    <row r="399" spans="2:20" s="161" customFormat="1" ht="12.6">
      <c r="B399" s="169" t="s">
        <v>574</v>
      </c>
      <c r="C399" s="94" t="str">
        <f>'5'!C49</f>
        <v>Service management</v>
      </c>
      <c r="D399" s="234" t="str">
        <f>'5'!D49</f>
        <v>SM</v>
      </c>
      <c r="E399" s="18" t="s">
        <v>649</v>
      </c>
      <c r="H399" s="99"/>
      <c r="I399" s="124"/>
      <c r="J399" s="124"/>
      <c r="K399" s="124"/>
      <c r="L399" s="124"/>
      <c r="M399" s="124"/>
      <c r="N399" s="124"/>
      <c r="O399" s="124"/>
      <c r="P399" s="124"/>
      <c r="Q399" s="124"/>
      <c r="R399" s="124"/>
      <c r="S399" s="124"/>
      <c r="T399" s="124"/>
    </row>
    <row r="400" spans="2:20" s="161" customFormat="1" ht="12.6">
      <c r="B400" s="169" t="s">
        <v>574</v>
      </c>
      <c r="C400" s="94" t="str">
        <f>'5'!C50</f>
        <v>Transition</v>
      </c>
      <c r="D400" s="234" t="str">
        <f>'5'!D50</f>
        <v>TR</v>
      </c>
      <c r="E400" s="18" t="s">
        <v>649</v>
      </c>
      <c r="H400" s="99"/>
      <c r="I400" s="124"/>
      <c r="J400" s="124"/>
      <c r="K400" s="124"/>
      <c r="L400" s="124"/>
      <c r="M400" s="124"/>
      <c r="N400" s="124"/>
      <c r="O400" s="124"/>
      <c r="P400" s="124"/>
      <c r="Q400" s="124"/>
      <c r="R400" s="124"/>
      <c r="S400" s="124"/>
      <c r="T400" s="124"/>
    </row>
    <row r="401" spans="2:22" s="161" customFormat="1" ht="12.6">
      <c r="B401" s="169" t="s">
        <v>574</v>
      </c>
      <c r="C401" s="94" t="str">
        <f>'5'!C51</f>
        <v>IT Services</v>
      </c>
      <c r="D401" s="234" t="str">
        <f>'5'!D51</f>
        <v>IT</v>
      </c>
      <c r="E401" s="18" t="s">
        <v>649</v>
      </c>
      <c r="H401" s="99"/>
      <c r="I401" s="124"/>
      <c r="J401" s="124"/>
      <c r="K401" s="124"/>
      <c r="L401" s="124"/>
      <c r="M401" s="124"/>
      <c r="N401" s="124"/>
      <c r="O401" s="124"/>
      <c r="P401" s="124"/>
      <c r="Q401" s="124"/>
      <c r="R401" s="124"/>
      <c r="S401" s="124"/>
      <c r="T401" s="124"/>
      <c r="U401" s="18"/>
      <c r="V401" s="18"/>
    </row>
    <row r="402" spans="2:22" s="161" customFormat="1" ht="12.6">
      <c r="B402" s="169" t="s">
        <v>574</v>
      </c>
      <c r="C402" s="94" t="str">
        <f>'5'!C52</f>
        <v>Office Sundry</v>
      </c>
      <c r="D402" s="234" t="str">
        <f>'5'!D52</f>
        <v>OS</v>
      </c>
      <c r="E402" s="18" t="s">
        <v>649</v>
      </c>
      <c r="H402" s="99"/>
      <c r="I402" s="124"/>
      <c r="J402" s="124"/>
      <c r="K402" s="124"/>
      <c r="L402" s="124"/>
      <c r="M402" s="124"/>
      <c r="N402" s="124"/>
      <c r="O402" s="124"/>
      <c r="P402" s="124"/>
      <c r="Q402" s="124"/>
      <c r="R402" s="124"/>
      <c r="S402" s="124"/>
      <c r="T402" s="124"/>
      <c r="U402" s="18"/>
      <c r="V402" s="18"/>
    </row>
    <row r="403" spans="2:22" s="161" customFormat="1" ht="12.6">
      <c r="B403" s="169" t="s">
        <v>574</v>
      </c>
      <c r="C403" s="94" t="str">
        <f>'5'!C53</f>
        <v>Spare - please specify</v>
      </c>
      <c r="D403" s="234" t="str">
        <f>'5'!D53</f>
        <v>SP1</v>
      </c>
      <c r="E403" s="18" t="s">
        <v>649</v>
      </c>
      <c r="H403" s="99"/>
      <c r="I403" s="124"/>
      <c r="J403" s="124"/>
      <c r="K403" s="124"/>
      <c r="L403" s="124"/>
      <c r="M403" s="124"/>
      <c r="N403" s="124"/>
      <c r="O403" s="124"/>
      <c r="P403" s="124"/>
      <c r="Q403" s="124"/>
      <c r="R403" s="124"/>
      <c r="S403" s="124"/>
      <c r="T403" s="124"/>
      <c r="U403" s="18"/>
      <c r="V403" s="18"/>
    </row>
    <row r="404" spans="2:22" s="161" customFormat="1" ht="12.6">
      <c r="B404" s="169" t="s">
        <v>574</v>
      </c>
      <c r="C404" s="94" t="str">
        <f>'5'!C54</f>
        <v>Spare - please specify</v>
      </c>
      <c r="D404" s="234" t="str">
        <f>'5'!D54</f>
        <v>SP2</v>
      </c>
      <c r="E404" s="18" t="s">
        <v>649</v>
      </c>
      <c r="H404" s="99"/>
      <c r="I404" s="124"/>
      <c r="J404" s="124"/>
      <c r="K404" s="124"/>
      <c r="L404" s="124"/>
      <c r="M404" s="124"/>
      <c r="N404" s="124"/>
      <c r="O404" s="124"/>
      <c r="P404" s="124"/>
      <c r="Q404" s="124"/>
      <c r="R404" s="124"/>
      <c r="S404" s="124"/>
      <c r="T404" s="124"/>
      <c r="U404" s="18"/>
      <c r="V404" s="18"/>
    </row>
    <row r="405" spans="2:22" s="161" customFormat="1" ht="12.6">
      <c r="B405" s="169" t="s">
        <v>574</v>
      </c>
      <c r="C405" s="94" t="str">
        <f>'5'!C55</f>
        <v>Spare - please specify</v>
      </c>
      <c r="D405" s="234" t="str">
        <f>'5'!D55</f>
        <v>SP3</v>
      </c>
      <c r="E405" s="18" t="s">
        <v>649</v>
      </c>
      <c r="H405" s="99"/>
      <c r="I405" s="124"/>
      <c r="J405" s="124"/>
      <c r="K405" s="124"/>
      <c r="L405" s="124"/>
      <c r="M405" s="124"/>
      <c r="N405" s="124"/>
      <c r="O405" s="124"/>
      <c r="P405" s="124"/>
      <c r="Q405" s="124"/>
      <c r="R405" s="124"/>
      <c r="S405" s="124"/>
      <c r="T405" s="124"/>
      <c r="U405" s="18"/>
      <c r="V405" s="18"/>
    </row>
    <row r="406" spans="2:22" s="161" customFormat="1" ht="12.6">
      <c r="B406" s="35" t="s">
        <v>575</v>
      </c>
      <c r="C406" s="16" t="str">
        <f>'5'!C56</f>
        <v>Design &amp; Assurance</v>
      </c>
      <c r="D406" s="234"/>
      <c r="E406" s="18" t="s">
        <v>649</v>
      </c>
      <c r="H406" s="98">
        <f t="shared" ref="H406:T406" si="185">SUM(H407:H419)</f>
        <v>0</v>
      </c>
      <c r="I406" s="98">
        <f t="shared" si="185"/>
        <v>0</v>
      </c>
      <c r="J406" s="98">
        <f t="shared" si="185"/>
        <v>0</v>
      </c>
      <c r="K406" s="98">
        <f t="shared" si="185"/>
        <v>0</v>
      </c>
      <c r="L406" s="98">
        <f t="shared" si="185"/>
        <v>0</v>
      </c>
      <c r="M406" s="98">
        <f t="shared" si="185"/>
        <v>0</v>
      </c>
      <c r="N406" s="98">
        <f t="shared" si="185"/>
        <v>0</v>
      </c>
      <c r="O406" s="98">
        <f t="shared" si="185"/>
        <v>0</v>
      </c>
      <c r="P406" s="98">
        <f t="shared" si="185"/>
        <v>0</v>
      </c>
      <c r="Q406" s="98">
        <f t="shared" si="185"/>
        <v>0</v>
      </c>
      <c r="R406" s="98">
        <f t="shared" si="185"/>
        <v>0</v>
      </c>
      <c r="S406" s="98">
        <f t="shared" si="185"/>
        <v>0</v>
      </c>
      <c r="T406" s="98">
        <f t="shared" si="185"/>
        <v>0</v>
      </c>
    </row>
    <row r="407" spans="2:22" s="161" customFormat="1" ht="12.6">
      <c r="B407" s="35" t="s">
        <v>575</v>
      </c>
      <c r="C407" s="94" t="str">
        <f>'5'!C57</f>
        <v>Payroll costs</v>
      </c>
      <c r="D407" s="234" t="str">
        <f>'5'!D57</f>
        <v>PR</v>
      </c>
      <c r="E407" s="18" t="s">
        <v>649</v>
      </c>
      <c r="H407" s="99"/>
      <c r="I407" s="124"/>
      <c r="J407" s="124"/>
      <c r="K407" s="124"/>
      <c r="L407" s="124"/>
      <c r="M407" s="124"/>
      <c r="N407" s="124"/>
      <c r="O407" s="124"/>
      <c r="P407" s="124"/>
      <c r="Q407" s="124"/>
      <c r="R407" s="124"/>
      <c r="S407" s="124"/>
      <c r="T407" s="124"/>
    </row>
    <row r="408" spans="2:22" s="161" customFormat="1" ht="12.6">
      <c r="B408" s="35" t="s">
        <v>575</v>
      </c>
      <c r="C408" s="94" t="str">
        <f>'5'!C58</f>
        <v>Non-payroll costs</v>
      </c>
      <c r="D408" s="234" t="str">
        <f>'5'!D58</f>
        <v>NP</v>
      </c>
      <c r="E408" s="18" t="s">
        <v>649</v>
      </c>
      <c r="H408" s="99"/>
      <c r="I408" s="124"/>
      <c r="J408" s="124"/>
      <c r="K408" s="124"/>
      <c r="L408" s="124"/>
      <c r="M408" s="124"/>
      <c r="N408" s="124"/>
      <c r="O408" s="124"/>
      <c r="P408" s="124"/>
      <c r="Q408" s="124"/>
      <c r="R408" s="124"/>
      <c r="S408" s="124"/>
      <c r="T408" s="124"/>
    </row>
    <row r="409" spans="2:22" s="161" customFormat="1" ht="12.6">
      <c r="B409" s="35" t="s">
        <v>575</v>
      </c>
      <c r="C409" s="94" t="str">
        <f>'5'!C59</f>
        <v>Recruitment</v>
      </c>
      <c r="D409" s="234" t="str">
        <f>'5'!D59</f>
        <v>RC</v>
      </c>
      <c r="E409" s="18" t="s">
        <v>649</v>
      </c>
      <c r="H409" s="99"/>
      <c r="I409" s="124"/>
      <c r="J409" s="124"/>
      <c r="K409" s="124"/>
      <c r="L409" s="124"/>
      <c r="M409" s="124"/>
      <c r="N409" s="124"/>
      <c r="O409" s="124"/>
      <c r="P409" s="124"/>
      <c r="Q409" s="124"/>
      <c r="R409" s="124"/>
      <c r="S409" s="124"/>
      <c r="T409" s="124"/>
    </row>
    <row r="410" spans="2:22" s="161" customFormat="1" ht="12.6">
      <c r="B410" s="35" t="s">
        <v>575</v>
      </c>
      <c r="C410" s="94" t="str">
        <f>'5'!C60</f>
        <v>Accommodation</v>
      </c>
      <c r="D410" s="234" t="str">
        <f>'5'!D60</f>
        <v>AC</v>
      </c>
      <c r="E410" s="18" t="s">
        <v>649</v>
      </c>
      <c r="H410" s="99"/>
      <c r="I410" s="124"/>
      <c r="J410" s="124"/>
      <c r="K410" s="124"/>
      <c r="L410" s="124"/>
      <c r="M410" s="124"/>
      <c r="N410" s="124"/>
      <c r="O410" s="124"/>
      <c r="P410" s="124"/>
      <c r="Q410" s="124"/>
      <c r="R410" s="124"/>
      <c r="S410" s="124"/>
      <c r="T410" s="124"/>
    </row>
    <row r="411" spans="2:22" s="161" customFormat="1" ht="12.6">
      <c r="B411" s="35" t="s">
        <v>575</v>
      </c>
      <c r="C411" s="94" t="str">
        <f>'5'!C61</f>
        <v>External services</v>
      </c>
      <c r="D411" s="234" t="str">
        <f>'5'!D61</f>
        <v>ES</v>
      </c>
      <c r="E411" s="18" t="s">
        <v>649</v>
      </c>
      <c r="H411" s="99"/>
      <c r="I411" s="124"/>
      <c r="J411" s="124"/>
      <c r="K411" s="124"/>
      <c r="L411" s="124"/>
      <c r="M411" s="124"/>
      <c r="N411" s="124"/>
      <c r="O411" s="124"/>
      <c r="P411" s="124"/>
      <c r="Q411" s="124"/>
      <c r="R411" s="124"/>
      <c r="S411" s="124"/>
      <c r="T411" s="124"/>
    </row>
    <row r="412" spans="2:22" s="161" customFormat="1" ht="12.6">
      <c r="B412" s="35" t="s">
        <v>575</v>
      </c>
      <c r="C412" s="94" t="str">
        <f>'5'!C62</f>
        <v>Internal services</v>
      </c>
      <c r="D412" s="234" t="str">
        <f>'5'!D62</f>
        <v>IS</v>
      </c>
      <c r="E412" s="18" t="s">
        <v>649</v>
      </c>
      <c r="H412" s="99"/>
      <c r="I412" s="124"/>
      <c r="J412" s="124"/>
      <c r="K412" s="124"/>
      <c r="L412" s="124"/>
      <c r="M412" s="124"/>
      <c r="N412" s="124"/>
      <c r="O412" s="124"/>
      <c r="P412" s="124"/>
      <c r="Q412" s="124"/>
      <c r="R412" s="124"/>
      <c r="S412" s="124"/>
      <c r="T412" s="124"/>
    </row>
    <row r="413" spans="2:22" s="161" customFormat="1" ht="12.6">
      <c r="B413" s="35" t="s">
        <v>575</v>
      </c>
      <c r="C413" s="94" t="str">
        <f>'5'!C63</f>
        <v>Service management</v>
      </c>
      <c r="D413" s="234" t="str">
        <f>'5'!D63</f>
        <v>SM</v>
      </c>
      <c r="E413" s="18" t="s">
        <v>649</v>
      </c>
      <c r="H413" s="99"/>
      <c r="I413" s="124"/>
      <c r="J413" s="124"/>
      <c r="K413" s="124"/>
      <c r="L413" s="124"/>
      <c r="M413" s="124"/>
      <c r="N413" s="124"/>
      <c r="O413" s="124"/>
      <c r="P413" s="124"/>
      <c r="Q413" s="124"/>
      <c r="R413" s="124"/>
      <c r="S413" s="124"/>
      <c r="T413" s="124"/>
    </row>
    <row r="414" spans="2:22" s="161" customFormat="1" ht="12.6">
      <c r="B414" s="35" t="s">
        <v>575</v>
      </c>
      <c r="C414" s="94" t="str">
        <f>'5'!C64</f>
        <v>Transition</v>
      </c>
      <c r="D414" s="234" t="str">
        <f>'5'!D64</f>
        <v>TR</v>
      </c>
      <c r="E414" s="18" t="s">
        <v>649</v>
      </c>
      <c r="H414" s="99"/>
      <c r="I414" s="124"/>
      <c r="J414" s="124"/>
      <c r="K414" s="124"/>
      <c r="L414" s="124"/>
      <c r="M414" s="124"/>
      <c r="N414" s="124"/>
      <c r="O414" s="124"/>
      <c r="P414" s="124"/>
      <c r="Q414" s="124"/>
      <c r="R414" s="124"/>
      <c r="S414" s="124"/>
      <c r="T414" s="124"/>
    </row>
    <row r="415" spans="2:22" s="161" customFormat="1" ht="12.6">
      <c r="B415" s="35" t="s">
        <v>575</v>
      </c>
      <c r="C415" s="94" t="str">
        <f>'5'!C65</f>
        <v>IT Services</v>
      </c>
      <c r="D415" s="234" t="str">
        <f>'5'!D65</f>
        <v>IT</v>
      </c>
      <c r="E415" s="18" t="s">
        <v>649</v>
      </c>
      <c r="H415" s="99"/>
      <c r="I415" s="124"/>
      <c r="J415" s="124"/>
      <c r="K415" s="124"/>
      <c r="L415" s="124"/>
      <c r="M415" s="124"/>
      <c r="N415" s="124"/>
      <c r="O415" s="124"/>
      <c r="P415" s="124"/>
      <c r="Q415" s="124"/>
      <c r="R415" s="124"/>
      <c r="S415" s="124"/>
      <c r="T415" s="124"/>
    </row>
    <row r="416" spans="2:22" s="161" customFormat="1" ht="12.6">
      <c r="B416" s="35" t="s">
        <v>575</v>
      </c>
      <c r="C416" s="94" t="str">
        <f>'5'!C66</f>
        <v>Office Sundry</v>
      </c>
      <c r="D416" s="234" t="str">
        <f>'5'!D66</f>
        <v>OS</v>
      </c>
      <c r="E416" s="18" t="s">
        <v>649</v>
      </c>
      <c r="H416" s="99"/>
      <c r="I416" s="124"/>
      <c r="J416" s="124"/>
      <c r="K416" s="124"/>
      <c r="L416" s="124"/>
      <c r="M416" s="124"/>
      <c r="N416" s="124"/>
      <c r="O416" s="124"/>
      <c r="P416" s="124"/>
      <c r="Q416" s="124"/>
      <c r="R416" s="124"/>
      <c r="S416" s="124"/>
      <c r="T416" s="124"/>
    </row>
    <row r="417" spans="2:20" s="161" customFormat="1" ht="12.6">
      <c r="B417" s="35" t="s">
        <v>575</v>
      </c>
      <c r="C417" s="94" t="str">
        <f>'5'!C67</f>
        <v>Spare - please specify</v>
      </c>
      <c r="D417" s="234" t="str">
        <f>'5'!D67</f>
        <v>SP1</v>
      </c>
      <c r="E417" s="18" t="s">
        <v>649</v>
      </c>
      <c r="H417" s="99"/>
      <c r="I417" s="124"/>
      <c r="J417" s="124"/>
      <c r="K417" s="124"/>
      <c r="L417" s="124"/>
      <c r="M417" s="124"/>
      <c r="N417" s="124"/>
      <c r="O417" s="124"/>
      <c r="P417" s="124"/>
      <c r="Q417" s="124"/>
      <c r="R417" s="124"/>
      <c r="S417" s="124"/>
      <c r="T417" s="124"/>
    </row>
    <row r="418" spans="2:20" s="161" customFormat="1" ht="12.6">
      <c r="B418" s="35" t="s">
        <v>575</v>
      </c>
      <c r="C418" s="94" t="str">
        <f>'5'!C68</f>
        <v>Spare - please specify</v>
      </c>
      <c r="D418" s="234" t="str">
        <f>'5'!D68</f>
        <v>SP2</v>
      </c>
      <c r="E418" s="18" t="s">
        <v>649</v>
      </c>
      <c r="H418" s="99"/>
      <c r="I418" s="124"/>
      <c r="J418" s="124"/>
      <c r="K418" s="124"/>
      <c r="L418" s="124"/>
      <c r="M418" s="124"/>
      <c r="N418" s="124"/>
      <c r="O418" s="124"/>
      <c r="P418" s="124"/>
      <c r="Q418" s="124"/>
      <c r="R418" s="124"/>
      <c r="S418" s="124"/>
      <c r="T418" s="124"/>
    </row>
    <row r="419" spans="2:20" s="161" customFormat="1" ht="12.6">
      <c r="B419" s="35" t="s">
        <v>575</v>
      </c>
      <c r="C419" s="94" t="str">
        <f>'5'!C69</f>
        <v>Spare - please specify</v>
      </c>
      <c r="D419" s="234" t="str">
        <f>'5'!D69</f>
        <v>SP3</v>
      </c>
      <c r="E419" s="18" t="s">
        <v>649</v>
      </c>
      <c r="H419" s="99"/>
      <c r="I419" s="124"/>
      <c r="J419" s="124"/>
      <c r="K419" s="124"/>
      <c r="L419" s="124"/>
      <c r="M419" s="124"/>
      <c r="N419" s="124"/>
      <c r="O419" s="124"/>
      <c r="P419" s="124"/>
      <c r="Q419" s="124"/>
      <c r="R419" s="124"/>
      <c r="S419" s="124"/>
      <c r="T419" s="124"/>
    </row>
    <row r="420" spans="2:20" s="161" customFormat="1" ht="12.6">
      <c r="B420" s="35" t="s">
        <v>573</v>
      </c>
      <c r="C420" s="16" t="str">
        <f>'5'!C70</f>
        <v>Finance</v>
      </c>
      <c r="D420" s="234"/>
      <c r="E420" s="18" t="s">
        <v>649</v>
      </c>
      <c r="H420" s="98">
        <f t="shared" ref="H420:T420" si="186">SUM(H421:H433)</f>
        <v>0</v>
      </c>
      <c r="I420" s="98">
        <f t="shared" si="186"/>
        <v>0</v>
      </c>
      <c r="J420" s="98">
        <f t="shared" si="186"/>
        <v>0</v>
      </c>
      <c r="K420" s="98">
        <f t="shared" si="186"/>
        <v>0</v>
      </c>
      <c r="L420" s="98">
        <f t="shared" si="186"/>
        <v>0</v>
      </c>
      <c r="M420" s="98">
        <f t="shared" si="186"/>
        <v>0</v>
      </c>
      <c r="N420" s="98">
        <f t="shared" si="186"/>
        <v>0</v>
      </c>
      <c r="O420" s="98">
        <f t="shared" si="186"/>
        <v>0</v>
      </c>
      <c r="P420" s="98">
        <f t="shared" si="186"/>
        <v>0</v>
      </c>
      <c r="Q420" s="98">
        <f t="shared" si="186"/>
        <v>0</v>
      </c>
      <c r="R420" s="98">
        <f t="shared" si="186"/>
        <v>0</v>
      </c>
      <c r="S420" s="98">
        <f t="shared" si="186"/>
        <v>0</v>
      </c>
      <c r="T420" s="98">
        <f t="shared" si="186"/>
        <v>0</v>
      </c>
    </row>
    <row r="421" spans="2:20" s="161" customFormat="1" ht="12.6">
      <c r="B421" s="35" t="s">
        <v>573</v>
      </c>
      <c r="C421" s="94" t="str">
        <f>'5'!C71</f>
        <v>Payroll costs</v>
      </c>
      <c r="D421" s="234" t="str">
        <f>'5'!D71</f>
        <v>PR</v>
      </c>
      <c r="E421" s="18" t="s">
        <v>649</v>
      </c>
      <c r="H421" s="99"/>
      <c r="I421" s="124"/>
      <c r="J421" s="124"/>
      <c r="K421" s="124"/>
      <c r="L421" s="124"/>
      <c r="M421" s="124"/>
      <c r="N421" s="124"/>
      <c r="O421" s="124"/>
      <c r="P421" s="124"/>
      <c r="Q421" s="124"/>
      <c r="R421" s="124"/>
      <c r="S421" s="124"/>
      <c r="T421" s="124"/>
    </row>
    <row r="422" spans="2:20" s="161" customFormat="1" ht="12.6">
      <c r="B422" s="35" t="s">
        <v>573</v>
      </c>
      <c r="C422" s="94" t="str">
        <f>'5'!C72</f>
        <v>Non-payroll costs</v>
      </c>
      <c r="D422" s="234" t="str">
        <f>'5'!D72</f>
        <v>NP</v>
      </c>
      <c r="E422" s="18" t="s">
        <v>649</v>
      </c>
      <c r="H422" s="99"/>
      <c r="I422" s="124"/>
      <c r="J422" s="124"/>
      <c r="K422" s="124"/>
      <c r="L422" s="124"/>
      <c r="M422" s="124"/>
      <c r="N422" s="124"/>
      <c r="O422" s="124"/>
      <c r="P422" s="124"/>
      <c r="Q422" s="124"/>
      <c r="R422" s="124"/>
      <c r="S422" s="124"/>
      <c r="T422" s="124"/>
    </row>
    <row r="423" spans="2:20" s="161" customFormat="1" ht="12.6">
      <c r="B423" s="35" t="s">
        <v>573</v>
      </c>
      <c r="C423" s="94" t="str">
        <f>'5'!C73</f>
        <v>Recruitment</v>
      </c>
      <c r="D423" s="234" t="str">
        <f>'5'!D73</f>
        <v>RC</v>
      </c>
      <c r="E423" s="18" t="s">
        <v>649</v>
      </c>
      <c r="H423" s="99"/>
      <c r="I423" s="124"/>
      <c r="J423" s="124"/>
      <c r="K423" s="124"/>
      <c r="L423" s="124"/>
      <c r="M423" s="124"/>
      <c r="N423" s="124"/>
      <c r="O423" s="124"/>
      <c r="P423" s="124"/>
      <c r="Q423" s="124"/>
      <c r="R423" s="124"/>
      <c r="S423" s="124"/>
      <c r="T423" s="124"/>
    </row>
    <row r="424" spans="2:20" s="161" customFormat="1" ht="12.6">
      <c r="B424" s="35" t="s">
        <v>573</v>
      </c>
      <c r="C424" s="94" t="str">
        <f>'5'!C74</f>
        <v>Accommodation</v>
      </c>
      <c r="D424" s="234" t="str">
        <f>'5'!D74</f>
        <v>AC</v>
      </c>
      <c r="E424" s="18" t="s">
        <v>649</v>
      </c>
      <c r="H424" s="99"/>
      <c r="I424" s="124"/>
      <c r="J424" s="124"/>
      <c r="K424" s="124"/>
      <c r="L424" s="124"/>
      <c r="M424" s="124"/>
      <c r="N424" s="124"/>
      <c r="O424" s="124"/>
      <c r="P424" s="124"/>
      <c r="Q424" s="124"/>
      <c r="R424" s="124"/>
      <c r="S424" s="124"/>
      <c r="T424" s="124"/>
    </row>
    <row r="425" spans="2:20" s="161" customFormat="1" ht="12.6">
      <c r="B425" s="35" t="s">
        <v>573</v>
      </c>
      <c r="C425" s="94" t="str">
        <f>'5'!C75</f>
        <v>External services</v>
      </c>
      <c r="D425" s="234" t="str">
        <f>'5'!D75</f>
        <v>ES</v>
      </c>
      <c r="E425" s="18" t="s">
        <v>649</v>
      </c>
      <c r="H425" s="99"/>
      <c r="I425" s="124"/>
      <c r="J425" s="124"/>
      <c r="K425" s="124"/>
      <c r="L425" s="124"/>
      <c r="M425" s="124"/>
      <c r="N425" s="124"/>
      <c r="O425" s="124"/>
      <c r="P425" s="124"/>
      <c r="Q425" s="124"/>
      <c r="R425" s="124"/>
      <c r="S425" s="124"/>
      <c r="T425" s="124"/>
    </row>
    <row r="426" spans="2:20" s="161" customFormat="1" ht="12.6">
      <c r="B426" s="35" t="s">
        <v>573</v>
      </c>
      <c r="C426" s="94" t="str">
        <f>'5'!C76</f>
        <v>Internal services</v>
      </c>
      <c r="D426" s="234" t="str">
        <f>'5'!D76</f>
        <v>IS</v>
      </c>
      <c r="E426" s="18" t="s">
        <v>649</v>
      </c>
      <c r="H426" s="99"/>
      <c r="I426" s="124"/>
      <c r="J426" s="124"/>
      <c r="K426" s="124"/>
      <c r="L426" s="124"/>
      <c r="M426" s="124"/>
      <c r="N426" s="124"/>
      <c r="O426" s="124"/>
      <c r="P426" s="124"/>
      <c r="Q426" s="124"/>
      <c r="R426" s="124"/>
      <c r="S426" s="124"/>
      <c r="T426" s="124"/>
    </row>
    <row r="427" spans="2:20" s="161" customFormat="1" ht="12.6">
      <c r="B427" s="35" t="s">
        <v>573</v>
      </c>
      <c r="C427" s="94" t="str">
        <f>'5'!C77</f>
        <v>Service management</v>
      </c>
      <c r="D427" s="234" t="str">
        <f>'5'!D77</f>
        <v>SM</v>
      </c>
      <c r="E427" s="18" t="s">
        <v>649</v>
      </c>
      <c r="H427" s="99"/>
      <c r="I427" s="124"/>
      <c r="J427" s="124"/>
      <c r="K427" s="124"/>
      <c r="L427" s="124"/>
      <c r="M427" s="124"/>
      <c r="N427" s="124"/>
      <c r="O427" s="124"/>
      <c r="P427" s="124"/>
      <c r="Q427" s="124"/>
      <c r="R427" s="124"/>
      <c r="S427" s="124"/>
      <c r="T427" s="124"/>
    </row>
    <row r="428" spans="2:20" s="161" customFormat="1" ht="12.6">
      <c r="B428" s="35" t="s">
        <v>573</v>
      </c>
      <c r="C428" s="94" t="str">
        <f>'5'!C78</f>
        <v>Transition</v>
      </c>
      <c r="D428" s="234" t="str">
        <f>'5'!D78</f>
        <v>TR</v>
      </c>
      <c r="E428" s="18" t="s">
        <v>649</v>
      </c>
      <c r="H428" s="99"/>
      <c r="I428" s="124"/>
      <c r="J428" s="124"/>
      <c r="K428" s="124"/>
      <c r="L428" s="124"/>
      <c r="M428" s="124"/>
      <c r="N428" s="124"/>
      <c r="O428" s="124"/>
      <c r="P428" s="124"/>
      <c r="Q428" s="124"/>
      <c r="R428" s="124"/>
      <c r="S428" s="124"/>
      <c r="T428" s="124"/>
    </row>
    <row r="429" spans="2:20" s="161" customFormat="1" ht="12.6">
      <c r="B429" s="35" t="s">
        <v>573</v>
      </c>
      <c r="C429" s="94" t="str">
        <f>'5'!C79</f>
        <v>IT Services</v>
      </c>
      <c r="D429" s="234" t="str">
        <f>'5'!D79</f>
        <v>IT</v>
      </c>
      <c r="E429" s="18" t="s">
        <v>649</v>
      </c>
      <c r="H429" s="99"/>
      <c r="I429" s="124"/>
      <c r="J429" s="124"/>
      <c r="K429" s="124"/>
      <c r="L429" s="124"/>
      <c r="M429" s="124"/>
      <c r="N429" s="124"/>
      <c r="O429" s="124"/>
      <c r="P429" s="124"/>
      <c r="Q429" s="124"/>
      <c r="R429" s="124"/>
      <c r="S429" s="124"/>
      <c r="T429" s="124"/>
    </row>
    <row r="430" spans="2:20" s="161" customFormat="1" ht="12.6">
      <c r="B430" s="35" t="s">
        <v>573</v>
      </c>
      <c r="C430" s="94" t="str">
        <f>'5'!C80</f>
        <v>Office Sundry</v>
      </c>
      <c r="D430" s="234" t="str">
        <f>'5'!D80</f>
        <v>OS</v>
      </c>
      <c r="E430" s="18" t="s">
        <v>649</v>
      </c>
      <c r="H430" s="99"/>
      <c r="I430" s="124"/>
      <c r="J430" s="124"/>
      <c r="K430" s="124"/>
      <c r="L430" s="124"/>
      <c r="M430" s="124"/>
      <c r="N430" s="124"/>
      <c r="O430" s="124"/>
      <c r="P430" s="124"/>
      <c r="Q430" s="124"/>
      <c r="R430" s="124"/>
      <c r="S430" s="124"/>
      <c r="T430" s="124"/>
    </row>
    <row r="431" spans="2:20" s="161" customFormat="1" ht="12.6">
      <c r="B431" s="35" t="s">
        <v>573</v>
      </c>
      <c r="C431" s="94" t="str">
        <f>'5'!C81</f>
        <v>Spare - please specify</v>
      </c>
      <c r="D431" s="234" t="str">
        <f>'5'!D81</f>
        <v>SP1</v>
      </c>
      <c r="E431" s="18" t="s">
        <v>649</v>
      </c>
      <c r="H431" s="99"/>
      <c r="I431" s="124"/>
      <c r="J431" s="124"/>
      <c r="K431" s="124"/>
      <c r="L431" s="124"/>
      <c r="M431" s="124"/>
      <c r="N431" s="124"/>
      <c r="O431" s="124"/>
      <c r="P431" s="124"/>
      <c r="Q431" s="124"/>
      <c r="R431" s="124"/>
      <c r="S431" s="124"/>
      <c r="T431" s="124"/>
    </row>
    <row r="432" spans="2:20" s="161" customFormat="1" ht="12.6">
      <c r="B432" s="35" t="s">
        <v>573</v>
      </c>
      <c r="C432" s="94" t="str">
        <f>'5'!C82</f>
        <v>Spare - please specify</v>
      </c>
      <c r="D432" s="234" t="str">
        <f>'5'!D82</f>
        <v>SP2</v>
      </c>
      <c r="E432" s="18" t="s">
        <v>649</v>
      </c>
      <c r="H432" s="99"/>
      <c r="I432" s="124"/>
      <c r="J432" s="124"/>
      <c r="K432" s="124"/>
      <c r="L432" s="124"/>
      <c r="M432" s="124"/>
      <c r="N432" s="124"/>
      <c r="O432" s="124"/>
      <c r="P432" s="124"/>
      <c r="Q432" s="124"/>
      <c r="R432" s="124"/>
      <c r="S432" s="124"/>
      <c r="T432" s="124"/>
    </row>
    <row r="433" spans="2:20" s="161" customFormat="1" ht="12.6">
      <c r="B433" s="35" t="s">
        <v>573</v>
      </c>
      <c r="C433" s="94" t="str">
        <f>'5'!C83</f>
        <v>Spare - please specify</v>
      </c>
      <c r="D433" s="234" t="str">
        <f>'5'!D83</f>
        <v>SP3</v>
      </c>
      <c r="E433" s="18" t="s">
        <v>649</v>
      </c>
      <c r="H433" s="99"/>
      <c r="I433" s="124"/>
      <c r="J433" s="124"/>
      <c r="K433" s="124"/>
      <c r="L433" s="124"/>
      <c r="M433" s="124"/>
      <c r="N433" s="124"/>
      <c r="O433" s="124"/>
      <c r="P433" s="124"/>
      <c r="Q433" s="124"/>
      <c r="R433" s="124"/>
      <c r="S433" s="124"/>
      <c r="T433" s="124"/>
    </row>
    <row r="434" spans="2:20" s="161" customFormat="1" ht="12.6">
      <c r="B434" s="35" t="s">
        <v>572</v>
      </c>
      <c r="C434" s="16" t="str">
        <f>'5'!C84</f>
        <v>Industry</v>
      </c>
      <c r="D434" s="234"/>
      <c r="E434" s="18" t="s">
        <v>649</v>
      </c>
      <c r="H434" s="98">
        <f t="shared" ref="H434:S434" si="187">SUM(H435:H447)</f>
        <v>0</v>
      </c>
      <c r="I434" s="98">
        <f t="shared" si="187"/>
        <v>0</v>
      </c>
      <c r="J434" s="98">
        <f t="shared" si="187"/>
        <v>0</v>
      </c>
      <c r="K434" s="98">
        <f t="shared" si="187"/>
        <v>0</v>
      </c>
      <c r="L434" s="98">
        <f t="shared" si="187"/>
        <v>0</v>
      </c>
      <c r="M434" s="98">
        <f t="shared" si="187"/>
        <v>0</v>
      </c>
      <c r="N434" s="98">
        <f t="shared" si="187"/>
        <v>0</v>
      </c>
      <c r="O434" s="98">
        <f t="shared" si="187"/>
        <v>0</v>
      </c>
      <c r="P434" s="98">
        <f t="shared" si="187"/>
        <v>0</v>
      </c>
      <c r="Q434" s="98">
        <f t="shared" si="187"/>
        <v>0</v>
      </c>
      <c r="R434" s="98">
        <f t="shared" si="187"/>
        <v>0</v>
      </c>
      <c r="S434" s="98">
        <f t="shared" si="187"/>
        <v>0</v>
      </c>
      <c r="T434" s="98">
        <f>SUM(T435:T447)</f>
        <v>0</v>
      </c>
    </row>
    <row r="435" spans="2:20" s="161" customFormat="1" ht="12.6">
      <c r="B435" s="35" t="s">
        <v>572</v>
      </c>
      <c r="C435" s="94" t="str">
        <f>'5'!C85</f>
        <v>Payroll costs</v>
      </c>
      <c r="D435" s="234" t="str">
        <f>'5'!D85</f>
        <v>PR</v>
      </c>
      <c r="E435" s="18" t="s">
        <v>649</v>
      </c>
      <c r="H435" s="99"/>
      <c r="I435" s="124"/>
      <c r="J435" s="124"/>
      <c r="K435" s="124"/>
      <c r="L435" s="124"/>
      <c r="M435" s="124"/>
      <c r="N435" s="124"/>
      <c r="O435" s="124"/>
      <c r="P435" s="124"/>
      <c r="Q435" s="124"/>
      <c r="R435" s="124"/>
      <c r="S435" s="124"/>
      <c r="T435" s="124"/>
    </row>
    <row r="436" spans="2:20" s="161" customFormat="1" ht="12.6">
      <c r="B436" s="35" t="s">
        <v>572</v>
      </c>
      <c r="C436" s="94" t="str">
        <f>'5'!C86</f>
        <v>Non-payroll costs</v>
      </c>
      <c r="D436" s="234" t="str">
        <f>'5'!D86</f>
        <v>NP</v>
      </c>
      <c r="E436" s="18" t="s">
        <v>649</v>
      </c>
      <c r="H436" s="99"/>
      <c r="I436" s="124"/>
      <c r="J436" s="124"/>
      <c r="K436" s="124"/>
      <c r="L436" s="124"/>
      <c r="M436" s="124"/>
      <c r="N436" s="124"/>
      <c r="O436" s="124"/>
      <c r="P436" s="124"/>
      <c r="Q436" s="124"/>
      <c r="R436" s="124"/>
      <c r="S436" s="124"/>
      <c r="T436" s="124"/>
    </row>
    <row r="437" spans="2:20" s="161" customFormat="1" ht="12.6">
      <c r="B437" s="35" t="s">
        <v>572</v>
      </c>
      <c r="C437" s="94" t="str">
        <f>'5'!C87</f>
        <v>Recruitment</v>
      </c>
      <c r="D437" s="234" t="str">
        <f>'5'!D87</f>
        <v>RC</v>
      </c>
      <c r="E437" s="18" t="s">
        <v>649</v>
      </c>
      <c r="H437" s="99"/>
      <c r="I437" s="124"/>
      <c r="J437" s="124"/>
      <c r="K437" s="124"/>
      <c r="L437" s="124"/>
      <c r="M437" s="124"/>
      <c r="N437" s="124"/>
      <c r="O437" s="124"/>
      <c r="P437" s="124"/>
      <c r="Q437" s="124"/>
      <c r="R437" s="124"/>
      <c r="S437" s="124"/>
      <c r="T437" s="124"/>
    </row>
    <row r="438" spans="2:20" s="161" customFormat="1" ht="12.6">
      <c r="B438" s="35" t="s">
        <v>572</v>
      </c>
      <c r="C438" s="94" t="str">
        <f>'5'!C88</f>
        <v>Accommodation</v>
      </c>
      <c r="D438" s="234" t="str">
        <f>'5'!D88</f>
        <v>AC</v>
      </c>
      <c r="E438" s="18" t="s">
        <v>649</v>
      </c>
      <c r="H438" s="99"/>
      <c r="I438" s="124"/>
      <c r="J438" s="124"/>
      <c r="K438" s="124"/>
      <c r="L438" s="124"/>
      <c r="M438" s="124"/>
      <c r="N438" s="124"/>
      <c r="O438" s="124"/>
      <c r="P438" s="124"/>
      <c r="Q438" s="124"/>
      <c r="R438" s="124"/>
      <c r="S438" s="124"/>
      <c r="T438" s="124"/>
    </row>
    <row r="439" spans="2:20" s="161" customFormat="1" ht="12.6">
      <c r="B439" s="35" t="s">
        <v>572</v>
      </c>
      <c r="C439" s="94" t="str">
        <f>'5'!C89</f>
        <v>External services</v>
      </c>
      <c r="D439" s="234" t="str">
        <f>'5'!D89</f>
        <v>ES</v>
      </c>
      <c r="E439" s="18" t="s">
        <v>649</v>
      </c>
      <c r="H439" s="99"/>
      <c r="I439" s="124"/>
      <c r="J439" s="124"/>
      <c r="K439" s="124"/>
      <c r="L439" s="124"/>
      <c r="M439" s="124"/>
      <c r="N439" s="124"/>
      <c r="O439" s="124"/>
      <c r="P439" s="124"/>
      <c r="Q439" s="124"/>
      <c r="R439" s="124"/>
      <c r="S439" s="124"/>
      <c r="T439" s="124"/>
    </row>
    <row r="440" spans="2:20" s="161" customFormat="1" ht="12.6">
      <c r="B440" s="35" t="s">
        <v>572</v>
      </c>
      <c r="C440" s="94" t="str">
        <f>'5'!C90</f>
        <v>Internal services</v>
      </c>
      <c r="D440" s="234" t="str">
        <f>'5'!D90</f>
        <v>IS</v>
      </c>
      <c r="E440" s="18" t="s">
        <v>649</v>
      </c>
      <c r="H440" s="99"/>
      <c r="I440" s="124"/>
      <c r="J440" s="124"/>
      <c r="K440" s="124"/>
      <c r="L440" s="124"/>
      <c r="M440" s="124"/>
      <c r="N440" s="124"/>
      <c r="O440" s="124"/>
      <c r="P440" s="124"/>
      <c r="Q440" s="124"/>
      <c r="R440" s="124"/>
      <c r="S440" s="124"/>
      <c r="T440" s="124"/>
    </row>
    <row r="441" spans="2:20" s="161" customFormat="1" ht="12.6">
      <c r="B441" s="35" t="s">
        <v>572</v>
      </c>
      <c r="C441" s="94" t="str">
        <f>'5'!C91</f>
        <v>Service management</v>
      </c>
      <c r="D441" s="234" t="str">
        <f>'5'!D91</f>
        <v>SM</v>
      </c>
      <c r="E441" s="18" t="s">
        <v>649</v>
      </c>
      <c r="H441" s="99"/>
      <c r="I441" s="124"/>
      <c r="J441" s="124"/>
      <c r="K441" s="124"/>
      <c r="L441" s="124"/>
      <c r="M441" s="124"/>
      <c r="N441" s="124"/>
      <c r="O441" s="124"/>
      <c r="P441" s="124"/>
      <c r="Q441" s="124"/>
      <c r="R441" s="124"/>
      <c r="S441" s="124"/>
      <c r="T441" s="124"/>
    </row>
    <row r="442" spans="2:20" s="161" customFormat="1" ht="12.6">
      <c r="B442" s="35" t="s">
        <v>572</v>
      </c>
      <c r="C442" s="94" t="str">
        <f>'5'!C92</f>
        <v>Transition</v>
      </c>
      <c r="D442" s="234" t="str">
        <f>'5'!D92</f>
        <v>TR</v>
      </c>
      <c r="E442" s="18" t="s">
        <v>649</v>
      </c>
      <c r="H442" s="99"/>
      <c r="I442" s="124"/>
      <c r="J442" s="124"/>
      <c r="K442" s="124"/>
      <c r="L442" s="124"/>
      <c r="M442" s="124"/>
      <c r="N442" s="124"/>
      <c r="O442" s="124"/>
      <c r="P442" s="124"/>
      <c r="Q442" s="124"/>
      <c r="R442" s="124"/>
      <c r="S442" s="124"/>
      <c r="T442" s="124"/>
    </row>
    <row r="443" spans="2:20" s="161" customFormat="1" ht="12.6">
      <c r="B443" s="35" t="s">
        <v>572</v>
      </c>
      <c r="C443" s="94" t="str">
        <f>'5'!C93</f>
        <v>IT Services</v>
      </c>
      <c r="D443" s="234" t="str">
        <f>'5'!D93</f>
        <v>IT</v>
      </c>
      <c r="E443" s="18" t="s">
        <v>649</v>
      </c>
      <c r="H443" s="99"/>
      <c r="I443" s="124"/>
      <c r="J443" s="124"/>
      <c r="K443" s="124"/>
      <c r="L443" s="124"/>
      <c r="M443" s="124"/>
      <c r="N443" s="124"/>
      <c r="O443" s="124"/>
      <c r="P443" s="124"/>
      <c r="Q443" s="124"/>
      <c r="R443" s="124"/>
      <c r="S443" s="124"/>
      <c r="T443" s="124"/>
    </row>
    <row r="444" spans="2:20" s="161" customFormat="1" ht="12.6">
      <c r="B444" s="35" t="s">
        <v>572</v>
      </c>
      <c r="C444" s="94" t="str">
        <f>'5'!C94</f>
        <v>Office Sundry</v>
      </c>
      <c r="D444" s="234" t="str">
        <f>'5'!D94</f>
        <v>OS</v>
      </c>
      <c r="E444" s="18" t="s">
        <v>649</v>
      </c>
      <c r="H444" s="99"/>
      <c r="I444" s="124"/>
      <c r="J444" s="124"/>
      <c r="K444" s="124"/>
      <c r="L444" s="124"/>
      <c r="M444" s="124"/>
      <c r="N444" s="124"/>
      <c r="O444" s="124"/>
      <c r="P444" s="124"/>
      <c r="Q444" s="124"/>
      <c r="R444" s="124"/>
      <c r="S444" s="124"/>
      <c r="T444" s="124"/>
    </row>
    <row r="445" spans="2:20" s="161" customFormat="1" ht="12.6">
      <c r="B445" s="35" t="s">
        <v>572</v>
      </c>
      <c r="C445" s="94" t="str">
        <f>'5'!C95</f>
        <v>Spare - please specify</v>
      </c>
      <c r="D445" s="234" t="str">
        <f>'5'!D95</f>
        <v>SP1</v>
      </c>
      <c r="E445" s="18" t="s">
        <v>649</v>
      </c>
      <c r="H445" s="99"/>
      <c r="I445" s="124"/>
      <c r="J445" s="124"/>
      <c r="K445" s="124"/>
      <c r="L445" s="124"/>
      <c r="M445" s="124"/>
      <c r="N445" s="124"/>
      <c r="O445" s="124"/>
      <c r="P445" s="124"/>
      <c r="Q445" s="124"/>
      <c r="R445" s="124"/>
      <c r="S445" s="124"/>
      <c r="T445" s="124"/>
    </row>
    <row r="446" spans="2:20" s="161" customFormat="1" ht="12.6">
      <c r="B446" s="35" t="s">
        <v>572</v>
      </c>
      <c r="C446" s="94" t="str">
        <f>'5'!C96</f>
        <v>Spare - please specify</v>
      </c>
      <c r="D446" s="234" t="str">
        <f>'5'!D96</f>
        <v>SP2</v>
      </c>
      <c r="E446" s="18" t="s">
        <v>649</v>
      </c>
      <c r="H446" s="99"/>
      <c r="I446" s="124"/>
      <c r="J446" s="124"/>
      <c r="K446" s="124"/>
      <c r="L446" s="124"/>
      <c r="M446" s="124"/>
      <c r="N446" s="124"/>
      <c r="O446" s="124"/>
      <c r="P446" s="124"/>
      <c r="Q446" s="124"/>
      <c r="R446" s="124"/>
      <c r="S446" s="124"/>
      <c r="T446" s="124"/>
    </row>
    <row r="447" spans="2:20" s="161" customFormat="1" ht="12.6">
      <c r="B447" s="35" t="s">
        <v>572</v>
      </c>
      <c r="C447" s="94" t="str">
        <f>'5'!C97</f>
        <v>Spare - please specify</v>
      </c>
      <c r="D447" s="234" t="str">
        <f>'5'!D97</f>
        <v>SP3</v>
      </c>
      <c r="E447" s="18" t="s">
        <v>649</v>
      </c>
      <c r="H447" s="99"/>
      <c r="I447" s="124"/>
      <c r="J447" s="124"/>
      <c r="K447" s="124"/>
      <c r="L447" s="124"/>
      <c r="M447" s="124"/>
      <c r="N447" s="124"/>
      <c r="O447" s="124"/>
      <c r="P447" s="124"/>
      <c r="Q447" s="124"/>
      <c r="R447" s="124"/>
      <c r="S447" s="124"/>
      <c r="T447" s="124"/>
    </row>
    <row r="448" spans="2:20" s="161" customFormat="1" ht="12.6">
      <c r="B448" s="35" t="s">
        <v>576</v>
      </c>
      <c r="C448" s="16" t="str">
        <f>'5'!C98</f>
        <v xml:space="preserve">Operations </v>
      </c>
      <c r="D448" s="234"/>
      <c r="E448" s="18" t="s">
        <v>649</v>
      </c>
      <c r="H448" s="98">
        <f t="shared" ref="H448:T448" si="188">SUM(H449:H461)</f>
        <v>0</v>
      </c>
      <c r="I448" s="98">
        <f t="shared" si="188"/>
        <v>0</v>
      </c>
      <c r="J448" s="98">
        <f t="shared" si="188"/>
        <v>0</v>
      </c>
      <c r="K448" s="98">
        <f t="shared" si="188"/>
        <v>0</v>
      </c>
      <c r="L448" s="98">
        <f t="shared" si="188"/>
        <v>0</v>
      </c>
      <c r="M448" s="98">
        <f t="shared" si="188"/>
        <v>0</v>
      </c>
      <c r="N448" s="98">
        <f t="shared" si="188"/>
        <v>0</v>
      </c>
      <c r="O448" s="98">
        <f t="shared" si="188"/>
        <v>0</v>
      </c>
      <c r="P448" s="98">
        <f t="shared" si="188"/>
        <v>0</v>
      </c>
      <c r="Q448" s="98">
        <f t="shared" si="188"/>
        <v>0</v>
      </c>
      <c r="R448" s="98">
        <f t="shared" si="188"/>
        <v>0</v>
      </c>
      <c r="S448" s="98">
        <f t="shared" si="188"/>
        <v>0</v>
      </c>
      <c r="T448" s="98">
        <f t="shared" si="188"/>
        <v>0</v>
      </c>
    </row>
    <row r="449" spans="2:20" s="161" customFormat="1" ht="12.6">
      <c r="B449" s="35" t="s">
        <v>576</v>
      </c>
      <c r="C449" s="94" t="str">
        <f>'5'!C99</f>
        <v>Payroll costs</v>
      </c>
      <c r="D449" s="234" t="str">
        <f>'5'!D99</f>
        <v>PR</v>
      </c>
      <c r="E449" s="18" t="s">
        <v>649</v>
      </c>
      <c r="H449" s="99"/>
      <c r="I449" s="124"/>
      <c r="J449" s="124"/>
      <c r="K449" s="124"/>
      <c r="L449" s="124"/>
      <c r="M449" s="124"/>
      <c r="N449" s="124"/>
      <c r="O449" s="124"/>
      <c r="P449" s="124"/>
      <c r="Q449" s="124"/>
      <c r="R449" s="124"/>
      <c r="S449" s="124"/>
      <c r="T449" s="124"/>
    </row>
    <row r="450" spans="2:20" s="161" customFormat="1" ht="12.6">
      <c r="B450" s="35" t="s">
        <v>576</v>
      </c>
      <c r="C450" s="94" t="str">
        <f>'5'!C100</f>
        <v>Non-payroll costs</v>
      </c>
      <c r="D450" s="234" t="str">
        <f>'5'!D100</f>
        <v>NP</v>
      </c>
      <c r="E450" s="18" t="s">
        <v>649</v>
      </c>
      <c r="H450" s="99"/>
      <c r="I450" s="124"/>
      <c r="J450" s="124"/>
      <c r="K450" s="124"/>
      <c r="L450" s="124"/>
      <c r="M450" s="124"/>
      <c r="N450" s="124"/>
      <c r="O450" s="124"/>
      <c r="P450" s="124"/>
      <c r="Q450" s="124"/>
      <c r="R450" s="124"/>
      <c r="S450" s="124"/>
      <c r="T450" s="124"/>
    </row>
    <row r="451" spans="2:20" s="161" customFormat="1" ht="12.6">
      <c r="B451" s="35" t="s">
        <v>576</v>
      </c>
      <c r="C451" s="94" t="str">
        <f>'5'!C101</f>
        <v>Recruitment</v>
      </c>
      <c r="D451" s="234" t="str">
        <f>'5'!D101</f>
        <v>RC</v>
      </c>
      <c r="E451" s="18" t="s">
        <v>649</v>
      </c>
      <c r="H451" s="99"/>
      <c r="I451" s="124"/>
      <c r="J451" s="124"/>
      <c r="K451" s="124"/>
      <c r="L451" s="124"/>
      <c r="M451" s="124"/>
      <c r="N451" s="124"/>
      <c r="O451" s="124"/>
      <c r="P451" s="124"/>
      <c r="Q451" s="124"/>
      <c r="R451" s="124"/>
      <c r="S451" s="124"/>
      <c r="T451" s="124"/>
    </row>
    <row r="452" spans="2:20" s="161" customFormat="1" ht="12.6">
      <c r="B452" s="35" t="s">
        <v>576</v>
      </c>
      <c r="C452" s="94" t="str">
        <f>'5'!C102</f>
        <v>Accommodation</v>
      </c>
      <c r="D452" s="234" t="str">
        <f>'5'!D102</f>
        <v>AC</v>
      </c>
      <c r="E452" s="18" t="s">
        <v>649</v>
      </c>
      <c r="H452" s="99"/>
      <c r="I452" s="124"/>
      <c r="J452" s="124"/>
      <c r="K452" s="124"/>
      <c r="L452" s="124"/>
      <c r="M452" s="124"/>
      <c r="N452" s="124"/>
      <c r="O452" s="124"/>
      <c r="P452" s="124"/>
      <c r="Q452" s="124"/>
      <c r="R452" s="124"/>
      <c r="S452" s="124"/>
      <c r="T452" s="124"/>
    </row>
    <row r="453" spans="2:20" s="161" customFormat="1" ht="12.6">
      <c r="B453" s="35" t="s">
        <v>576</v>
      </c>
      <c r="C453" s="94" t="str">
        <f>'5'!C103</f>
        <v>External services</v>
      </c>
      <c r="D453" s="234" t="str">
        <f>'5'!D103</f>
        <v>ES</v>
      </c>
      <c r="E453" s="18" t="s">
        <v>649</v>
      </c>
      <c r="H453" s="99"/>
      <c r="I453" s="124"/>
      <c r="J453" s="124"/>
      <c r="K453" s="124"/>
      <c r="L453" s="124"/>
      <c r="M453" s="124"/>
      <c r="N453" s="124"/>
      <c r="O453" s="124"/>
      <c r="P453" s="124"/>
      <c r="Q453" s="124"/>
      <c r="R453" s="124"/>
      <c r="S453" s="124"/>
      <c r="T453" s="124"/>
    </row>
    <row r="454" spans="2:20" s="161" customFormat="1" ht="12.6">
      <c r="B454" s="35" t="s">
        <v>576</v>
      </c>
      <c r="C454" s="94" t="str">
        <f>'5'!C104</f>
        <v>Internal services</v>
      </c>
      <c r="D454" s="234" t="str">
        <f>'5'!D104</f>
        <v>IS</v>
      </c>
      <c r="E454" s="18" t="s">
        <v>649</v>
      </c>
      <c r="H454" s="99"/>
      <c r="I454" s="124"/>
      <c r="J454" s="124"/>
      <c r="K454" s="124"/>
      <c r="L454" s="124"/>
      <c r="M454" s="124"/>
      <c r="N454" s="124"/>
      <c r="O454" s="124"/>
      <c r="P454" s="124"/>
      <c r="Q454" s="124"/>
      <c r="R454" s="124"/>
      <c r="S454" s="124"/>
      <c r="T454" s="124"/>
    </row>
    <row r="455" spans="2:20" s="161" customFormat="1" ht="12.6">
      <c r="B455" s="35" t="s">
        <v>576</v>
      </c>
      <c r="C455" s="94" t="str">
        <f>'5'!C105</f>
        <v>Service management</v>
      </c>
      <c r="D455" s="234" t="str">
        <f>'5'!D105</f>
        <v>SM</v>
      </c>
      <c r="E455" s="18" t="s">
        <v>649</v>
      </c>
      <c r="H455" s="99"/>
      <c r="I455" s="124"/>
      <c r="J455" s="124"/>
      <c r="K455" s="124"/>
      <c r="L455" s="124"/>
      <c r="M455" s="124"/>
      <c r="N455" s="124"/>
      <c r="O455" s="124"/>
      <c r="P455" s="124"/>
      <c r="Q455" s="124"/>
      <c r="R455" s="124"/>
      <c r="S455" s="124"/>
      <c r="T455" s="124"/>
    </row>
    <row r="456" spans="2:20" s="161" customFormat="1" ht="12.6">
      <c r="B456" s="35" t="s">
        <v>576</v>
      </c>
      <c r="C456" s="94" t="str">
        <f>'5'!C106</f>
        <v>Transition</v>
      </c>
      <c r="D456" s="234" t="str">
        <f>'5'!D106</f>
        <v>TR</v>
      </c>
      <c r="E456" s="18" t="s">
        <v>649</v>
      </c>
      <c r="H456" s="99"/>
      <c r="I456" s="124"/>
      <c r="J456" s="124"/>
      <c r="K456" s="124"/>
      <c r="L456" s="124"/>
      <c r="M456" s="124"/>
      <c r="N456" s="124"/>
      <c r="O456" s="124"/>
      <c r="P456" s="124"/>
      <c r="Q456" s="124"/>
      <c r="R456" s="124"/>
      <c r="S456" s="124"/>
      <c r="T456" s="124"/>
    </row>
    <row r="457" spans="2:20" s="161" customFormat="1" ht="12.6">
      <c r="B457" s="35" t="s">
        <v>576</v>
      </c>
      <c r="C457" s="94" t="str">
        <f>'5'!C107</f>
        <v>IT Services</v>
      </c>
      <c r="D457" s="234" t="str">
        <f>'5'!D107</f>
        <v>IT</v>
      </c>
      <c r="E457" s="18" t="s">
        <v>649</v>
      </c>
      <c r="H457" s="99"/>
      <c r="I457" s="99"/>
      <c r="J457" s="99"/>
      <c r="K457" s="99"/>
      <c r="L457" s="99"/>
      <c r="M457" s="99"/>
      <c r="N457" s="99"/>
      <c r="O457" s="99"/>
      <c r="P457" s="99"/>
      <c r="Q457" s="99"/>
      <c r="R457" s="99"/>
      <c r="S457" s="99"/>
      <c r="T457" s="99"/>
    </row>
    <row r="458" spans="2:20" s="161" customFormat="1" ht="12.6">
      <c r="B458" s="35" t="s">
        <v>576</v>
      </c>
      <c r="C458" s="94" t="str">
        <f>'5'!C108</f>
        <v>Office Sundry</v>
      </c>
      <c r="D458" s="234" t="str">
        <f>'5'!D108</f>
        <v>OS</v>
      </c>
      <c r="E458" s="18" t="s">
        <v>649</v>
      </c>
      <c r="H458" s="99"/>
      <c r="I458" s="99"/>
      <c r="J458" s="99"/>
      <c r="K458" s="99"/>
      <c r="L458" s="99"/>
      <c r="M458" s="99"/>
      <c r="N458" s="99"/>
      <c r="O458" s="99"/>
      <c r="P458" s="99"/>
      <c r="Q458" s="99"/>
      <c r="R458" s="99"/>
      <c r="S458" s="99"/>
      <c r="T458" s="99"/>
    </row>
    <row r="459" spans="2:20" s="161" customFormat="1" ht="12.6">
      <c r="B459" s="35" t="s">
        <v>576</v>
      </c>
      <c r="C459" s="94" t="str">
        <f>'5'!C109</f>
        <v>Spare - please specify</v>
      </c>
      <c r="D459" s="234" t="str">
        <f>'5'!D109</f>
        <v>SP1</v>
      </c>
      <c r="E459" s="18" t="s">
        <v>649</v>
      </c>
      <c r="H459" s="99"/>
      <c r="I459" s="99"/>
      <c r="J459" s="99"/>
      <c r="K459" s="99"/>
      <c r="L459" s="99"/>
      <c r="M459" s="99"/>
      <c r="N459" s="99"/>
      <c r="O459" s="99"/>
      <c r="P459" s="99"/>
      <c r="Q459" s="99"/>
      <c r="R459" s="99"/>
      <c r="S459" s="99"/>
      <c r="T459" s="99"/>
    </row>
    <row r="460" spans="2:20" s="161" customFormat="1" ht="12.6">
      <c r="B460" s="35" t="s">
        <v>576</v>
      </c>
      <c r="C460" s="94" t="str">
        <f>'5'!C110</f>
        <v>Spare - please specify</v>
      </c>
      <c r="D460" s="234" t="str">
        <f>'5'!D110</f>
        <v>SP2</v>
      </c>
      <c r="E460" s="18" t="s">
        <v>649</v>
      </c>
      <c r="H460" s="99"/>
      <c r="I460" s="99"/>
      <c r="J460" s="99"/>
      <c r="K460" s="99"/>
      <c r="L460" s="99"/>
      <c r="M460" s="99"/>
      <c r="N460" s="99"/>
      <c r="O460" s="99"/>
      <c r="P460" s="99"/>
      <c r="Q460" s="99"/>
      <c r="R460" s="99"/>
      <c r="S460" s="99"/>
      <c r="T460" s="99"/>
    </row>
    <row r="461" spans="2:20" s="161" customFormat="1" ht="12.6">
      <c r="B461" s="35" t="s">
        <v>576</v>
      </c>
      <c r="C461" s="94" t="str">
        <f>'5'!C111</f>
        <v>Spare - please specify</v>
      </c>
      <c r="D461" s="234" t="str">
        <f>'5'!D111</f>
        <v>SP3</v>
      </c>
      <c r="E461" s="18" t="s">
        <v>649</v>
      </c>
      <c r="H461" s="99"/>
      <c r="I461" s="99"/>
      <c r="J461" s="99"/>
      <c r="K461" s="99"/>
      <c r="L461" s="99"/>
      <c r="M461" s="99"/>
      <c r="N461" s="99"/>
      <c r="O461" s="99"/>
      <c r="P461" s="99"/>
      <c r="Q461" s="99"/>
      <c r="R461" s="99"/>
      <c r="S461" s="99"/>
      <c r="T461" s="99"/>
    </row>
    <row r="462" spans="2:20" s="161" customFormat="1" ht="12.6">
      <c r="B462" s="35" t="s">
        <v>578</v>
      </c>
      <c r="C462" s="16" t="str">
        <f>'5'!C112</f>
        <v>Programme</v>
      </c>
      <c r="D462" s="234"/>
      <c r="E462" s="18" t="s">
        <v>649</v>
      </c>
      <c r="F462" s="18"/>
      <c r="G462" s="18"/>
      <c r="H462" s="98">
        <f t="shared" ref="H462:T462" si="189">SUM(H463:H475)</f>
        <v>0</v>
      </c>
      <c r="I462" s="98">
        <f t="shared" si="189"/>
        <v>0</v>
      </c>
      <c r="J462" s="98">
        <f t="shared" si="189"/>
        <v>0</v>
      </c>
      <c r="K462" s="98">
        <f t="shared" si="189"/>
        <v>0</v>
      </c>
      <c r="L462" s="98">
        <f t="shared" si="189"/>
        <v>0</v>
      </c>
      <c r="M462" s="98">
        <f t="shared" si="189"/>
        <v>0</v>
      </c>
      <c r="N462" s="98">
        <f t="shared" si="189"/>
        <v>0</v>
      </c>
      <c r="O462" s="98">
        <f t="shared" si="189"/>
        <v>0</v>
      </c>
      <c r="P462" s="98">
        <f t="shared" si="189"/>
        <v>0</v>
      </c>
      <c r="Q462" s="98">
        <f t="shared" si="189"/>
        <v>0</v>
      </c>
      <c r="R462" s="98">
        <f t="shared" si="189"/>
        <v>0</v>
      </c>
      <c r="S462" s="98">
        <f t="shared" si="189"/>
        <v>0</v>
      </c>
      <c r="T462" s="98">
        <f t="shared" si="189"/>
        <v>0</v>
      </c>
    </row>
    <row r="463" spans="2:20" s="161" customFormat="1" ht="12.6">
      <c r="B463" s="35" t="s">
        <v>578</v>
      </c>
      <c r="C463" s="94" t="str">
        <f>'5'!C113</f>
        <v>Payroll costs</v>
      </c>
      <c r="D463" s="234" t="str">
        <f>'5'!D113</f>
        <v>PR</v>
      </c>
      <c r="E463" s="18" t="s">
        <v>649</v>
      </c>
      <c r="F463" s="18"/>
      <c r="G463" s="18"/>
      <c r="H463" s="99"/>
      <c r="I463" s="124"/>
      <c r="J463" s="124"/>
      <c r="K463" s="124"/>
      <c r="L463" s="124"/>
      <c r="M463" s="124"/>
      <c r="N463" s="124"/>
      <c r="O463" s="124"/>
      <c r="P463" s="124"/>
      <c r="Q463" s="124"/>
      <c r="R463" s="124"/>
      <c r="S463" s="124"/>
      <c r="T463" s="124"/>
    </row>
    <row r="464" spans="2:20" s="161" customFormat="1" ht="12.6">
      <c r="B464" s="35" t="s">
        <v>578</v>
      </c>
      <c r="C464" s="94" t="str">
        <f>'5'!C114</f>
        <v>Non-payroll costs</v>
      </c>
      <c r="D464" s="234" t="str">
        <f>'5'!D114</f>
        <v>NP</v>
      </c>
      <c r="E464" s="18" t="s">
        <v>649</v>
      </c>
      <c r="F464" s="18"/>
      <c r="G464" s="18"/>
      <c r="H464" s="99"/>
      <c r="I464" s="124"/>
      <c r="J464" s="124"/>
      <c r="K464" s="124"/>
      <c r="L464" s="124"/>
      <c r="M464" s="124"/>
      <c r="N464" s="124"/>
      <c r="O464" s="124"/>
      <c r="P464" s="124"/>
      <c r="Q464" s="124"/>
      <c r="R464" s="124"/>
      <c r="S464" s="124"/>
      <c r="T464" s="124"/>
    </row>
    <row r="465" spans="2:20" s="161" customFormat="1" ht="12.6">
      <c r="B465" s="35" t="s">
        <v>578</v>
      </c>
      <c r="C465" s="94" t="str">
        <f>'5'!C115</f>
        <v>Recruitment</v>
      </c>
      <c r="D465" s="234" t="str">
        <f>'5'!D115</f>
        <v>RC</v>
      </c>
      <c r="E465" s="18" t="s">
        <v>649</v>
      </c>
      <c r="F465" s="18"/>
      <c r="G465" s="18"/>
      <c r="H465" s="99"/>
      <c r="I465" s="124"/>
      <c r="J465" s="124"/>
      <c r="K465" s="124"/>
      <c r="L465" s="124"/>
      <c r="M465" s="124"/>
      <c r="N465" s="124"/>
      <c r="O465" s="124"/>
      <c r="P465" s="124"/>
      <c r="Q465" s="124"/>
      <c r="R465" s="124"/>
      <c r="S465" s="124"/>
      <c r="T465" s="124"/>
    </row>
    <row r="466" spans="2:20" s="161" customFormat="1" ht="12.6">
      <c r="B466" s="35" t="s">
        <v>578</v>
      </c>
      <c r="C466" s="94" t="str">
        <f>'5'!C116</f>
        <v>Accommodation</v>
      </c>
      <c r="D466" s="234" t="str">
        <f>'5'!D116</f>
        <v>AC</v>
      </c>
      <c r="E466" s="18" t="s">
        <v>649</v>
      </c>
      <c r="F466" s="18"/>
      <c r="G466" s="18"/>
      <c r="H466" s="99"/>
      <c r="I466" s="124"/>
      <c r="J466" s="124"/>
      <c r="K466" s="124"/>
      <c r="L466" s="124"/>
      <c r="M466" s="124"/>
      <c r="N466" s="124"/>
      <c r="O466" s="124"/>
      <c r="P466" s="124"/>
      <c r="Q466" s="124"/>
      <c r="R466" s="124"/>
      <c r="S466" s="124"/>
      <c r="T466" s="124"/>
    </row>
    <row r="467" spans="2:20" s="161" customFormat="1" ht="12.6">
      <c r="B467" s="35" t="s">
        <v>578</v>
      </c>
      <c r="C467" s="94" t="str">
        <f>'5'!C117</f>
        <v>External services</v>
      </c>
      <c r="D467" s="234" t="str">
        <f>'5'!D117</f>
        <v>ES</v>
      </c>
      <c r="E467" s="18" t="s">
        <v>649</v>
      </c>
      <c r="F467" s="18"/>
      <c r="G467" s="18"/>
      <c r="H467" s="99"/>
      <c r="I467" s="124"/>
      <c r="J467" s="124"/>
      <c r="K467" s="124"/>
      <c r="L467" s="124"/>
      <c r="M467" s="124"/>
      <c r="N467" s="124"/>
      <c r="O467" s="124"/>
      <c r="P467" s="124"/>
      <c r="Q467" s="124"/>
      <c r="R467" s="124"/>
      <c r="S467" s="124"/>
      <c r="T467" s="124"/>
    </row>
    <row r="468" spans="2:20" s="161" customFormat="1" ht="12.6">
      <c r="B468" s="35" t="s">
        <v>578</v>
      </c>
      <c r="C468" s="94" t="str">
        <f>'5'!C118</f>
        <v>Internal services</v>
      </c>
      <c r="D468" s="234" t="str">
        <f>'5'!D118</f>
        <v>IS</v>
      </c>
      <c r="E468" s="18" t="s">
        <v>649</v>
      </c>
      <c r="F468" s="18"/>
      <c r="G468" s="18"/>
      <c r="H468" s="99"/>
      <c r="I468" s="124"/>
      <c r="J468" s="124"/>
      <c r="K468" s="124"/>
      <c r="L468" s="124"/>
      <c r="M468" s="124"/>
      <c r="N468" s="124"/>
      <c r="O468" s="124"/>
      <c r="P468" s="124"/>
      <c r="Q468" s="124"/>
      <c r="R468" s="124"/>
      <c r="S468" s="124"/>
      <c r="T468" s="124"/>
    </row>
    <row r="469" spans="2:20" s="161" customFormat="1" ht="12.6">
      <c r="B469" s="35" t="s">
        <v>578</v>
      </c>
      <c r="C469" s="94" t="str">
        <f>'5'!C119</f>
        <v>Service management</v>
      </c>
      <c r="D469" s="234" t="str">
        <f>'5'!D119</f>
        <v>SM</v>
      </c>
      <c r="E469" s="18" t="s">
        <v>649</v>
      </c>
      <c r="F469" s="18"/>
      <c r="G469" s="18"/>
      <c r="H469" s="99"/>
      <c r="I469" s="124"/>
      <c r="J469" s="124"/>
      <c r="K469" s="124"/>
      <c r="L469" s="124"/>
      <c r="M469" s="124"/>
      <c r="N469" s="124"/>
      <c r="O469" s="124"/>
      <c r="P469" s="124"/>
      <c r="Q469" s="124"/>
      <c r="R469" s="124"/>
      <c r="S469" s="124"/>
      <c r="T469" s="124"/>
    </row>
    <row r="470" spans="2:20" s="161" customFormat="1" ht="12.6">
      <c r="B470" s="35" t="s">
        <v>578</v>
      </c>
      <c r="C470" s="94" t="str">
        <f>'5'!C120</f>
        <v>Transition</v>
      </c>
      <c r="D470" s="234" t="str">
        <f>'5'!D120</f>
        <v>TR</v>
      </c>
      <c r="E470" s="18" t="s">
        <v>649</v>
      </c>
      <c r="F470" s="18"/>
      <c r="G470" s="18"/>
      <c r="H470" s="99"/>
      <c r="I470" s="124"/>
      <c r="J470" s="124"/>
      <c r="K470" s="124"/>
      <c r="L470" s="124"/>
      <c r="M470" s="124"/>
      <c r="N470" s="124"/>
      <c r="O470" s="124"/>
      <c r="P470" s="124"/>
      <c r="Q470" s="124"/>
      <c r="R470" s="124"/>
      <c r="S470" s="124"/>
      <c r="T470" s="124"/>
    </row>
    <row r="471" spans="2:20" s="161" customFormat="1" ht="12.6">
      <c r="B471" s="35" t="s">
        <v>578</v>
      </c>
      <c r="C471" s="94" t="str">
        <f>'5'!C121</f>
        <v>IT Services</v>
      </c>
      <c r="D471" s="234" t="str">
        <f>'5'!D121</f>
        <v>IT</v>
      </c>
      <c r="E471" s="18" t="s">
        <v>649</v>
      </c>
      <c r="F471" s="18"/>
      <c r="G471" s="18"/>
      <c r="H471" s="99"/>
      <c r="I471" s="124"/>
      <c r="J471" s="124"/>
      <c r="K471" s="124"/>
      <c r="L471" s="124"/>
      <c r="M471" s="124"/>
      <c r="N471" s="124"/>
      <c r="O471" s="124"/>
      <c r="P471" s="124"/>
      <c r="Q471" s="124"/>
      <c r="R471" s="124"/>
      <c r="S471" s="124"/>
      <c r="T471" s="124"/>
    </row>
    <row r="472" spans="2:20" s="161" customFormat="1" ht="12.6">
      <c r="B472" s="35" t="s">
        <v>578</v>
      </c>
      <c r="C472" s="94" t="str">
        <f>'5'!C122</f>
        <v>Office Sundry</v>
      </c>
      <c r="D472" s="234" t="str">
        <f>'5'!D122</f>
        <v>OS</v>
      </c>
      <c r="E472" s="18" t="s">
        <v>649</v>
      </c>
      <c r="F472" s="18"/>
      <c r="G472" s="18"/>
      <c r="H472" s="99"/>
      <c r="I472" s="124"/>
      <c r="J472" s="124"/>
      <c r="K472" s="124"/>
      <c r="L472" s="124"/>
      <c r="M472" s="124"/>
      <c r="N472" s="124"/>
      <c r="O472" s="124"/>
      <c r="P472" s="124"/>
      <c r="Q472" s="124"/>
      <c r="R472" s="124"/>
      <c r="S472" s="124"/>
      <c r="T472" s="124"/>
    </row>
    <row r="473" spans="2:20" s="161" customFormat="1" ht="12.6">
      <c r="B473" s="35" t="s">
        <v>578</v>
      </c>
      <c r="C473" s="94" t="str">
        <f>'5'!C123</f>
        <v>Spare - please specify</v>
      </c>
      <c r="D473" s="234" t="str">
        <f>'5'!D123</f>
        <v>SP1</v>
      </c>
      <c r="E473" s="18" t="s">
        <v>649</v>
      </c>
      <c r="F473" s="18"/>
      <c r="G473" s="18"/>
      <c r="H473" s="99"/>
      <c r="I473" s="124"/>
      <c r="J473" s="124"/>
      <c r="K473" s="124"/>
      <c r="L473" s="124"/>
      <c r="M473" s="124"/>
      <c r="N473" s="124"/>
      <c r="O473" s="124"/>
      <c r="P473" s="124"/>
      <c r="Q473" s="124"/>
      <c r="R473" s="124"/>
      <c r="S473" s="124"/>
      <c r="T473" s="124"/>
    </row>
    <row r="474" spans="2:20" s="161" customFormat="1" ht="12.6">
      <c r="B474" s="35" t="s">
        <v>578</v>
      </c>
      <c r="C474" s="94" t="str">
        <f>'5'!C124</f>
        <v>Spare - please specify</v>
      </c>
      <c r="D474" s="234" t="str">
        <f>'5'!D124</f>
        <v>SP2</v>
      </c>
      <c r="E474" s="18" t="s">
        <v>649</v>
      </c>
      <c r="F474" s="18"/>
      <c r="G474" s="18"/>
      <c r="H474" s="99"/>
      <c r="I474" s="124"/>
      <c r="J474" s="124"/>
      <c r="K474" s="124"/>
      <c r="L474" s="124"/>
      <c r="M474" s="124"/>
      <c r="N474" s="124"/>
      <c r="O474" s="124"/>
      <c r="P474" s="124"/>
      <c r="Q474" s="124"/>
      <c r="R474" s="124"/>
      <c r="S474" s="124"/>
      <c r="T474" s="124"/>
    </row>
    <row r="475" spans="2:20" s="161" customFormat="1" ht="12.6">
      <c r="B475" s="35" t="s">
        <v>578</v>
      </c>
      <c r="C475" s="94" t="str">
        <f>'5'!C125</f>
        <v>Spare - please specify</v>
      </c>
      <c r="D475" s="234" t="str">
        <f>'5'!D125</f>
        <v>SP3</v>
      </c>
      <c r="E475" s="18" t="s">
        <v>649</v>
      </c>
      <c r="F475" s="18"/>
      <c r="G475" s="18"/>
      <c r="H475" s="99"/>
      <c r="I475" s="124"/>
      <c r="J475" s="124"/>
      <c r="K475" s="124"/>
      <c r="L475" s="124"/>
      <c r="M475" s="124"/>
      <c r="N475" s="124"/>
      <c r="O475" s="124"/>
      <c r="P475" s="124"/>
      <c r="Q475" s="124"/>
      <c r="R475" s="124"/>
      <c r="S475" s="124"/>
      <c r="T475" s="124"/>
    </row>
    <row r="476" spans="2:20" s="161" customFormat="1" ht="12.6">
      <c r="B476" s="35" t="s">
        <v>577</v>
      </c>
      <c r="C476" s="16" t="str">
        <f>'5'!C126</f>
        <v>Security</v>
      </c>
      <c r="D476" s="234"/>
      <c r="E476" s="18" t="s">
        <v>649</v>
      </c>
      <c r="H476" s="98">
        <f>SUM(H477:H489)</f>
        <v>0</v>
      </c>
      <c r="I476" s="98">
        <f t="shared" ref="I476:T476" si="190">SUM(I477:I489)</f>
        <v>0</v>
      </c>
      <c r="J476" s="98">
        <f t="shared" si="190"/>
        <v>0</v>
      </c>
      <c r="K476" s="98">
        <f t="shared" si="190"/>
        <v>0</v>
      </c>
      <c r="L476" s="98">
        <f t="shared" si="190"/>
        <v>0</v>
      </c>
      <c r="M476" s="98">
        <f t="shared" si="190"/>
        <v>0</v>
      </c>
      <c r="N476" s="98">
        <f t="shared" si="190"/>
        <v>0</v>
      </c>
      <c r="O476" s="98">
        <f t="shared" si="190"/>
        <v>0</v>
      </c>
      <c r="P476" s="98">
        <f t="shared" si="190"/>
        <v>0</v>
      </c>
      <c r="Q476" s="98">
        <f t="shared" si="190"/>
        <v>0</v>
      </c>
      <c r="R476" s="98">
        <f t="shared" si="190"/>
        <v>0</v>
      </c>
      <c r="S476" s="98">
        <f t="shared" si="190"/>
        <v>0</v>
      </c>
      <c r="T476" s="98">
        <f t="shared" si="190"/>
        <v>0</v>
      </c>
    </row>
    <row r="477" spans="2:20" s="161" customFormat="1" ht="12.6">
      <c r="B477" s="35" t="s">
        <v>577</v>
      </c>
      <c r="C477" s="94" t="str">
        <f>'5'!C127</f>
        <v>Payroll costs</v>
      </c>
      <c r="D477" s="234" t="str">
        <f>'5'!D127</f>
        <v>PR</v>
      </c>
      <c r="E477" s="18" t="s">
        <v>649</v>
      </c>
      <c r="H477" s="99"/>
      <c r="I477" s="124"/>
      <c r="J477" s="124"/>
      <c r="K477" s="124"/>
      <c r="L477" s="124"/>
      <c r="M477" s="124"/>
      <c r="N477" s="124"/>
      <c r="O477" s="124"/>
      <c r="P477" s="124"/>
      <c r="Q477" s="124"/>
      <c r="R477" s="124"/>
      <c r="S477" s="124"/>
      <c r="T477" s="124"/>
    </row>
    <row r="478" spans="2:20" s="161" customFormat="1" ht="12.6">
      <c r="B478" s="35" t="s">
        <v>577</v>
      </c>
      <c r="C478" s="94" t="str">
        <f>'5'!C128</f>
        <v>Non-payroll costs</v>
      </c>
      <c r="D478" s="234" t="str">
        <f>'5'!D128</f>
        <v>NP</v>
      </c>
      <c r="E478" s="18" t="s">
        <v>649</v>
      </c>
      <c r="H478" s="99"/>
      <c r="I478" s="124"/>
      <c r="J478" s="124"/>
      <c r="K478" s="124"/>
      <c r="L478" s="124"/>
      <c r="M478" s="124"/>
      <c r="N478" s="124"/>
      <c r="O478" s="124"/>
      <c r="P478" s="124"/>
      <c r="Q478" s="124"/>
      <c r="R478" s="124"/>
      <c r="S478" s="124"/>
      <c r="T478" s="124"/>
    </row>
    <row r="479" spans="2:20" s="161" customFormat="1" ht="12.6">
      <c r="B479" s="35" t="s">
        <v>577</v>
      </c>
      <c r="C479" s="94" t="str">
        <f>'5'!C129</f>
        <v>Recruitment</v>
      </c>
      <c r="D479" s="234" t="str">
        <f>'5'!D129</f>
        <v>RC</v>
      </c>
      <c r="E479" s="18" t="s">
        <v>649</v>
      </c>
      <c r="H479" s="99"/>
      <c r="I479" s="124"/>
      <c r="J479" s="124"/>
      <c r="K479" s="124"/>
      <c r="L479" s="124"/>
      <c r="M479" s="124"/>
      <c r="N479" s="124"/>
      <c r="O479" s="124"/>
      <c r="P479" s="124"/>
      <c r="Q479" s="124"/>
      <c r="R479" s="124"/>
      <c r="S479" s="124"/>
      <c r="T479" s="124"/>
    </row>
    <row r="480" spans="2:20" s="161" customFormat="1" ht="12.6">
      <c r="B480" s="35" t="s">
        <v>577</v>
      </c>
      <c r="C480" s="94" t="str">
        <f>'5'!C130</f>
        <v>Accommodation</v>
      </c>
      <c r="D480" s="234" t="str">
        <f>'5'!D130</f>
        <v>AC</v>
      </c>
      <c r="E480" s="18" t="s">
        <v>649</v>
      </c>
      <c r="H480" s="99"/>
      <c r="I480" s="124"/>
      <c r="J480" s="124"/>
      <c r="K480" s="124"/>
      <c r="L480" s="124"/>
      <c r="M480" s="124"/>
      <c r="N480" s="124"/>
      <c r="O480" s="124"/>
      <c r="P480" s="124"/>
      <c r="Q480" s="124"/>
      <c r="R480" s="124"/>
      <c r="S480" s="124"/>
      <c r="T480" s="124"/>
    </row>
    <row r="481" spans="2:20" s="161" customFormat="1" ht="12.6">
      <c r="B481" s="35" t="s">
        <v>577</v>
      </c>
      <c r="C481" s="94" t="str">
        <f>'5'!C131</f>
        <v>External services</v>
      </c>
      <c r="D481" s="234" t="str">
        <f>'5'!D131</f>
        <v>ES</v>
      </c>
      <c r="E481" s="18" t="s">
        <v>649</v>
      </c>
      <c r="H481" s="99"/>
      <c r="I481" s="124"/>
      <c r="J481" s="124"/>
      <c r="K481" s="124"/>
      <c r="L481" s="124"/>
      <c r="M481" s="124"/>
      <c r="N481" s="124"/>
      <c r="O481" s="124"/>
      <c r="P481" s="124"/>
      <c r="Q481" s="124"/>
      <c r="R481" s="124"/>
      <c r="S481" s="124"/>
      <c r="T481" s="124"/>
    </row>
    <row r="482" spans="2:20" s="161" customFormat="1" ht="12.6">
      <c r="B482" s="35" t="s">
        <v>577</v>
      </c>
      <c r="C482" s="94" t="str">
        <f>'5'!C132</f>
        <v>Internal services</v>
      </c>
      <c r="D482" s="234" t="str">
        <f>'5'!D132</f>
        <v>IS</v>
      </c>
      <c r="E482" s="18" t="s">
        <v>649</v>
      </c>
      <c r="H482" s="99"/>
      <c r="I482" s="124"/>
      <c r="J482" s="124"/>
      <c r="K482" s="124"/>
      <c r="L482" s="124"/>
      <c r="M482" s="124"/>
      <c r="N482" s="124"/>
      <c r="O482" s="124"/>
      <c r="P482" s="124"/>
      <c r="Q482" s="124"/>
      <c r="R482" s="124"/>
      <c r="S482" s="124"/>
      <c r="T482" s="124"/>
    </row>
    <row r="483" spans="2:20" s="161" customFormat="1" ht="12.6">
      <c r="B483" s="35" t="s">
        <v>577</v>
      </c>
      <c r="C483" s="94" t="str">
        <f>'5'!C133</f>
        <v>Service management</v>
      </c>
      <c r="D483" s="234" t="str">
        <f>'5'!D133</f>
        <v>SM</v>
      </c>
      <c r="E483" s="18" t="s">
        <v>649</v>
      </c>
      <c r="H483" s="99"/>
      <c r="I483" s="124"/>
      <c r="J483" s="124"/>
      <c r="K483" s="124"/>
      <c r="L483" s="124"/>
      <c r="M483" s="124"/>
      <c r="N483" s="124"/>
      <c r="O483" s="124"/>
      <c r="P483" s="124"/>
      <c r="Q483" s="124"/>
      <c r="R483" s="124"/>
      <c r="S483" s="124"/>
      <c r="T483" s="124"/>
    </row>
    <row r="484" spans="2:20" s="161" customFormat="1" ht="12.6">
      <c r="B484" s="35" t="s">
        <v>577</v>
      </c>
      <c r="C484" s="94" t="str">
        <f>'5'!C134</f>
        <v>Transition</v>
      </c>
      <c r="D484" s="234" t="str">
        <f>'5'!D134</f>
        <v>TR</v>
      </c>
      <c r="E484" s="18" t="s">
        <v>649</v>
      </c>
      <c r="H484" s="99"/>
      <c r="I484" s="124"/>
      <c r="J484" s="124"/>
      <c r="K484" s="124"/>
      <c r="L484" s="124"/>
      <c r="M484" s="124"/>
      <c r="N484" s="124"/>
      <c r="O484" s="124"/>
      <c r="P484" s="124"/>
      <c r="Q484" s="124"/>
      <c r="R484" s="124"/>
      <c r="S484" s="124"/>
      <c r="T484" s="124"/>
    </row>
    <row r="485" spans="2:20" s="161" customFormat="1" ht="12.6">
      <c r="B485" s="35" t="s">
        <v>577</v>
      </c>
      <c r="C485" s="94" t="str">
        <f>'5'!C135</f>
        <v>IT Services</v>
      </c>
      <c r="D485" s="234" t="str">
        <f>'5'!D135</f>
        <v>IT</v>
      </c>
      <c r="E485" s="18" t="s">
        <v>649</v>
      </c>
      <c r="H485" s="99"/>
      <c r="I485" s="124"/>
      <c r="J485" s="124"/>
      <c r="K485" s="124"/>
      <c r="L485" s="124"/>
      <c r="M485" s="124"/>
      <c r="N485" s="124"/>
      <c r="O485" s="124"/>
      <c r="P485" s="124"/>
      <c r="Q485" s="124"/>
      <c r="R485" s="124"/>
      <c r="S485" s="124"/>
      <c r="T485" s="124"/>
    </row>
    <row r="486" spans="2:20" s="161" customFormat="1" ht="12.6">
      <c r="B486" s="35" t="s">
        <v>577</v>
      </c>
      <c r="C486" s="94" t="str">
        <f>'5'!C136</f>
        <v>Office Sundry</v>
      </c>
      <c r="D486" s="234" t="str">
        <f>'5'!D136</f>
        <v>OS</v>
      </c>
      <c r="E486" s="18" t="s">
        <v>649</v>
      </c>
      <c r="H486" s="99"/>
      <c r="I486" s="124"/>
      <c r="J486" s="124"/>
      <c r="K486" s="124"/>
      <c r="L486" s="124"/>
      <c r="M486" s="124"/>
      <c r="N486" s="124"/>
      <c r="O486" s="124"/>
      <c r="P486" s="124"/>
      <c r="Q486" s="124"/>
      <c r="R486" s="124"/>
      <c r="S486" s="124"/>
      <c r="T486" s="124"/>
    </row>
    <row r="487" spans="2:20" s="161" customFormat="1" ht="12.6">
      <c r="B487" s="35" t="s">
        <v>577</v>
      </c>
      <c r="C487" s="94" t="str">
        <f>'5'!C137</f>
        <v>Spare - please specify</v>
      </c>
      <c r="D487" s="234" t="str">
        <f>'5'!D137</f>
        <v>SP1</v>
      </c>
      <c r="E487" s="18" t="s">
        <v>649</v>
      </c>
      <c r="H487" s="99"/>
      <c r="I487" s="124"/>
      <c r="J487" s="124"/>
      <c r="K487" s="124"/>
      <c r="L487" s="124"/>
      <c r="M487" s="124"/>
      <c r="N487" s="124"/>
      <c r="O487" s="124"/>
      <c r="P487" s="124"/>
      <c r="Q487" s="124"/>
      <c r="R487" s="124"/>
      <c r="S487" s="124"/>
      <c r="T487" s="124"/>
    </row>
    <row r="488" spans="2:20" s="161" customFormat="1" ht="12.6">
      <c r="B488" s="35" t="s">
        <v>577</v>
      </c>
      <c r="C488" s="94" t="str">
        <f>'5'!C138</f>
        <v>Spare - please specify</v>
      </c>
      <c r="D488" s="234" t="str">
        <f>'5'!D138</f>
        <v>SP2</v>
      </c>
      <c r="E488" s="18" t="s">
        <v>649</v>
      </c>
      <c r="H488" s="99"/>
      <c r="I488" s="124"/>
      <c r="J488" s="124"/>
      <c r="K488" s="124"/>
      <c r="L488" s="124"/>
      <c r="M488" s="124"/>
      <c r="N488" s="124"/>
      <c r="O488" s="124"/>
      <c r="P488" s="124"/>
      <c r="Q488" s="124"/>
      <c r="R488" s="124"/>
      <c r="S488" s="124"/>
      <c r="T488" s="124"/>
    </row>
    <row r="489" spans="2:20" s="161" customFormat="1" ht="12.6">
      <c r="B489" s="35" t="s">
        <v>577</v>
      </c>
      <c r="C489" s="94" t="str">
        <f>'5'!C139</f>
        <v>Spare - please specify</v>
      </c>
      <c r="D489" s="234" t="str">
        <f>'5'!D139</f>
        <v>SP3</v>
      </c>
      <c r="E489" s="18" t="s">
        <v>649</v>
      </c>
      <c r="H489" s="99"/>
      <c r="I489" s="124"/>
      <c r="J489" s="124"/>
      <c r="K489" s="124"/>
      <c r="L489" s="124"/>
      <c r="M489" s="124"/>
      <c r="N489" s="124"/>
      <c r="O489" s="124"/>
      <c r="P489" s="124"/>
      <c r="Q489" s="124"/>
      <c r="R489" s="124"/>
      <c r="S489" s="124"/>
      <c r="T489" s="124"/>
    </row>
    <row r="490" spans="2:20" s="161" customFormat="1" ht="12.6">
      <c r="D490" s="234"/>
      <c r="E490" s="18"/>
    </row>
    <row r="491" spans="2:20" s="161" customFormat="1" ht="12.6">
      <c r="B491" s="35" t="s">
        <v>665</v>
      </c>
      <c r="C491" s="16" t="str">
        <f>'5'!C141</f>
        <v>Additional Baseline</v>
      </c>
      <c r="D491" s="234"/>
      <c r="E491" s="18" t="s">
        <v>649</v>
      </c>
      <c r="H491" s="98">
        <f>SUM(H492:H494)</f>
        <v>0</v>
      </c>
      <c r="I491" s="98">
        <f t="shared" ref="I491:T491" si="191">SUM(I492:I494)</f>
        <v>0</v>
      </c>
      <c r="J491" s="98">
        <f t="shared" si="191"/>
        <v>0</v>
      </c>
      <c r="K491" s="98">
        <f t="shared" si="191"/>
        <v>0</v>
      </c>
      <c r="L491" s="98">
        <f t="shared" si="191"/>
        <v>0</v>
      </c>
      <c r="M491" s="98">
        <f t="shared" si="191"/>
        <v>0</v>
      </c>
      <c r="N491" s="98">
        <f t="shared" si="191"/>
        <v>0</v>
      </c>
      <c r="O491" s="98">
        <f t="shared" si="191"/>
        <v>0</v>
      </c>
      <c r="P491" s="98">
        <f t="shared" si="191"/>
        <v>0</v>
      </c>
      <c r="Q491" s="98">
        <f t="shared" si="191"/>
        <v>0</v>
      </c>
      <c r="R491" s="98">
        <f t="shared" si="191"/>
        <v>0</v>
      </c>
      <c r="S491" s="98">
        <f t="shared" si="191"/>
        <v>0</v>
      </c>
      <c r="T491" s="98">
        <f t="shared" si="191"/>
        <v>0</v>
      </c>
    </row>
    <row r="492" spans="2:20" s="161" customFormat="1" ht="12.6">
      <c r="B492" s="35" t="s">
        <v>665</v>
      </c>
      <c r="C492" s="94" t="str">
        <f>'5'!C142</f>
        <v>Additional Project - please specify</v>
      </c>
      <c r="D492" s="234" t="str">
        <f>'5'!D142</f>
        <v>PJ1</v>
      </c>
      <c r="E492" s="18" t="s">
        <v>649</v>
      </c>
      <c r="H492" s="99"/>
      <c r="I492" s="124"/>
      <c r="J492" s="124"/>
      <c r="K492" s="124"/>
      <c r="L492" s="124"/>
      <c r="M492" s="124"/>
      <c r="N492" s="124"/>
      <c r="O492" s="124"/>
      <c r="P492" s="124"/>
      <c r="Q492" s="124"/>
      <c r="R492" s="124"/>
      <c r="S492" s="124"/>
      <c r="T492" s="124"/>
    </row>
    <row r="493" spans="2:20" s="161" customFormat="1" ht="12.6">
      <c r="B493" s="35" t="s">
        <v>665</v>
      </c>
      <c r="C493" s="94" t="str">
        <f>'5'!C143</f>
        <v>Additional Project - please specify</v>
      </c>
      <c r="D493" s="234" t="str">
        <f>'5'!D143</f>
        <v>PJ2</v>
      </c>
      <c r="E493" s="18" t="s">
        <v>649</v>
      </c>
      <c r="H493" s="99"/>
      <c r="I493" s="124"/>
      <c r="J493" s="124"/>
      <c r="K493" s="124"/>
      <c r="L493" s="124"/>
      <c r="M493" s="124"/>
      <c r="N493" s="124"/>
      <c r="O493" s="124"/>
      <c r="P493" s="124"/>
      <c r="Q493" s="124"/>
      <c r="R493" s="124"/>
      <c r="S493" s="124"/>
      <c r="T493" s="124"/>
    </row>
    <row r="494" spans="2:20" s="161" customFormat="1" ht="12.6">
      <c r="B494" s="35" t="s">
        <v>665</v>
      </c>
      <c r="C494" s="94" t="str">
        <f>'5'!C144</f>
        <v>Additional Project - please specify</v>
      </c>
      <c r="D494" s="234" t="str">
        <f>'5'!D144</f>
        <v>PJ3</v>
      </c>
      <c r="E494" s="18" t="s">
        <v>649</v>
      </c>
      <c r="H494" s="99"/>
      <c r="I494" s="124"/>
      <c r="J494" s="124"/>
      <c r="K494" s="124"/>
      <c r="L494" s="124"/>
      <c r="M494" s="124"/>
      <c r="N494" s="124"/>
      <c r="O494" s="124"/>
      <c r="P494" s="124"/>
      <c r="Q494" s="124"/>
      <c r="R494" s="124"/>
      <c r="S494" s="124"/>
      <c r="T494" s="124"/>
    </row>
    <row r="495" spans="2:20" s="161" customFormat="1" ht="12.6">
      <c r="D495" s="222"/>
      <c r="H495" s="97"/>
      <c r="I495" s="97"/>
      <c r="J495" s="97"/>
      <c r="K495" s="97"/>
      <c r="L495" s="97"/>
      <c r="M495" s="97"/>
      <c r="N495" s="97"/>
      <c r="O495" s="97"/>
      <c r="P495" s="97"/>
      <c r="Q495" s="97"/>
      <c r="R495" s="97"/>
      <c r="S495" s="97"/>
      <c r="T495" s="97"/>
    </row>
    <row r="496" spans="2:20" s="161" customFormat="1" ht="12.6">
      <c r="B496" s="35" t="s">
        <v>582</v>
      </c>
      <c r="C496" s="94" t="str">
        <f>'5'!C146</f>
        <v>Baseline Shared Service cost</v>
      </c>
      <c r="D496" s="222"/>
      <c r="E496" s="18" t="s">
        <v>649</v>
      </c>
      <c r="H496" s="99"/>
      <c r="I496" s="124"/>
      <c r="J496" s="124"/>
      <c r="K496" s="124"/>
      <c r="L496" s="124"/>
      <c r="M496" s="124"/>
      <c r="N496" s="124"/>
      <c r="O496" s="124"/>
      <c r="P496" s="124"/>
      <c r="Q496" s="124"/>
      <c r="R496" s="124"/>
      <c r="S496" s="124"/>
      <c r="T496" s="124"/>
    </row>
    <row r="497" spans="2:20" s="161" customFormat="1" ht="12.6">
      <c r="C497" s="24"/>
      <c r="D497" s="222"/>
      <c r="H497" s="97"/>
      <c r="I497" s="97"/>
      <c r="J497" s="97"/>
      <c r="K497" s="97"/>
      <c r="L497" s="97"/>
      <c r="M497" s="97"/>
      <c r="N497" s="97"/>
      <c r="O497" s="97"/>
      <c r="P497" s="97"/>
      <c r="Q497" s="97"/>
      <c r="R497" s="97"/>
      <c r="S497" s="97"/>
      <c r="T497" s="97"/>
    </row>
    <row r="498" spans="2:20" s="161" customFormat="1" ht="12.6">
      <c r="B498" s="169"/>
      <c r="C498" s="65" t="s">
        <v>669</v>
      </c>
      <c r="D498" s="222"/>
      <c r="E498" s="18" t="s">
        <v>649</v>
      </c>
      <c r="H498" s="132">
        <f>SUM(H500:H518)</f>
        <v>0</v>
      </c>
      <c r="I498" s="132">
        <f t="shared" ref="I498:T498" si="192">SUM(I500:I518)</f>
        <v>0</v>
      </c>
      <c r="J498" s="132">
        <f t="shared" si="192"/>
        <v>0</v>
      </c>
      <c r="K498" s="132">
        <f t="shared" si="192"/>
        <v>0</v>
      </c>
      <c r="L498" s="132">
        <f t="shared" si="192"/>
        <v>0</v>
      </c>
      <c r="M498" s="132">
        <f t="shared" si="192"/>
        <v>0</v>
      </c>
      <c r="N498" s="132">
        <f t="shared" si="192"/>
        <v>0</v>
      </c>
      <c r="O498" s="132">
        <f t="shared" si="192"/>
        <v>0</v>
      </c>
      <c r="P498" s="132">
        <f t="shared" si="192"/>
        <v>0</v>
      </c>
      <c r="Q498" s="132">
        <f t="shared" si="192"/>
        <v>0</v>
      </c>
      <c r="R498" s="132">
        <f t="shared" si="192"/>
        <v>0</v>
      </c>
      <c r="S498" s="132">
        <f t="shared" si="192"/>
        <v>0</v>
      </c>
      <c r="T498" s="132">
        <f t="shared" si="192"/>
        <v>0</v>
      </c>
    </row>
    <row r="499" spans="2:20" s="161" customFormat="1" ht="12.6">
      <c r="B499" s="95"/>
      <c r="D499" s="222"/>
      <c r="H499" s="97"/>
      <c r="I499" s="97"/>
      <c r="J499" s="97"/>
      <c r="K499" s="97"/>
      <c r="L499" s="97"/>
      <c r="M499" s="97"/>
      <c r="N499" s="97"/>
      <c r="O499" s="97"/>
      <c r="P499" s="97"/>
      <c r="Q499" s="97"/>
      <c r="R499" s="97"/>
      <c r="S499" s="97"/>
      <c r="T499" s="97"/>
    </row>
    <row r="500" spans="2:20" s="161" customFormat="1" ht="12.6">
      <c r="B500" s="169" t="s">
        <v>581</v>
      </c>
      <c r="C500" s="94" t="str">
        <f>'5'!C150</f>
        <v>Smart Metering Key Infrastructure (SMKI)</v>
      </c>
      <c r="D500" s="234" t="str">
        <f>'5'!D150</f>
        <v>ES</v>
      </c>
      <c r="E500" s="18" t="s">
        <v>649</v>
      </c>
      <c r="H500" s="99"/>
      <c r="I500" s="124"/>
      <c r="J500" s="124"/>
      <c r="K500" s="124"/>
      <c r="L500" s="124"/>
      <c r="M500" s="124"/>
      <c r="N500" s="124"/>
      <c r="O500" s="124"/>
      <c r="P500" s="124"/>
      <c r="Q500" s="124"/>
      <c r="R500" s="124"/>
      <c r="S500" s="124"/>
      <c r="T500" s="124"/>
    </row>
    <row r="501" spans="2:20" s="161" customFormat="1" ht="12.6">
      <c r="B501" s="169" t="s">
        <v>581</v>
      </c>
      <c r="C501" s="94" t="str">
        <f>'5'!C151</f>
        <v>SMKI PR</v>
      </c>
      <c r="D501" s="234" t="str">
        <f>'5'!D151</f>
        <v>PR</v>
      </c>
      <c r="E501" s="18" t="s">
        <v>649</v>
      </c>
      <c r="H501" s="99"/>
      <c r="I501" s="124"/>
      <c r="J501" s="124"/>
      <c r="K501" s="124"/>
      <c r="L501" s="124"/>
      <c r="M501" s="124"/>
      <c r="N501" s="124"/>
      <c r="O501" s="124"/>
      <c r="P501" s="124"/>
      <c r="Q501" s="124"/>
      <c r="R501" s="124"/>
      <c r="S501" s="124"/>
      <c r="T501" s="124"/>
    </row>
    <row r="502" spans="2:20" s="161" customFormat="1" ht="12.6">
      <c r="B502" s="169" t="s">
        <v>581</v>
      </c>
      <c r="C502" s="94" t="str">
        <f>'5'!C152</f>
        <v xml:space="preserve">Testing </v>
      </c>
      <c r="D502" s="234" t="str">
        <f>'5'!D152</f>
        <v>PR</v>
      </c>
      <c r="E502" s="18" t="s">
        <v>649</v>
      </c>
      <c r="H502" s="99"/>
      <c r="I502" s="124"/>
      <c r="J502" s="124"/>
      <c r="K502" s="124"/>
      <c r="L502" s="124"/>
      <c r="M502" s="124"/>
      <c r="N502" s="124"/>
      <c r="O502" s="124"/>
      <c r="P502" s="124"/>
      <c r="Q502" s="124"/>
      <c r="R502" s="124"/>
      <c r="S502" s="124"/>
      <c r="T502" s="124"/>
    </row>
    <row r="503" spans="2:20" s="161" customFormat="1" ht="12.6">
      <c r="B503" s="169" t="s">
        <v>581</v>
      </c>
      <c r="C503" s="94" t="str">
        <f>'5'!C153</f>
        <v>Architect</v>
      </c>
      <c r="D503" s="234" t="str">
        <f>'5'!D153</f>
        <v>PR</v>
      </c>
      <c r="E503" s="18" t="s">
        <v>649</v>
      </c>
      <c r="H503" s="99"/>
      <c r="I503" s="124"/>
      <c r="J503" s="124"/>
      <c r="K503" s="124"/>
      <c r="L503" s="124"/>
      <c r="M503" s="124"/>
      <c r="N503" s="124"/>
      <c r="O503" s="124"/>
      <c r="P503" s="124"/>
      <c r="Q503" s="124"/>
      <c r="R503" s="124"/>
      <c r="S503" s="124"/>
      <c r="T503" s="124"/>
    </row>
    <row r="504" spans="2:20" s="161" customFormat="1" ht="12.6">
      <c r="B504" s="169" t="s">
        <v>581</v>
      </c>
      <c r="C504" s="94" t="str">
        <f>'5'!C154</f>
        <v>Service Management</v>
      </c>
      <c r="D504" s="234" t="str">
        <f>'5'!D154</f>
        <v>PR</v>
      </c>
      <c r="E504" s="18" t="s">
        <v>649</v>
      </c>
      <c r="H504" s="99"/>
      <c r="I504" s="124"/>
      <c r="J504" s="124"/>
      <c r="K504" s="124"/>
      <c r="L504" s="124"/>
      <c r="M504" s="124"/>
      <c r="N504" s="124"/>
      <c r="O504" s="124"/>
      <c r="P504" s="124"/>
      <c r="Q504" s="124"/>
      <c r="R504" s="124"/>
      <c r="S504" s="124"/>
      <c r="T504" s="124"/>
    </row>
    <row r="505" spans="2:20" s="161" customFormat="1" ht="12.6">
      <c r="B505" s="169" t="s">
        <v>581</v>
      </c>
      <c r="C505" s="94" t="str">
        <f>'5'!C155</f>
        <v>Service Management ES</v>
      </c>
      <c r="D505" s="234" t="str">
        <f>'5'!D155</f>
        <v>ES</v>
      </c>
      <c r="E505" s="18" t="s">
        <v>649</v>
      </c>
      <c r="H505" s="99"/>
      <c r="I505" s="124"/>
      <c r="J505" s="124"/>
      <c r="K505" s="124"/>
      <c r="L505" s="124"/>
      <c r="M505" s="124"/>
      <c r="N505" s="124"/>
      <c r="O505" s="124"/>
      <c r="P505" s="124"/>
      <c r="Q505" s="124"/>
      <c r="R505" s="124"/>
      <c r="S505" s="124"/>
      <c r="T505" s="124"/>
    </row>
    <row r="506" spans="2:20" s="161" customFormat="1" ht="12.6">
      <c r="B506" s="169" t="s">
        <v>581</v>
      </c>
      <c r="C506" s="94" t="str">
        <f>'5'!C156</f>
        <v>Performance Auditor</v>
      </c>
      <c r="D506" s="234" t="str">
        <f>'5'!D156</f>
        <v>PR</v>
      </c>
      <c r="E506" s="18" t="s">
        <v>649</v>
      </c>
      <c r="H506" s="99"/>
      <c r="I506" s="124"/>
      <c r="J506" s="124"/>
      <c r="K506" s="124"/>
      <c r="L506" s="124"/>
      <c r="M506" s="124"/>
      <c r="N506" s="124"/>
      <c r="O506" s="124"/>
      <c r="P506" s="124"/>
      <c r="Q506" s="124"/>
      <c r="R506" s="124"/>
      <c r="S506" s="124"/>
      <c r="T506" s="124"/>
    </row>
    <row r="507" spans="2:20" s="161" customFormat="1" ht="12.6">
      <c r="B507" s="169" t="s">
        <v>581</v>
      </c>
      <c r="C507" s="94" t="str">
        <f>'5'!C157</f>
        <v>Industry</v>
      </c>
      <c r="D507" s="234" t="str">
        <f>'5'!D157</f>
        <v>PR</v>
      </c>
      <c r="E507" s="18" t="s">
        <v>649</v>
      </c>
      <c r="H507" s="99"/>
      <c r="I507" s="124"/>
      <c r="J507" s="124"/>
      <c r="K507" s="124"/>
      <c r="L507" s="124"/>
      <c r="M507" s="124"/>
      <c r="N507" s="124"/>
      <c r="O507" s="124"/>
      <c r="P507" s="124"/>
      <c r="Q507" s="124"/>
      <c r="R507" s="124"/>
      <c r="S507" s="124"/>
      <c r="T507" s="124"/>
    </row>
    <row r="508" spans="2:20" s="161" customFormat="1" ht="12.6">
      <c r="B508" s="169" t="s">
        <v>581</v>
      </c>
      <c r="C508" s="94" t="str">
        <f>'5'!C158</f>
        <v>Security</v>
      </c>
      <c r="D508" s="234" t="str">
        <f>'5'!D158</f>
        <v>PR</v>
      </c>
      <c r="E508" s="18" t="s">
        <v>649</v>
      </c>
      <c r="H508" s="99"/>
      <c r="I508" s="124"/>
      <c r="J508" s="124"/>
      <c r="K508" s="124"/>
      <c r="L508" s="124"/>
      <c r="M508" s="124"/>
      <c r="N508" s="124"/>
      <c r="O508" s="124"/>
      <c r="P508" s="124"/>
      <c r="Q508" s="124"/>
      <c r="R508" s="124"/>
      <c r="S508" s="124"/>
      <c r="T508" s="124"/>
    </row>
    <row r="509" spans="2:20" s="161" customFormat="1" ht="12.6">
      <c r="B509" s="169" t="s">
        <v>581</v>
      </c>
      <c r="C509" s="94" t="str">
        <f>'5'!C159</f>
        <v>Procurement</v>
      </c>
      <c r="D509" s="234" t="str">
        <f>'5'!D159</f>
        <v>PR</v>
      </c>
      <c r="E509" s="18" t="s">
        <v>649</v>
      </c>
      <c r="H509" s="99"/>
      <c r="I509" s="124"/>
      <c r="J509" s="124"/>
      <c r="K509" s="124"/>
      <c r="L509" s="124"/>
      <c r="M509" s="124"/>
      <c r="N509" s="124"/>
      <c r="O509" s="124"/>
      <c r="P509" s="124"/>
      <c r="Q509" s="124"/>
      <c r="R509" s="124"/>
      <c r="S509" s="124"/>
      <c r="T509" s="124"/>
    </row>
    <row r="510" spans="2:20" s="161" customFormat="1" ht="12.6">
      <c r="B510" s="169" t="s">
        <v>581</v>
      </c>
      <c r="C510" s="94" t="str">
        <f>'5'!C160</f>
        <v>Legal</v>
      </c>
      <c r="D510" s="234" t="str">
        <f>'5'!D160</f>
        <v>ES</v>
      </c>
      <c r="E510" s="18" t="s">
        <v>649</v>
      </c>
      <c r="H510" s="99"/>
      <c r="I510" s="124"/>
      <c r="J510" s="124"/>
      <c r="K510" s="124"/>
      <c r="L510" s="124"/>
      <c r="M510" s="124"/>
      <c r="N510" s="124"/>
      <c r="O510" s="124"/>
      <c r="P510" s="124"/>
      <c r="Q510" s="124"/>
      <c r="R510" s="124"/>
      <c r="S510" s="124"/>
      <c r="T510" s="124"/>
    </row>
    <row r="511" spans="2:20" s="161" customFormat="1" ht="12.6">
      <c r="B511" s="169" t="s">
        <v>581</v>
      </c>
      <c r="C511" s="94" t="str">
        <f>'5'!C161</f>
        <v>Competent Independent Organisation</v>
      </c>
      <c r="D511" s="234" t="str">
        <f>'5'!D161</f>
        <v>ES</v>
      </c>
      <c r="E511" s="18" t="s">
        <v>649</v>
      </c>
      <c r="H511" s="99"/>
      <c r="I511" s="124"/>
      <c r="J511" s="124"/>
      <c r="K511" s="124"/>
      <c r="L511" s="124"/>
      <c r="M511" s="124"/>
      <c r="N511" s="124"/>
      <c r="O511" s="124"/>
      <c r="P511" s="124"/>
      <c r="Q511" s="124"/>
      <c r="R511" s="124"/>
      <c r="S511" s="124"/>
      <c r="T511" s="124"/>
    </row>
    <row r="512" spans="2:20" s="161" customFormat="1" ht="12.6">
      <c r="B512" s="169" t="s">
        <v>581</v>
      </c>
      <c r="C512" s="94" t="str">
        <f>'5'!C162</f>
        <v>Financial security &amp; stability</v>
      </c>
      <c r="D512" s="234" t="str">
        <f>'5'!D162</f>
        <v>IS</v>
      </c>
      <c r="E512" s="18" t="s">
        <v>649</v>
      </c>
      <c r="H512" s="99"/>
      <c r="I512" s="124"/>
      <c r="J512" s="124"/>
      <c r="K512" s="124"/>
      <c r="L512" s="124"/>
      <c r="M512" s="124"/>
      <c r="N512" s="124"/>
      <c r="O512" s="124"/>
      <c r="P512" s="124"/>
      <c r="Q512" s="124"/>
      <c r="R512" s="124"/>
      <c r="S512" s="124"/>
      <c r="T512" s="124"/>
    </row>
    <row r="513" spans="2:22" s="161" customFormat="1" ht="12.6">
      <c r="B513" s="169" t="s">
        <v>581</v>
      </c>
      <c r="C513" s="94" t="str">
        <f>'5'!C163</f>
        <v>Financing</v>
      </c>
      <c r="D513" s="234" t="str">
        <f>'5'!D163</f>
        <v>IS</v>
      </c>
      <c r="E513" s="18" t="s">
        <v>649</v>
      </c>
      <c r="H513" s="99"/>
      <c r="I513" s="124"/>
      <c r="J513" s="124"/>
      <c r="K513" s="124"/>
      <c r="L513" s="124"/>
      <c r="M513" s="124"/>
      <c r="N513" s="124"/>
      <c r="O513" s="124"/>
      <c r="P513" s="124"/>
      <c r="Q513" s="124"/>
      <c r="R513" s="124"/>
      <c r="S513" s="124"/>
      <c r="T513" s="124"/>
    </row>
    <row r="514" spans="2:22" s="161" customFormat="1" ht="12.6">
      <c r="B514" s="169" t="s">
        <v>581</v>
      </c>
      <c r="C514" s="94" t="str">
        <f>'5'!C164</f>
        <v>Service Provider Audits</v>
      </c>
      <c r="D514" s="234" t="str">
        <f>'5'!D164</f>
        <v>ES</v>
      </c>
      <c r="E514" s="18" t="s">
        <v>649</v>
      </c>
      <c r="H514" s="99"/>
      <c r="I514" s="124"/>
      <c r="J514" s="124"/>
      <c r="K514" s="124"/>
      <c r="L514" s="124"/>
      <c r="M514" s="124"/>
      <c r="N514" s="124"/>
      <c r="O514" s="124"/>
      <c r="P514" s="124"/>
      <c r="Q514" s="124"/>
      <c r="R514" s="124"/>
      <c r="S514" s="124"/>
      <c r="T514" s="124"/>
    </row>
    <row r="515" spans="2:22" s="161" customFormat="1" ht="12.6">
      <c r="B515" s="169" t="s">
        <v>581</v>
      </c>
      <c r="C515" s="94" t="str">
        <f>'5'!C165</f>
        <v>Parsing and Correlation Service</v>
      </c>
      <c r="D515" s="234" t="str">
        <f>'5'!D165</f>
        <v>ES</v>
      </c>
      <c r="E515" s="18" t="s">
        <v>649</v>
      </c>
      <c r="H515" s="99"/>
      <c r="I515" s="124"/>
      <c r="J515" s="124"/>
      <c r="K515" s="124"/>
      <c r="L515" s="124"/>
      <c r="M515" s="124"/>
      <c r="N515" s="124"/>
      <c r="O515" s="124"/>
      <c r="P515" s="124"/>
      <c r="Q515" s="124"/>
      <c r="R515" s="124"/>
      <c r="S515" s="124"/>
      <c r="T515" s="124"/>
    </row>
    <row r="516" spans="2:22" s="161" customFormat="1" ht="12.6">
      <c r="B516" s="169" t="s">
        <v>581</v>
      </c>
      <c r="C516" s="94" t="str">
        <f>'5'!C166</f>
        <v>Additional Project - please specify</v>
      </c>
      <c r="D516" s="234" t="str">
        <f>'5'!D166</f>
        <v>PJ1</v>
      </c>
      <c r="E516" s="18" t="s">
        <v>649</v>
      </c>
      <c r="H516" s="99"/>
      <c r="I516" s="124"/>
      <c r="J516" s="124"/>
      <c r="K516" s="124"/>
      <c r="L516" s="124"/>
      <c r="M516" s="124"/>
      <c r="N516" s="124"/>
      <c r="O516" s="124"/>
      <c r="P516" s="124"/>
      <c r="Q516" s="124"/>
      <c r="R516" s="124"/>
      <c r="S516" s="124"/>
      <c r="T516" s="124"/>
    </row>
    <row r="517" spans="2:22" s="161" customFormat="1" ht="12.6">
      <c r="B517" s="169" t="s">
        <v>581</v>
      </c>
      <c r="C517" s="94" t="str">
        <f>'5'!C167</f>
        <v>Additional Project - please specify</v>
      </c>
      <c r="D517" s="234" t="str">
        <f>'5'!D167</f>
        <v>PJ2</v>
      </c>
      <c r="E517" s="18" t="s">
        <v>649</v>
      </c>
      <c r="H517" s="99"/>
      <c r="I517" s="124"/>
      <c r="J517" s="124"/>
      <c r="K517" s="124"/>
      <c r="L517" s="124"/>
      <c r="M517" s="124"/>
      <c r="N517" s="124"/>
      <c r="O517" s="124"/>
      <c r="P517" s="124"/>
      <c r="Q517" s="124"/>
      <c r="R517" s="124"/>
      <c r="S517" s="124"/>
      <c r="T517" s="124"/>
    </row>
    <row r="518" spans="2:22" s="161" customFormat="1" ht="12.6">
      <c r="B518" s="169" t="s">
        <v>581</v>
      </c>
      <c r="C518" s="94" t="str">
        <f>'5'!C168</f>
        <v>Additional Project - please specify</v>
      </c>
      <c r="D518" s="234" t="str">
        <f>'5'!D168</f>
        <v>PJ3</v>
      </c>
      <c r="E518" s="18" t="s">
        <v>649</v>
      </c>
      <c r="H518" s="99"/>
      <c r="I518" s="124"/>
      <c r="J518" s="124"/>
      <c r="K518" s="124"/>
      <c r="L518" s="124"/>
      <c r="M518" s="124"/>
      <c r="N518" s="124"/>
      <c r="O518" s="124"/>
      <c r="P518" s="124"/>
      <c r="Q518" s="124"/>
      <c r="R518" s="124"/>
      <c r="S518" s="124"/>
      <c r="T518" s="124"/>
    </row>
    <row r="519" spans="2:22" s="161" customFormat="1" ht="12.6">
      <c r="B519" s="169"/>
      <c r="C519" s="94"/>
      <c r="D519" s="49"/>
      <c r="E519" s="18"/>
      <c r="F519" s="18"/>
      <c r="G519" s="18"/>
      <c r="H519" s="117"/>
      <c r="I519" s="117"/>
      <c r="J519" s="117"/>
      <c r="K519" s="117"/>
      <c r="L519" s="117"/>
      <c r="M519" s="117"/>
      <c r="N519" s="117"/>
      <c r="O519" s="117"/>
      <c r="P519" s="117"/>
      <c r="Q519" s="117"/>
      <c r="R519" s="117"/>
      <c r="S519" s="117"/>
      <c r="T519" s="117"/>
      <c r="U519" s="127"/>
      <c r="V519" s="127"/>
    </row>
    <row r="520" spans="2:22" s="161" customFormat="1" ht="12.6">
      <c r="B520" s="35" t="s">
        <v>582</v>
      </c>
      <c r="C520" s="94" t="str">
        <f>'5'!C170</f>
        <v>New Scope Shared Service cost</v>
      </c>
      <c r="D520" s="49"/>
      <c r="E520" s="18" t="s">
        <v>649</v>
      </c>
      <c r="H520" s="99"/>
      <c r="I520" s="99"/>
      <c r="J520" s="99"/>
      <c r="K520" s="99"/>
      <c r="L520" s="99"/>
      <c r="M520" s="99"/>
      <c r="N520" s="99"/>
      <c r="O520" s="99"/>
      <c r="P520" s="99"/>
      <c r="Q520" s="99"/>
      <c r="R520" s="99"/>
      <c r="S520" s="99"/>
      <c r="T520" s="99"/>
    </row>
    <row r="521" spans="2:22" ht="12.75" customHeight="1"/>
    <row r="522" spans="2:22" ht="12.75" hidden="1" customHeight="1"/>
    <row r="523" spans="2:22" ht="12.75" hidden="1" customHeight="1"/>
    <row r="524" spans="2:22" ht="12.75" hidden="1" customHeight="1"/>
    <row r="525" spans="2:22" ht="12.75" hidden="1" customHeight="1"/>
    <row r="526" spans="2:22" ht="12.75" hidden="1" customHeight="1"/>
    <row r="527" spans="2:22" ht="12.75" hidden="1" customHeight="1"/>
    <row r="528" spans="2:22"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sheetData>
  <autoFilter ref="B15:V520" xr:uid="{00000000-0009-0000-0000-000014000000}"/>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'5'!$D$229:$D$244</xm:f>
          </x14:formula1>
          <xm:sqref>D65:D67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IW1009"/>
  <sheetViews>
    <sheetView showGridLines="0" zoomScale="70" zoomScaleNormal="70" workbookViewId="0">
      <selection activeCell="J12" sqref="J12"/>
    </sheetView>
  </sheetViews>
  <sheetFormatPr defaultColWidth="0" defaultRowHeight="12.75" customHeight="1" zeroHeight="1"/>
  <cols>
    <col min="1" max="1" width="2.36328125" customWidth="1"/>
    <col min="2" max="2" width="3.08984375" customWidth="1"/>
    <col min="3" max="3" width="32.6328125" customWidth="1"/>
    <col min="4" max="4" width="9.26953125" customWidth="1"/>
    <col min="5" max="5" width="13" customWidth="1"/>
    <col min="6" max="6" width="1.7265625" customWidth="1"/>
    <col min="7" max="7" width="1.453125" customWidth="1"/>
    <col min="8" max="21" width="10.6328125" customWidth="1"/>
    <col min="22" max="22" width="10.6328125" style="161" customWidth="1"/>
    <col min="23" max="23" width="43.08984375" customWidth="1"/>
    <col min="24" max="31" width="10.6328125" hidden="1" customWidth="1"/>
  </cols>
  <sheetData>
    <row r="1" spans="1:31" s="258" customFormat="1" ht="57" customHeight="1"/>
    <row r="2" spans="1:31" s="258" customFormat="1" ht="12.6"/>
    <row r="3" spans="1:31" s="258" customFormat="1" ht="19.8">
      <c r="D3" s="263" t="s">
        <v>0</v>
      </c>
    </row>
    <row r="4" spans="1:31" s="258" customFormat="1" ht="12.6"/>
    <row r="5" spans="1:31" s="258" customFormat="1" ht="17.399999999999999">
      <c r="D5" s="266" t="s">
        <v>598</v>
      </c>
    </row>
    <row r="6" spans="1:31" s="258" customFormat="1" ht="18" customHeight="1"/>
    <row r="7" spans="1:31" s="15" customFormat="1" ht="12.6"/>
    <row r="8" spans="1:31" s="15" customFormat="1" ht="12.6">
      <c r="B8" s="51" t="s">
        <v>381</v>
      </c>
    </row>
    <row r="9" spans="1:31" s="76" customFormat="1" ht="12.6">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76" customFormat="1" ht="12.6">
      <c r="A10" s="161"/>
      <c r="B10" s="161"/>
      <c r="C10" s="15" t="s">
        <v>56</v>
      </c>
      <c r="D10" s="15"/>
      <c r="E10" s="15"/>
      <c r="F10" s="15"/>
      <c r="G10" s="15"/>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row>
    <row r="11" spans="1:31" s="76" customFormat="1" ht="12.6">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s="76" customFormat="1" ht="12.6">
      <c r="A12" s="161"/>
      <c r="B12" s="161"/>
      <c r="C12" s="161" t="s">
        <v>57</v>
      </c>
      <c r="D12" s="161"/>
      <c r="E12" s="161"/>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c r="W12" s="161"/>
      <c r="X12" s="161"/>
      <c r="Y12" s="161"/>
      <c r="Z12" s="161"/>
      <c r="AA12" s="161"/>
      <c r="AB12" s="161"/>
      <c r="AC12" s="161"/>
      <c r="AD12" s="161"/>
      <c r="AE12" s="161"/>
    </row>
    <row r="13" spans="1:31" s="76" customFormat="1" ht="12.6">
      <c r="A13" s="161"/>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s="76" customFormat="1" ht="12.6">
      <c r="A14" s="161"/>
      <c r="B14" s="16" t="s">
        <v>463</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s="76" customFormat="1" ht="12.6">
      <c r="A15" s="161"/>
      <c r="B15" s="16"/>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s="76" customFormat="1" ht="53.25" customHeight="1">
      <c r="A16" s="161"/>
      <c r="B16" s="323" t="s">
        <v>345</v>
      </c>
      <c r="C16" s="324"/>
      <c r="D16" s="324"/>
      <c r="E16" s="324"/>
      <c r="F16" s="324"/>
      <c r="G16" s="324"/>
      <c r="H16" s="324"/>
      <c r="I16" s="324"/>
      <c r="J16" s="324"/>
      <c r="K16" s="324"/>
      <c r="L16" s="324"/>
      <c r="M16" s="324"/>
      <c r="N16" s="324"/>
      <c r="O16" s="324"/>
      <c r="P16" s="324"/>
      <c r="Q16" s="324"/>
      <c r="R16" s="324"/>
      <c r="S16" s="324"/>
      <c r="T16" s="325"/>
      <c r="U16" s="161"/>
      <c r="V16" s="161"/>
      <c r="W16" s="161"/>
      <c r="X16" s="161"/>
      <c r="Y16" s="161"/>
      <c r="Z16" s="161"/>
      <c r="AA16" s="161"/>
      <c r="AB16" s="161"/>
      <c r="AC16" s="161"/>
      <c r="AD16" s="161"/>
      <c r="AE16" s="161"/>
    </row>
    <row r="17" spans="1:257" s="76" customFormat="1" ht="12.6">
      <c r="A17" s="21"/>
      <c r="B17" s="62"/>
      <c r="C17" s="21"/>
      <c r="D17" s="21"/>
      <c r="E17" s="21"/>
      <c r="F17" s="21"/>
      <c r="G17" s="21"/>
      <c r="H17" s="21"/>
      <c r="I17" s="21"/>
      <c r="J17" s="21"/>
      <c r="K17" s="21"/>
      <c r="L17" s="21"/>
      <c r="M17" s="21"/>
      <c r="N17" s="21"/>
      <c r="O17" s="21"/>
      <c r="P17" s="21"/>
      <c r="Q17" s="21"/>
      <c r="R17" s="21"/>
      <c r="S17" s="21"/>
      <c r="T17" s="21"/>
      <c r="U17" s="21"/>
      <c r="V17" s="21"/>
      <c r="W17" s="21"/>
    </row>
    <row r="18" spans="1:257" s="76" customFormat="1" ht="12.6">
      <c r="A18" s="161"/>
      <c r="B18" s="16"/>
      <c r="C18" s="161"/>
      <c r="D18" s="161"/>
      <c r="E18" s="161"/>
      <c r="F18" s="161"/>
      <c r="G18" s="161"/>
      <c r="H18" s="161"/>
      <c r="I18" s="161"/>
      <c r="J18" s="161"/>
      <c r="K18" s="161"/>
      <c r="L18" s="161"/>
      <c r="M18" s="161"/>
      <c r="N18" s="161"/>
      <c r="O18" s="161"/>
      <c r="P18" s="161"/>
      <c r="Q18" s="161"/>
      <c r="R18" s="161"/>
      <c r="S18" s="161"/>
      <c r="T18" s="161"/>
      <c r="U18" s="161"/>
      <c r="V18" s="161"/>
      <c r="W18" s="161"/>
    </row>
    <row r="19" spans="1:257" s="137" customFormat="1" ht="12.6">
      <c r="A19" s="161"/>
      <c r="B19" s="65" t="s">
        <v>612</v>
      </c>
      <c r="C19" s="65"/>
      <c r="D19" s="64"/>
      <c r="E19" s="64"/>
      <c r="F19" s="64"/>
      <c r="G19" s="64"/>
      <c r="H19" s="119"/>
      <c r="I19" s="119"/>
      <c r="J19" s="119"/>
      <c r="K19" s="119"/>
      <c r="L19" s="119"/>
      <c r="M19" s="119"/>
      <c r="N19" s="119"/>
      <c r="O19" s="119"/>
      <c r="P19" s="119"/>
      <c r="Q19" s="119"/>
      <c r="R19" s="119"/>
      <c r="S19" s="119"/>
      <c r="T19" s="119"/>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row>
    <row r="20" spans="1:257" s="137" customFormat="1" ht="12.6">
      <c r="A20" s="161"/>
      <c r="B20" s="161"/>
      <c r="C20" s="65" t="str">
        <f>C145</f>
        <v>Total (including shared service cost)</v>
      </c>
      <c r="D20" s="64"/>
      <c r="E20" s="18" t="s">
        <v>649</v>
      </c>
      <c r="F20" s="161"/>
      <c r="G20" s="161"/>
      <c r="H20" s="98">
        <f t="shared" ref="H20:T20" si="0">H145-H271</f>
        <v>0</v>
      </c>
      <c r="I20" s="98">
        <f t="shared" si="0"/>
        <v>0</v>
      </c>
      <c r="J20" s="98">
        <f t="shared" si="0"/>
        <v>0</v>
      </c>
      <c r="K20" s="98">
        <f t="shared" si="0"/>
        <v>0</v>
      </c>
      <c r="L20" s="98">
        <f t="shared" si="0"/>
        <v>0</v>
      </c>
      <c r="M20" s="98">
        <f t="shared" si="0"/>
        <v>0</v>
      </c>
      <c r="N20" s="98">
        <f t="shared" si="0"/>
        <v>0</v>
      </c>
      <c r="O20" s="98">
        <f t="shared" si="0"/>
        <v>0</v>
      </c>
      <c r="P20" s="98">
        <f t="shared" si="0"/>
        <v>0</v>
      </c>
      <c r="Q20" s="98">
        <f t="shared" si="0"/>
        <v>0</v>
      </c>
      <c r="R20" s="98">
        <f t="shared" si="0"/>
        <v>0</v>
      </c>
      <c r="S20" s="98">
        <f t="shared" si="0"/>
        <v>0</v>
      </c>
      <c r="T20" s="98">
        <f t="shared" si="0"/>
        <v>0</v>
      </c>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row>
    <row r="21" spans="1:257" s="137" customFormat="1" ht="12.6">
      <c r="A21" s="64"/>
      <c r="B21" s="64"/>
      <c r="C21" s="65"/>
      <c r="D21" s="64"/>
      <c r="E21" s="64"/>
      <c r="F21" s="64"/>
      <c r="G21" s="64"/>
      <c r="H21" s="119"/>
      <c r="I21" s="119"/>
      <c r="J21" s="119"/>
      <c r="K21" s="119"/>
      <c r="L21" s="119"/>
      <c r="M21" s="119"/>
      <c r="N21" s="119"/>
      <c r="O21" s="119"/>
      <c r="P21" s="119"/>
      <c r="Q21" s="119"/>
      <c r="R21" s="119"/>
      <c r="S21" s="119"/>
      <c r="T21" s="119"/>
      <c r="U21" s="64"/>
      <c r="V21" s="64"/>
      <c r="W21" s="64"/>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row>
    <row r="22" spans="1:257" s="137" customFormat="1" ht="12.6">
      <c r="A22" s="64"/>
      <c r="B22" s="64"/>
      <c r="C22" s="65" t="str">
        <f>C147</f>
        <v>Baseline (excluding shared service cost)</v>
      </c>
      <c r="D22" s="64"/>
      <c r="E22" s="18" t="s">
        <v>649</v>
      </c>
      <c r="F22" s="64"/>
      <c r="G22" s="64"/>
      <c r="H22" s="98">
        <f t="shared" ref="H22:T22" si="1">H147-H273</f>
        <v>0</v>
      </c>
      <c r="I22" s="98">
        <f t="shared" si="1"/>
        <v>0</v>
      </c>
      <c r="J22" s="98">
        <f t="shared" si="1"/>
        <v>0</v>
      </c>
      <c r="K22" s="98">
        <f t="shared" si="1"/>
        <v>0</v>
      </c>
      <c r="L22" s="98">
        <f t="shared" si="1"/>
        <v>0</v>
      </c>
      <c r="M22" s="98">
        <f t="shared" si="1"/>
        <v>0</v>
      </c>
      <c r="N22" s="98">
        <f t="shared" si="1"/>
        <v>0</v>
      </c>
      <c r="O22" s="98">
        <f t="shared" si="1"/>
        <v>0</v>
      </c>
      <c r="P22" s="98">
        <f t="shared" si="1"/>
        <v>0</v>
      </c>
      <c r="Q22" s="98">
        <f t="shared" si="1"/>
        <v>0</v>
      </c>
      <c r="R22" s="98">
        <f t="shared" si="1"/>
        <v>0</v>
      </c>
      <c r="S22" s="98">
        <f t="shared" si="1"/>
        <v>0</v>
      </c>
      <c r="T22" s="98">
        <f t="shared" si="1"/>
        <v>0</v>
      </c>
      <c r="U22" s="64"/>
      <c r="V22" s="64"/>
      <c r="W22" s="64"/>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row>
    <row r="23" spans="1:257" s="137" customFormat="1" ht="12.6">
      <c r="A23" s="64"/>
      <c r="B23" s="64"/>
      <c r="C23" s="65"/>
      <c r="D23" s="64"/>
      <c r="E23" s="64"/>
      <c r="F23" s="64"/>
      <c r="G23" s="64"/>
      <c r="H23" s="119"/>
      <c r="I23" s="119"/>
      <c r="J23" s="119"/>
      <c r="K23" s="119"/>
      <c r="L23" s="119"/>
      <c r="M23" s="119"/>
      <c r="N23" s="119"/>
      <c r="O23" s="119"/>
      <c r="P23" s="119"/>
      <c r="Q23" s="119"/>
      <c r="R23" s="119"/>
      <c r="S23" s="119"/>
      <c r="T23" s="119"/>
      <c r="U23" s="64"/>
      <c r="V23" s="64"/>
      <c r="W23" s="64"/>
    </row>
    <row r="24" spans="1:257" s="137" customFormat="1" ht="12.6">
      <c r="A24" s="64"/>
      <c r="B24" s="169" t="s">
        <v>571</v>
      </c>
      <c r="C24" s="16" t="str">
        <f t="shared" ref="C24:C55" si="2">C149</f>
        <v>Corporate management</v>
      </c>
      <c r="D24" s="18"/>
      <c r="E24" s="18" t="s">
        <v>649</v>
      </c>
      <c r="F24" s="161"/>
      <c r="G24" s="161"/>
      <c r="H24" s="98">
        <f t="shared" ref="H24:T24" si="3">H149-H275</f>
        <v>0</v>
      </c>
      <c r="I24" s="98">
        <f t="shared" si="3"/>
        <v>0</v>
      </c>
      <c r="J24" s="98">
        <f t="shared" si="3"/>
        <v>0</v>
      </c>
      <c r="K24" s="98">
        <f t="shared" si="3"/>
        <v>0</v>
      </c>
      <c r="L24" s="98">
        <f t="shared" si="3"/>
        <v>0</v>
      </c>
      <c r="M24" s="98">
        <f t="shared" si="3"/>
        <v>0</v>
      </c>
      <c r="N24" s="98">
        <f t="shared" si="3"/>
        <v>0</v>
      </c>
      <c r="O24" s="98">
        <f t="shared" si="3"/>
        <v>0</v>
      </c>
      <c r="P24" s="98">
        <f t="shared" si="3"/>
        <v>0</v>
      </c>
      <c r="Q24" s="98">
        <f t="shared" si="3"/>
        <v>0</v>
      </c>
      <c r="R24" s="98">
        <f t="shared" si="3"/>
        <v>0</v>
      </c>
      <c r="S24" s="98">
        <f t="shared" si="3"/>
        <v>0</v>
      </c>
      <c r="T24" s="98">
        <f t="shared" si="3"/>
        <v>0</v>
      </c>
      <c r="U24" s="64"/>
      <c r="V24" s="64"/>
      <c r="W24" s="64"/>
    </row>
    <row r="25" spans="1:257" s="137" customFormat="1" ht="12.6">
      <c r="A25" s="161"/>
      <c r="B25" s="169" t="s">
        <v>571</v>
      </c>
      <c r="C25" s="94" t="str">
        <f t="shared" si="2"/>
        <v>Payroll costs</v>
      </c>
      <c r="D25" s="18" t="str">
        <f t="shared" ref="D25:D37" si="4">D150</f>
        <v>PR</v>
      </c>
      <c r="E25" s="18" t="s">
        <v>649</v>
      </c>
      <c r="F25" s="161"/>
      <c r="G25" s="161"/>
      <c r="H25" s="98">
        <f t="shared" ref="H25:T25" si="5">H150-H276</f>
        <v>0</v>
      </c>
      <c r="I25" s="98">
        <f t="shared" si="5"/>
        <v>0</v>
      </c>
      <c r="J25" s="98">
        <f t="shared" si="5"/>
        <v>0</v>
      </c>
      <c r="K25" s="98">
        <f t="shared" si="5"/>
        <v>0</v>
      </c>
      <c r="L25" s="98">
        <f t="shared" si="5"/>
        <v>0</v>
      </c>
      <c r="M25" s="98">
        <f t="shared" si="5"/>
        <v>0</v>
      </c>
      <c r="N25" s="98">
        <f t="shared" si="5"/>
        <v>0</v>
      </c>
      <c r="O25" s="98">
        <f t="shared" si="5"/>
        <v>0</v>
      </c>
      <c r="P25" s="98">
        <f t="shared" si="5"/>
        <v>0</v>
      </c>
      <c r="Q25" s="98">
        <f t="shared" si="5"/>
        <v>0</v>
      </c>
      <c r="R25" s="98">
        <f t="shared" si="5"/>
        <v>0</v>
      </c>
      <c r="S25" s="98">
        <f t="shared" si="5"/>
        <v>0</v>
      </c>
      <c r="T25" s="98">
        <f t="shared" si="5"/>
        <v>0</v>
      </c>
      <c r="U25" s="161"/>
      <c r="V25" s="161"/>
      <c r="W25" s="161"/>
    </row>
    <row r="26" spans="1:257" s="137" customFormat="1" ht="12.6">
      <c r="A26" s="161"/>
      <c r="B26" s="169" t="s">
        <v>571</v>
      </c>
      <c r="C26" s="94" t="str">
        <f t="shared" si="2"/>
        <v>Non-payroll costs</v>
      </c>
      <c r="D26" s="18" t="str">
        <f t="shared" si="4"/>
        <v>NP</v>
      </c>
      <c r="E26" s="18" t="s">
        <v>649</v>
      </c>
      <c r="F26" s="161"/>
      <c r="G26" s="161"/>
      <c r="H26" s="98">
        <f t="shared" ref="H26:T26" si="6">H151-H277</f>
        <v>0</v>
      </c>
      <c r="I26" s="98">
        <f t="shared" si="6"/>
        <v>0</v>
      </c>
      <c r="J26" s="98">
        <f t="shared" si="6"/>
        <v>0</v>
      </c>
      <c r="K26" s="98">
        <f t="shared" si="6"/>
        <v>0</v>
      </c>
      <c r="L26" s="98">
        <f t="shared" si="6"/>
        <v>0</v>
      </c>
      <c r="M26" s="98">
        <f t="shared" si="6"/>
        <v>0</v>
      </c>
      <c r="N26" s="98">
        <f t="shared" si="6"/>
        <v>0</v>
      </c>
      <c r="O26" s="98">
        <f t="shared" si="6"/>
        <v>0</v>
      </c>
      <c r="P26" s="98">
        <f t="shared" si="6"/>
        <v>0</v>
      </c>
      <c r="Q26" s="98">
        <f t="shared" si="6"/>
        <v>0</v>
      </c>
      <c r="R26" s="98">
        <f t="shared" si="6"/>
        <v>0</v>
      </c>
      <c r="S26" s="98">
        <f t="shared" si="6"/>
        <v>0</v>
      </c>
      <c r="T26" s="98">
        <f t="shared" si="6"/>
        <v>0</v>
      </c>
      <c r="U26" s="161"/>
      <c r="V26" s="161"/>
      <c r="W26" s="161"/>
    </row>
    <row r="27" spans="1:257" s="137" customFormat="1" ht="12.6">
      <c r="A27" s="161"/>
      <c r="B27" s="169" t="s">
        <v>571</v>
      </c>
      <c r="C27" s="94" t="str">
        <f t="shared" si="2"/>
        <v>Recruitment</v>
      </c>
      <c r="D27" s="18" t="str">
        <f t="shared" si="4"/>
        <v>RC</v>
      </c>
      <c r="E27" s="18" t="s">
        <v>649</v>
      </c>
      <c r="F27" s="161"/>
      <c r="G27" s="161"/>
      <c r="H27" s="98">
        <f t="shared" ref="H27:T27" si="7">H152-H278</f>
        <v>0</v>
      </c>
      <c r="I27" s="98">
        <f t="shared" si="7"/>
        <v>0</v>
      </c>
      <c r="J27" s="98">
        <f t="shared" si="7"/>
        <v>0</v>
      </c>
      <c r="K27" s="98">
        <f t="shared" si="7"/>
        <v>0</v>
      </c>
      <c r="L27" s="98">
        <f t="shared" si="7"/>
        <v>0</v>
      </c>
      <c r="M27" s="98">
        <f t="shared" si="7"/>
        <v>0</v>
      </c>
      <c r="N27" s="98">
        <f t="shared" si="7"/>
        <v>0</v>
      </c>
      <c r="O27" s="98">
        <f t="shared" si="7"/>
        <v>0</v>
      </c>
      <c r="P27" s="98">
        <f t="shared" si="7"/>
        <v>0</v>
      </c>
      <c r="Q27" s="98">
        <f t="shared" si="7"/>
        <v>0</v>
      </c>
      <c r="R27" s="98">
        <f t="shared" si="7"/>
        <v>0</v>
      </c>
      <c r="S27" s="98">
        <f t="shared" si="7"/>
        <v>0</v>
      </c>
      <c r="T27" s="98">
        <f t="shared" si="7"/>
        <v>0</v>
      </c>
      <c r="U27" s="161"/>
      <c r="V27" s="161"/>
      <c r="W27" s="161"/>
    </row>
    <row r="28" spans="1:257" s="137" customFormat="1" ht="12.6">
      <c r="A28" s="161"/>
      <c r="B28" s="169" t="s">
        <v>571</v>
      </c>
      <c r="C28" s="94" t="str">
        <f t="shared" si="2"/>
        <v>Accommodation</v>
      </c>
      <c r="D28" s="18" t="str">
        <f t="shared" si="4"/>
        <v>AC</v>
      </c>
      <c r="E28" s="18" t="s">
        <v>649</v>
      </c>
      <c r="F28" s="161"/>
      <c r="G28" s="161"/>
      <c r="H28" s="98">
        <f t="shared" ref="H28:T28" si="8">H153-H279</f>
        <v>0</v>
      </c>
      <c r="I28" s="98">
        <f t="shared" si="8"/>
        <v>0</v>
      </c>
      <c r="J28" s="98">
        <f t="shared" si="8"/>
        <v>0</v>
      </c>
      <c r="K28" s="98">
        <f t="shared" si="8"/>
        <v>0</v>
      </c>
      <c r="L28" s="98">
        <f t="shared" si="8"/>
        <v>0</v>
      </c>
      <c r="M28" s="98">
        <f t="shared" si="8"/>
        <v>0</v>
      </c>
      <c r="N28" s="98">
        <f t="shared" si="8"/>
        <v>0</v>
      </c>
      <c r="O28" s="98">
        <f t="shared" si="8"/>
        <v>0</v>
      </c>
      <c r="P28" s="98">
        <f t="shared" si="8"/>
        <v>0</v>
      </c>
      <c r="Q28" s="98">
        <f t="shared" si="8"/>
        <v>0</v>
      </c>
      <c r="R28" s="98">
        <f t="shared" si="8"/>
        <v>0</v>
      </c>
      <c r="S28" s="98">
        <f t="shared" si="8"/>
        <v>0</v>
      </c>
      <c r="T28" s="98">
        <f t="shared" si="8"/>
        <v>0</v>
      </c>
      <c r="U28" s="161"/>
      <c r="V28" s="161"/>
      <c r="W28" s="161"/>
    </row>
    <row r="29" spans="1:257" s="137" customFormat="1" ht="12.6">
      <c r="A29" s="161"/>
      <c r="B29" s="169" t="s">
        <v>571</v>
      </c>
      <c r="C29" s="94" t="str">
        <f t="shared" si="2"/>
        <v>External services</v>
      </c>
      <c r="D29" s="18" t="str">
        <f t="shared" si="4"/>
        <v>ES</v>
      </c>
      <c r="E29" s="18" t="s">
        <v>649</v>
      </c>
      <c r="F29" s="161"/>
      <c r="G29" s="161"/>
      <c r="H29" s="98">
        <f t="shared" ref="H29:T29" si="9">H154-H280</f>
        <v>0</v>
      </c>
      <c r="I29" s="98">
        <f t="shared" si="9"/>
        <v>0</v>
      </c>
      <c r="J29" s="98">
        <f t="shared" si="9"/>
        <v>0</v>
      </c>
      <c r="K29" s="98">
        <f t="shared" si="9"/>
        <v>0</v>
      </c>
      <c r="L29" s="98">
        <f t="shared" si="9"/>
        <v>0</v>
      </c>
      <c r="M29" s="98">
        <f t="shared" si="9"/>
        <v>0</v>
      </c>
      <c r="N29" s="98">
        <f t="shared" si="9"/>
        <v>0</v>
      </c>
      <c r="O29" s="98">
        <f t="shared" si="9"/>
        <v>0</v>
      </c>
      <c r="P29" s="98">
        <f t="shared" si="9"/>
        <v>0</v>
      </c>
      <c r="Q29" s="98">
        <f t="shared" si="9"/>
        <v>0</v>
      </c>
      <c r="R29" s="98">
        <f t="shared" si="9"/>
        <v>0</v>
      </c>
      <c r="S29" s="98">
        <f t="shared" si="9"/>
        <v>0</v>
      </c>
      <c r="T29" s="98">
        <f t="shared" si="9"/>
        <v>0</v>
      </c>
      <c r="U29" s="161"/>
      <c r="V29" s="161"/>
      <c r="W29" s="161"/>
    </row>
    <row r="30" spans="1:257" s="137" customFormat="1" ht="12.6">
      <c r="A30" s="161"/>
      <c r="B30" s="169" t="s">
        <v>571</v>
      </c>
      <c r="C30" s="94" t="str">
        <f t="shared" si="2"/>
        <v>Internal services</v>
      </c>
      <c r="D30" s="18" t="str">
        <f t="shared" si="4"/>
        <v>IS</v>
      </c>
      <c r="E30" s="18" t="s">
        <v>649</v>
      </c>
      <c r="F30" s="161"/>
      <c r="G30" s="161"/>
      <c r="H30" s="98">
        <f t="shared" ref="H30:T30" si="10">H155-H281</f>
        <v>0</v>
      </c>
      <c r="I30" s="98">
        <f t="shared" si="10"/>
        <v>0</v>
      </c>
      <c r="J30" s="98">
        <f t="shared" si="10"/>
        <v>0</v>
      </c>
      <c r="K30" s="98">
        <f t="shared" si="10"/>
        <v>0</v>
      </c>
      <c r="L30" s="98">
        <f t="shared" si="10"/>
        <v>0</v>
      </c>
      <c r="M30" s="98">
        <f t="shared" si="10"/>
        <v>0</v>
      </c>
      <c r="N30" s="98">
        <f t="shared" si="10"/>
        <v>0</v>
      </c>
      <c r="O30" s="98">
        <f t="shared" si="10"/>
        <v>0</v>
      </c>
      <c r="P30" s="98">
        <f t="shared" si="10"/>
        <v>0</v>
      </c>
      <c r="Q30" s="98">
        <f t="shared" si="10"/>
        <v>0</v>
      </c>
      <c r="R30" s="98">
        <f t="shared" si="10"/>
        <v>0</v>
      </c>
      <c r="S30" s="98">
        <f t="shared" si="10"/>
        <v>0</v>
      </c>
      <c r="T30" s="98">
        <f t="shared" si="10"/>
        <v>0</v>
      </c>
      <c r="U30" s="161"/>
      <c r="V30" s="161"/>
      <c r="W30" s="161"/>
    </row>
    <row r="31" spans="1:257" s="137" customFormat="1" ht="12.6">
      <c r="A31" s="161"/>
      <c r="B31" s="169" t="s">
        <v>571</v>
      </c>
      <c r="C31" s="94" t="str">
        <f t="shared" si="2"/>
        <v>Service management</v>
      </c>
      <c r="D31" s="18" t="str">
        <f t="shared" si="4"/>
        <v>SM</v>
      </c>
      <c r="E31" s="18" t="s">
        <v>649</v>
      </c>
      <c r="F31" s="161"/>
      <c r="G31" s="161"/>
      <c r="H31" s="98">
        <f t="shared" ref="H31:T31" si="11">H156-H282</f>
        <v>0</v>
      </c>
      <c r="I31" s="98">
        <f t="shared" si="11"/>
        <v>0</v>
      </c>
      <c r="J31" s="98">
        <f t="shared" si="11"/>
        <v>0</v>
      </c>
      <c r="K31" s="98">
        <f t="shared" si="11"/>
        <v>0</v>
      </c>
      <c r="L31" s="98">
        <f t="shared" si="11"/>
        <v>0</v>
      </c>
      <c r="M31" s="98">
        <f t="shared" si="11"/>
        <v>0</v>
      </c>
      <c r="N31" s="98">
        <f t="shared" si="11"/>
        <v>0</v>
      </c>
      <c r="O31" s="98">
        <f t="shared" si="11"/>
        <v>0</v>
      </c>
      <c r="P31" s="98">
        <f t="shared" si="11"/>
        <v>0</v>
      </c>
      <c r="Q31" s="98">
        <f t="shared" si="11"/>
        <v>0</v>
      </c>
      <c r="R31" s="98">
        <f t="shared" si="11"/>
        <v>0</v>
      </c>
      <c r="S31" s="98">
        <f t="shared" si="11"/>
        <v>0</v>
      </c>
      <c r="T31" s="98">
        <f t="shared" si="11"/>
        <v>0</v>
      </c>
      <c r="U31" s="161"/>
      <c r="V31" s="161"/>
      <c r="W31" s="161"/>
    </row>
    <row r="32" spans="1:257" s="137" customFormat="1" ht="12.6">
      <c r="A32" s="161"/>
      <c r="B32" s="169" t="s">
        <v>571</v>
      </c>
      <c r="C32" s="94" t="str">
        <f t="shared" si="2"/>
        <v>Transition</v>
      </c>
      <c r="D32" s="18" t="str">
        <f t="shared" si="4"/>
        <v>TR</v>
      </c>
      <c r="E32" s="18" t="s">
        <v>649</v>
      </c>
      <c r="F32" s="161"/>
      <c r="G32" s="161"/>
      <c r="H32" s="98">
        <f t="shared" ref="H32:T32" si="12">H157-H283</f>
        <v>0</v>
      </c>
      <c r="I32" s="98">
        <f t="shared" si="12"/>
        <v>0</v>
      </c>
      <c r="J32" s="98">
        <f t="shared" si="12"/>
        <v>0</v>
      </c>
      <c r="K32" s="98">
        <f t="shared" si="12"/>
        <v>0</v>
      </c>
      <c r="L32" s="98">
        <f t="shared" si="12"/>
        <v>0</v>
      </c>
      <c r="M32" s="98">
        <f t="shared" si="12"/>
        <v>0</v>
      </c>
      <c r="N32" s="98">
        <f t="shared" si="12"/>
        <v>0</v>
      </c>
      <c r="O32" s="98">
        <f t="shared" si="12"/>
        <v>0</v>
      </c>
      <c r="P32" s="98">
        <f t="shared" si="12"/>
        <v>0</v>
      </c>
      <c r="Q32" s="98">
        <f t="shared" si="12"/>
        <v>0</v>
      </c>
      <c r="R32" s="98">
        <f t="shared" si="12"/>
        <v>0</v>
      </c>
      <c r="S32" s="98">
        <f t="shared" si="12"/>
        <v>0</v>
      </c>
      <c r="T32" s="98">
        <f t="shared" si="12"/>
        <v>0</v>
      </c>
      <c r="U32" s="161"/>
      <c r="V32" s="161"/>
      <c r="W32" s="161"/>
    </row>
    <row r="33" spans="1:23" s="137" customFormat="1" ht="12.6">
      <c r="A33" s="161"/>
      <c r="B33" s="169" t="s">
        <v>571</v>
      </c>
      <c r="C33" s="94" t="str">
        <f t="shared" si="2"/>
        <v>IT Services</v>
      </c>
      <c r="D33" s="18" t="str">
        <f t="shared" si="4"/>
        <v>IT</v>
      </c>
      <c r="E33" s="18" t="s">
        <v>649</v>
      </c>
      <c r="F33" s="161"/>
      <c r="G33" s="161"/>
      <c r="H33" s="98">
        <f t="shared" ref="H33:T33" si="13">H158-H284</f>
        <v>0</v>
      </c>
      <c r="I33" s="98">
        <f t="shared" si="13"/>
        <v>0</v>
      </c>
      <c r="J33" s="98">
        <f t="shared" si="13"/>
        <v>0</v>
      </c>
      <c r="K33" s="98">
        <f t="shared" si="13"/>
        <v>0</v>
      </c>
      <c r="L33" s="98">
        <f t="shared" si="13"/>
        <v>0</v>
      </c>
      <c r="M33" s="98">
        <f t="shared" si="13"/>
        <v>0</v>
      </c>
      <c r="N33" s="98">
        <f t="shared" si="13"/>
        <v>0</v>
      </c>
      <c r="O33" s="98">
        <f t="shared" si="13"/>
        <v>0</v>
      </c>
      <c r="P33" s="98">
        <f t="shared" si="13"/>
        <v>0</v>
      </c>
      <c r="Q33" s="98">
        <f t="shared" si="13"/>
        <v>0</v>
      </c>
      <c r="R33" s="98">
        <f t="shared" si="13"/>
        <v>0</v>
      </c>
      <c r="S33" s="98">
        <f t="shared" si="13"/>
        <v>0</v>
      </c>
      <c r="T33" s="98">
        <f t="shared" si="13"/>
        <v>0</v>
      </c>
      <c r="U33" s="161"/>
      <c r="V33" s="161"/>
      <c r="W33" s="161"/>
    </row>
    <row r="34" spans="1:23" s="161" customFormat="1" ht="12.6">
      <c r="B34" s="169" t="s">
        <v>571</v>
      </c>
      <c r="C34" s="94" t="str">
        <f t="shared" si="2"/>
        <v>Office Sundry</v>
      </c>
      <c r="D34" s="18" t="str">
        <f t="shared" si="4"/>
        <v>OS</v>
      </c>
      <c r="E34" s="18" t="s">
        <v>649</v>
      </c>
      <c r="H34" s="98">
        <f t="shared" ref="H34:T34" si="14">H159-H285</f>
        <v>0</v>
      </c>
      <c r="I34" s="98">
        <f t="shared" si="14"/>
        <v>0</v>
      </c>
      <c r="J34" s="98">
        <f t="shared" si="14"/>
        <v>0</v>
      </c>
      <c r="K34" s="98">
        <f t="shared" si="14"/>
        <v>0</v>
      </c>
      <c r="L34" s="98">
        <f t="shared" si="14"/>
        <v>0</v>
      </c>
      <c r="M34" s="98">
        <f t="shared" si="14"/>
        <v>0</v>
      </c>
      <c r="N34" s="98">
        <f t="shared" si="14"/>
        <v>0</v>
      </c>
      <c r="O34" s="98">
        <f t="shared" si="14"/>
        <v>0</v>
      </c>
      <c r="P34" s="98">
        <f t="shared" si="14"/>
        <v>0</v>
      </c>
      <c r="Q34" s="98">
        <f t="shared" si="14"/>
        <v>0</v>
      </c>
      <c r="R34" s="98">
        <f t="shared" si="14"/>
        <v>0</v>
      </c>
      <c r="S34" s="98">
        <f t="shared" si="14"/>
        <v>0</v>
      </c>
      <c r="T34" s="98">
        <f t="shared" si="14"/>
        <v>0</v>
      </c>
    </row>
    <row r="35" spans="1:23" s="137" customFormat="1" ht="12.6">
      <c r="B35" s="169" t="s">
        <v>571</v>
      </c>
      <c r="C35" s="94" t="str">
        <f t="shared" si="2"/>
        <v>Spare - please specify</v>
      </c>
      <c r="D35" s="18" t="str">
        <f t="shared" si="4"/>
        <v>SP1</v>
      </c>
      <c r="E35" s="18" t="s">
        <v>649</v>
      </c>
      <c r="F35" s="161"/>
      <c r="G35" s="161"/>
      <c r="H35" s="98">
        <f t="shared" ref="H35:T35" si="15">H160-H286</f>
        <v>0</v>
      </c>
      <c r="I35" s="98">
        <f t="shared" si="15"/>
        <v>0</v>
      </c>
      <c r="J35" s="98">
        <f t="shared" si="15"/>
        <v>0</v>
      </c>
      <c r="K35" s="98">
        <f t="shared" si="15"/>
        <v>0</v>
      </c>
      <c r="L35" s="98">
        <f t="shared" si="15"/>
        <v>0</v>
      </c>
      <c r="M35" s="98">
        <f t="shared" si="15"/>
        <v>0</v>
      </c>
      <c r="N35" s="98">
        <f t="shared" si="15"/>
        <v>0</v>
      </c>
      <c r="O35" s="98">
        <f t="shared" si="15"/>
        <v>0</v>
      </c>
      <c r="P35" s="98">
        <f t="shared" si="15"/>
        <v>0</v>
      </c>
      <c r="Q35" s="98">
        <f t="shared" si="15"/>
        <v>0</v>
      </c>
      <c r="R35" s="98">
        <f t="shared" si="15"/>
        <v>0</v>
      </c>
      <c r="S35" s="98">
        <f t="shared" si="15"/>
        <v>0</v>
      </c>
      <c r="T35" s="98">
        <f t="shared" si="15"/>
        <v>0</v>
      </c>
      <c r="U35" s="161"/>
      <c r="V35" s="161"/>
    </row>
    <row r="36" spans="1:23" s="137" customFormat="1" ht="12.6">
      <c r="B36" s="169" t="s">
        <v>571</v>
      </c>
      <c r="C36" s="94" t="str">
        <f t="shared" si="2"/>
        <v>Spare - please specify</v>
      </c>
      <c r="D36" s="18" t="str">
        <f t="shared" si="4"/>
        <v>SP2</v>
      </c>
      <c r="E36" s="18" t="s">
        <v>649</v>
      </c>
      <c r="F36" s="161"/>
      <c r="G36" s="161"/>
      <c r="H36" s="98">
        <f t="shared" ref="H36:T36" si="16">H161-H287</f>
        <v>0</v>
      </c>
      <c r="I36" s="98">
        <f t="shared" si="16"/>
        <v>0</v>
      </c>
      <c r="J36" s="98">
        <f t="shared" si="16"/>
        <v>0</v>
      </c>
      <c r="K36" s="98">
        <f t="shared" si="16"/>
        <v>0</v>
      </c>
      <c r="L36" s="98">
        <f t="shared" si="16"/>
        <v>0</v>
      </c>
      <c r="M36" s="98">
        <f t="shared" si="16"/>
        <v>0</v>
      </c>
      <c r="N36" s="98">
        <f t="shared" si="16"/>
        <v>0</v>
      </c>
      <c r="O36" s="98">
        <f t="shared" si="16"/>
        <v>0</v>
      </c>
      <c r="P36" s="98">
        <f t="shared" si="16"/>
        <v>0</v>
      </c>
      <c r="Q36" s="98">
        <f t="shared" si="16"/>
        <v>0</v>
      </c>
      <c r="R36" s="98">
        <f t="shared" si="16"/>
        <v>0</v>
      </c>
      <c r="S36" s="98">
        <f t="shared" si="16"/>
        <v>0</v>
      </c>
      <c r="T36" s="98">
        <f t="shared" si="16"/>
        <v>0</v>
      </c>
      <c r="U36" s="161"/>
      <c r="V36" s="161"/>
    </row>
    <row r="37" spans="1:23" s="137" customFormat="1" ht="12.6">
      <c r="B37" s="169" t="s">
        <v>571</v>
      </c>
      <c r="C37" s="94" t="str">
        <f t="shared" si="2"/>
        <v>Spare - please specify</v>
      </c>
      <c r="D37" s="18" t="str">
        <f t="shared" si="4"/>
        <v>SP3</v>
      </c>
      <c r="E37" s="18" t="s">
        <v>649</v>
      </c>
      <c r="F37" s="161"/>
      <c r="G37" s="161"/>
      <c r="H37" s="98">
        <f t="shared" ref="H37:T37" si="17">H162-H288</f>
        <v>0</v>
      </c>
      <c r="I37" s="98">
        <f t="shared" si="17"/>
        <v>0</v>
      </c>
      <c r="J37" s="98">
        <f t="shared" si="17"/>
        <v>0</v>
      </c>
      <c r="K37" s="98">
        <f t="shared" si="17"/>
        <v>0</v>
      </c>
      <c r="L37" s="98">
        <f t="shared" si="17"/>
        <v>0</v>
      </c>
      <c r="M37" s="98">
        <f t="shared" si="17"/>
        <v>0</v>
      </c>
      <c r="N37" s="98">
        <f t="shared" si="17"/>
        <v>0</v>
      </c>
      <c r="O37" s="98">
        <f t="shared" si="17"/>
        <v>0</v>
      </c>
      <c r="P37" s="98">
        <f t="shared" si="17"/>
        <v>0</v>
      </c>
      <c r="Q37" s="98">
        <f t="shared" si="17"/>
        <v>0</v>
      </c>
      <c r="R37" s="98">
        <f t="shared" si="17"/>
        <v>0</v>
      </c>
      <c r="S37" s="98">
        <f t="shared" si="17"/>
        <v>0</v>
      </c>
      <c r="T37" s="98">
        <f t="shared" si="17"/>
        <v>0</v>
      </c>
      <c r="U37" s="161"/>
      <c r="V37" s="161"/>
    </row>
    <row r="38" spans="1:23" s="137" customFormat="1" ht="12.6">
      <c r="B38" s="169" t="s">
        <v>574</v>
      </c>
      <c r="C38" s="16" t="str">
        <f t="shared" si="2"/>
        <v>Commercial</v>
      </c>
      <c r="D38" s="18"/>
      <c r="E38" s="18" t="s">
        <v>649</v>
      </c>
      <c r="F38" s="161"/>
      <c r="G38" s="161"/>
      <c r="H38" s="98">
        <f t="shared" ref="H38:T38" si="18">H163-H289</f>
        <v>0</v>
      </c>
      <c r="I38" s="98">
        <f t="shared" si="18"/>
        <v>0</v>
      </c>
      <c r="J38" s="98">
        <f t="shared" si="18"/>
        <v>0</v>
      </c>
      <c r="K38" s="98">
        <f t="shared" si="18"/>
        <v>0</v>
      </c>
      <c r="L38" s="98">
        <f t="shared" si="18"/>
        <v>0</v>
      </c>
      <c r="M38" s="98">
        <f t="shared" si="18"/>
        <v>0</v>
      </c>
      <c r="N38" s="98">
        <f t="shared" si="18"/>
        <v>0</v>
      </c>
      <c r="O38" s="98">
        <f t="shared" si="18"/>
        <v>0</v>
      </c>
      <c r="P38" s="98">
        <f t="shared" si="18"/>
        <v>0</v>
      </c>
      <c r="Q38" s="98">
        <f t="shared" si="18"/>
        <v>0</v>
      </c>
      <c r="R38" s="98">
        <f t="shared" si="18"/>
        <v>0</v>
      </c>
      <c r="S38" s="98">
        <f t="shared" si="18"/>
        <v>0</v>
      </c>
      <c r="T38" s="98">
        <f t="shared" si="18"/>
        <v>0</v>
      </c>
      <c r="U38" s="161"/>
      <c r="V38" s="161"/>
    </row>
    <row r="39" spans="1:23" s="137" customFormat="1" ht="12.6">
      <c r="B39" s="169" t="s">
        <v>574</v>
      </c>
      <c r="C39" s="94" t="str">
        <f t="shared" si="2"/>
        <v>Payroll costs</v>
      </c>
      <c r="D39" s="18" t="str">
        <f t="shared" ref="D39:D51" si="19">D164</f>
        <v>PR</v>
      </c>
      <c r="E39" s="18" t="s">
        <v>649</v>
      </c>
      <c r="F39" s="161"/>
      <c r="G39" s="161"/>
      <c r="H39" s="98">
        <f t="shared" ref="H39:T39" si="20">H164-H290</f>
        <v>0</v>
      </c>
      <c r="I39" s="98">
        <f t="shared" si="20"/>
        <v>0</v>
      </c>
      <c r="J39" s="98">
        <f t="shared" si="20"/>
        <v>0</v>
      </c>
      <c r="K39" s="98">
        <f t="shared" si="20"/>
        <v>0</v>
      </c>
      <c r="L39" s="98">
        <f t="shared" si="20"/>
        <v>0</v>
      </c>
      <c r="M39" s="98">
        <f t="shared" si="20"/>
        <v>0</v>
      </c>
      <c r="N39" s="98">
        <f t="shared" si="20"/>
        <v>0</v>
      </c>
      <c r="O39" s="98">
        <f t="shared" si="20"/>
        <v>0</v>
      </c>
      <c r="P39" s="98">
        <f t="shared" si="20"/>
        <v>0</v>
      </c>
      <c r="Q39" s="98">
        <f t="shared" si="20"/>
        <v>0</v>
      </c>
      <c r="R39" s="98">
        <f t="shared" si="20"/>
        <v>0</v>
      </c>
      <c r="S39" s="98">
        <f t="shared" si="20"/>
        <v>0</v>
      </c>
      <c r="T39" s="98">
        <f t="shared" si="20"/>
        <v>0</v>
      </c>
      <c r="U39" s="161"/>
      <c r="V39" s="161"/>
    </row>
    <row r="40" spans="1:23" s="137" customFormat="1" ht="12.6">
      <c r="B40" s="169" t="s">
        <v>574</v>
      </c>
      <c r="C40" s="94" t="str">
        <f t="shared" si="2"/>
        <v>Non-payroll costs</v>
      </c>
      <c r="D40" s="18" t="str">
        <f t="shared" si="19"/>
        <v>NP</v>
      </c>
      <c r="E40" s="18" t="s">
        <v>649</v>
      </c>
      <c r="F40" s="18"/>
      <c r="G40" s="18"/>
      <c r="H40" s="98">
        <f t="shared" ref="H40:T40" si="21">H165-H291</f>
        <v>0</v>
      </c>
      <c r="I40" s="98">
        <f t="shared" si="21"/>
        <v>0</v>
      </c>
      <c r="J40" s="98">
        <f t="shared" si="21"/>
        <v>0</v>
      </c>
      <c r="K40" s="98">
        <f t="shared" si="21"/>
        <v>0</v>
      </c>
      <c r="L40" s="98">
        <f t="shared" si="21"/>
        <v>0</v>
      </c>
      <c r="M40" s="98">
        <f t="shared" si="21"/>
        <v>0</v>
      </c>
      <c r="N40" s="98">
        <f t="shared" si="21"/>
        <v>0</v>
      </c>
      <c r="O40" s="98">
        <f t="shared" si="21"/>
        <v>0</v>
      </c>
      <c r="P40" s="98">
        <f t="shared" si="21"/>
        <v>0</v>
      </c>
      <c r="Q40" s="98">
        <f t="shared" si="21"/>
        <v>0</v>
      </c>
      <c r="R40" s="98">
        <f t="shared" si="21"/>
        <v>0</v>
      </c>
      <c r="S40" s="98">
        <f t="shared" si="21"/>
        <v>0</v>
      </c>
      <c r="T40" s="98">
        <f t="shared" si="21"/>
        <v>0</v>
      </c>
      <c r="U40" s="161"/>
      <c r="V40" s="161"/>
    </row>
    <row r="41" spans="1:23" s="137" customFormat="1" ht="12.6">
      <c r="B41" s="169" t="s">
        <v>574</v>
      </c>
      <c r="C41" s="94" t="str">
        <f t="shared" si="2"/>
        <v>Recruitment</v>
      </c>
      <c r="D41" s="18" t="str">
        <f t="shared" si="19"/>
        <v>RC</v>
      </c>
      <c r="E41" s="18" t="s">
        <v>649</v>
      </c>
      <c r="F41" s="18"/>
      <c r="G41" s="18"/>
      <c r="H41" s="98">
        <f t="shared" ref="H41:T41" si="22">H166-H292</f>
        <v>0</v>
      </c>
      <c r="I41" s="98">
        <f t="shared" si="22"/>
        <v>0</v>
      </c>
      <c r="J41" s="98">
        <f t="shared" si="22"/>
        <v>0</v>
      </c>
      <c r="K41" s="98">
        <f t="shared" si="22"/>
        <v>0</v>
      </c>
      <c r="L41" s="98">
        <f t="shared" si="22"/>
        <v>0</v>
      </c>
      <c r="M41" s="98">
        <f t="shared" si="22"/>
        <v>0</v>
      </c>
      <c r="N41" s="98">
        <f t="shared" si="22"/>
        <v>0</v>
      </c>
      <c r="O41" s="98">
        <f t="shared" si="22"/>
        <v>0</v>
      </c>
      <c r="P41" s="98">
        <f t="shared" si="22"/>
        <v>0</v>
      </c>
      <c r="Q41" s="98">
        <f t="shared" si="22"/>
        <v>0</v>
      </c>
      <c r="R41" s="98">
        <f t="shared" si="22"/>
        <v>0</v>
      </c>
      <c r="S41" s="98">
        <f t="shared" si="22"/>
        <v>0</v>
      </c>
      <c r="T41" s="98">
        <f t="shared" si="22"/>
        <v>0</v>
      </c>
      <c r="U41" s="161"/>
      <c r="V41" s="161"/>
    </row>
    <row r="42" spans="1:23" s="137" customFormat="1" ht="12.6">
      <c r="B42" s="169" t="s">
        <v>574</v>
      </c>
      <c r="C42" s="94" t="str">
        <f t="shared" si="2"/>
        <v>Accommodation</v>
      </c>
      <c r="D42" s="18" t="str">
        <f t="shared" si="19"/>
        <v>AC</v>
      </c>
      <c r="E42" s="18" t="s">
        <v>649</v>
      </c>
      <c r="F42" s="18"/>
      <c r="G42" s="18"/>
      <c r="H42" s="98">
        <f t="shared" ref="H42:T42" si="23">H167-H293</f>
        <v>0</v>
      </c>
      <c r="I42" s="98">
        <f t="shared" si="23"/>
        <v>0</v>
      </c>
      <c r="J42" s="98">
        <f t="shared" si="23"/>
        <v>0</v>
      </c>
      <c r="K42" s="98">
        <f t="shared" si="23"/>
        <v>0</v>
      </c>
      <c r="L42" s="98">
        <f t="shared" si="23"/>
        <v>0</v>
      </c>
      <c r="M42" s="98">
        <f t="shared" si="23"/>
        <v>0</v>
      </c>
      <c r="N42" s="98">
        <f t="shared" si="23"/>
        <v>0</v>
      </c>
      <c r="O42" s="98">
        <f t="shared" si="23"/>
        <v>0</v>
      </c>
      <c r="P42" s="98">
        <f t="shared" si="23"/>
        <v>0</v>
      </c>
      <c r="Q42" s="98">
        <f t="shared" si="23"/>
        <v>0</v>
      </c>
      <c r="R42" s="98">
        <f t="shared" si="23"/>
        <v>0</v>
      </c>
      <c r="S42" s="98">
        <f t="shared" si="23"/>
        <v>0</v>
      </c>
      <c r="T42" s="98">
        <f t="shared" si="23"/>
        <v>0</v>
      </c>
      <c r="U42" s="161"/>
      <c r="V42" s="161"/>
    </row>
    <row r="43" spans="1:23" s="137" customFormat="1" ht="12.6">
      <c r="B43" s="169" t="s">
        <v>574</v>
      </c>
      <c r="C43" s="94" t="str">
        <f t="shared" si="2"/>
        <v>External services</v>
      </c>
      <c r="D43" s="18" t="str">
        <f t="shared" si="19"/>
        <v>ES</v>
      </c>
      <c r="E43" s="18" t="s">
        <v>649</v>
      </c>
      <c r="F43" s="18"/>
      <c r="G43" s="18"/>
      <c r="H43" s="98">
        <f t="shared" ref="H43:T43" si="24">H168-H294</f>
        <v>0</v>
      </c>
      <c r="I43" s="98">
        <f t="shared" si="24"/>
        <v>0</v>
      </c>
      <c r="J43" s="98">
        <f t="shared" si="24"/>
        <v>0</v>
      </c>
      <c r="K43" s="98">
        <f t="shared" si="24"/>
        <v>0</v>
      </c>
      <c r="L43" s="98">
        <f t="shared" si="24"/>
        <v>0</v>
      </c>
      <c r="M43" s="98">
        <f t="shared" si="24"/>
        <v>0</v>
      </c>
      <c r="N43" s="98">
        <f t="shared" si="24"/>
        <v>0</v>
      </c>
      <c r="O43" s="98">
        <f t="shared" si="24"/>
        <v>0</v>
      </c>
      <c r="P43" s="98">
        <f t="shared" si="24"/>
        <v>0</v>
      </c>
      <c r="Q43" s="98">
        <f t="shared" si="24"/>
        <v>0</v>
      </c>
      <c r="R43" s="98">
        <f t="shared" si="24"/>
        <v>0</v>
      </c>
      <c r="S43" s="98">
        <f t="shared" si="24"/>
        <v>0</v>
      </c>
      <c r="T43" s="98">
        <f t="shared" si="24"/>
        <v>0</v>
      </c>
      <c r="U43" s="161"/>
      <c r="V43" s="161"/>
    </row>
    <row r="44" spans="1:23" s="137" customFormat="1" ht="12.6">
      <c r="B44" s="169" t="s">
        <v>574</v>
      </c>
      <c r="C44" s="94" t="str">
        <f t="shared" si="2"/>
        <v>Internal services</v>
      </c>
      <c r="D44" s="18" t="str">
        <f t="shared" si="19"/>
        <v>IS</v>
      </c>
      <c r="E44" s="18" t="s">
        <v>649</v>
      </c>
      <c r="F44" s="161"/>
      <c r="G44" s="161"/>
      <c r="H44" s="98">
        <f t="shared" ref="H44:T44" si="25">H169-H295</f>
        <v>0</v>
      </c>
      <c r="I44" s="98">
        <f t="shared" si="25"/>
        <v>0</v>
      </c>
      <c r="J44" s="98">
        <f t="shared" si="25"/>
        <v>0</v>
      </c>
      <c r="K44" s="98">
        <f t="shared" si="25"/>
        <v>0</v>
      </c>
      <c r="L44" s="98">
        <f t="shared" si="25"/>
        <v>0</v>
      </c>
      <c r="M44" s="98">
        <f t="shared" si="25"/>
        <v>0</v>
      </c>
      <c r="N44" s="98">
        <f t="shared" si="25"/>
        <v>0</v>
      </c>
      <c r="O44" s="98">
        <f t="shared" si="25"/>
        <v>0</v>
      </c>
      <c r="P44" s="98">
        <f t="shared" si="25"/>
        <v>0</v>
      </c>
      <c r="Q44" s="98">
        <f t="shared" si="25"/>
        <v>0</v>
      </c>
      <c r="R44" s="98">
        <f t="shared" si="25"/>
        <v>0</v>
      </c>
      <c r="S44" s="98">
        <f t="shared" si="25"/>
        <v>0</v>
      </c>
      <c r="T44" s="98">
        <f t="shared" si="25"/>
        <v>0</v>
      </c>
      <c r="U44" s="161"/>
      <c r="V44" s="161"/>
    </row>
    <row r="45" spans="1:23" s="137" customFormat="1" ht="12.6">
      <c r="B45" s="169" t="s">
        <v>574</v>
      </c>
      <c r="C45" s="94" t="str">
        <f t="shared" si="2"/>
        <v>Service management</v>
      </c>
      <c r="D45" s="18" t="str">
        <f t="shared" si="19"/>
        <v>SM</v>
      </c>
      <c r="E45" s="18" t="s">
        <v>649</v>
      </c>
      <c r="F45" s="161"/>
      <c r="G45" s="161"/>
      <c r="H45" s="98">
        <f t="shared" ref="H45:T45" si="26">H170-H296</f>
        <v>0</v>
      </c>
      <c r="I45" s="98">
        <f t="shared" si="26"/>
        <v>0</v>
      </c>
      <c r="J45" s="98">
        <f t="shared" si="26"/>
        <v>0</v>
      </c>
      <c r="K45" s="98">
        <f t="shared" si="26"/>
        <v>0</v>
      </c>
      <c r="L45" s="98">
        <f t="shared" si="26"/>
        <v>0</v>
      </c>
      <c r="M45" s="98">
        <f t="shared" si="26"/>
        <v>0</v>
      </c>
      <c r="N45" s="98">
        <f t="shared" si="26"/>
        <v>0</v>
      </c>
      <c r="O45" s="98">
        <f t="shared" si="26"/>
        <v>0</v>
      </c>
      <c r="P45" s="98">
        <f t="shared" si="26"/>
        <v>0</v>
      </c>
      <c r="Q45" s="98">
        <f t="shared" si="26"/>
        <v>0</v>
      </c>
      <c r="R45" s="98">
        <f t="shared" si="26"/>
        <v>0</v>
      </c>
      <c r="S45" s="98">
        <f t="shared" si="26"/>
        <v>0</v>
      </c>
      <c r="T45" s="98">
        <f t="shared" si="26"/>
        <v>0</v>
      </c>
      <c r="U45" s="161"/>
      <c r="V45" s="161"/>
    </row>
    <row r="46" spans="1:23" s="137" customFormat="1" ht="12.6">
      <c r="B46" s="169" t="s">
        <v>574</v>
      </c>
      <c r="C46" s="94" t="str">
        <f t="shared" si="2"/>
        <v>Transition</v>
      </c>
      <c r="D46" s="18" t="str">
        <f t="shared" si="19"/>
        <v>TR</v>
      </c>
      <c r="E46" s="18" t="s">
        <v>649</v>
      </c>
      <c r="F46" s="161"/>
      <c r="G46" s="161"/>
      <c r="H46" s="98">
        <f t="shared" ref="H46:T46" si="27">H171-H297</f>
        <v>0</v>
      </c>
      <c r="I46" s="98">
        <f t="shared" si="27"/>
        <v>0</v>
      </c>
      <c r="J46" s="98">
        <f t="shared" si="27"/>
        <v>0</v>
      </c>
      <c r="K46" s="98">
        <f t="shared" si="27"/>
        <v>0</v>
      </c>
      <c r="L46" s="98">
        <f t="shared" si="27"/>
        <v>0</v>
      </c>
      <c r="M46" s="98">
        <f t="shared" si="27"/>
        <v>0</v>
      </c>
      <c r="N46" s="98">
        <f t="shared" si="27"/>
        <v>0</v>
      </c>
      <c r="O46" s="98">
        <f t="shared" si="27"/>
        <v>0</v>
      </c>
      <c r="P46" s="98">
        <f t="shared" si="27"/>
        <v>0</v>
      </c>
      <c r="Q46" s="98">
        <f t="shared" si="27"/>
        <v>0</v>
      </c>
      <c r="R46" s="98">
        <f t="shared" si="27"/>
        <v>0</v>
      </c>
      <c r="S46" s="98">
        <f t="shared" si="27"/>
        <v>0</v>
      </c>
      <c r="T46" s="98">
        <f t="shared" si="27"/>
        <v>0</v>
      </c>
      <c r="U46" s="161"/>
      <c r="V46" s="161"/>
    </row>
    <row r="47" spans="1:23" s="137" customFormat="1" ht="12.6">
      <c r="B47" s="169" t="s">
        <v>574</v>
      </c>
      <c r="C47" s="94" t="str">
        <f t="shared" si="2"/>
        <v>IT Services</v>
      </c>
      <c r="D47" s="18" t="str">
        <f t="shared" si="19"/>
        <v>IT</v>
      </c>
      <c r="E47" s="18" t="s">
        <v>649</v>
      </c>
      <c r="F47" s="161"/>
      <c r="G47" s="161"/>
      <c r="H47" s="98">
        <f t="shared" ref="H47:T47" si="28">H172-H298</f>
        <v>0</v>
      </c>
      <c r="I47" s="98">
        <f t="shared" si="28"/>
        <v>0</v>
      </c>
      <c r="J47" s="98">
        <f t="shared" si="28"/>
        <v>0</v>
      </c>
      <c r="K47" s="98">
        <f t="shared" si="28"/>
        <v>0</v>
      </c>
      <c r="L47" s="98">
        <f t="shared" si="28"/>
        <v>0</v>
      </c>
      <c r="M47" s="98">
        <f t="shared" si="28"/>
        <v>0</v>
      </c>
      <c r="N47" s="98">
        <f t="shared" si="28"/>
        <v>0</v>
      </c>
      <c r="O47" s="98">
        <f t="shared" si="28"/>
        <v>0</v>
      </c>
      <c r="P47" s="98">
        <f t="shared" si="28"/>
        <v>0</v>
      </c>
      <c r="Q47" s="98">
        <f t="shared" si="28"/>
        <v>0</v>
      </c>
      <c r="R47" s="98">
        <f t="shared" si="28"/>
        <v>0</v>
      </c>
      <c r="S47" s="98">
        <f t="shared" si="28"/>
        <v>0</v>
      </c>
      <c r="T47" s="98">
        <f t="shared" si="28"/>
        <v>0</v>
      </c>
      <c r="U47" s="161"/>
      <c r="V47" s="161"/>
    </row>
    <row r="48" spans="1:23" s="161" customFormat="1" ht="12.6">
      <c r="B48" s="169" t="s">
        <v>574</v>
      </c>
      <c r="C48" s="94" t="str">
        <f t="shared" si="2"/>
        <v>Office Sundry</v>
      </c>
      <c r="D48" s="18" t="str">
        <f t="shared" si="19"/>
        <v>OS</v>
      </c>
      <c r="E48" s="18" t="s">
        <v>649</v>
      </c>
      <c r="H48" s="98">
        <f t="shared" ref="H48:T48" si="29">H173-H299</f>
        <v>0</v>
      </c>
      <c r="I48" s="98">
        <f t="shared" si="29"/>
        <v>0</v>
      </c>
      <c r="J48" s="98">
        <f t="shared" si="29"/>
        <v>0</v>
      </c>
      <c r="K48" s="98">
        <f t="shared" si="29"/>
        <v>0</v>
      </c>
      <c r="L48" s="98">
        <f t="shared" si="29"/>
        <v>0</v>
      </c>
      <c r="M48" s="98">
        <f t="shared" si="29"/>
        <v>0</v>
      </c>
      <c r="N48" s="98">
        <f t="shared" si="29"/>
        <v>0</v>
      </c>
      <c r="O48" s="98">
        <f t="shared" si="29"/>
        <v>0</v>
      </c>
      <c r="P48" s="98">
        <f t="shared" si="29"/>
        <v>0</v>
      </c>
      <c r="Q48" s="98">
        <f t="shared" si="29"/>
        <v>0</v>
      </c>
      <c r="R48" s="98">
        <f t="shared" si="29"/>
        <v>0</v>
      </c>
      <c r="S48" s="98">
        <f t="shared" si="29"/>
        <v>0</v>
      </c>
      <c r="T48" s="98">
        <f t="shared" si="29"/>
        <v>0</v>
      </c>
    </row>
    <row r="49" spans="2:22" s="137" customFormat="1" ht="12.6">
      <c r="B49" s="169" t="s">
        <v>574</v>
      </c>
      <c r="C49" s="94" t="str">
        <f t="shared" si="2"/>
        <v>Spare - please specify</v>
      </c>
      <c r="D49" s="18" t="str">
        <f t="shared" si="19"/>
        <v>SP1</v>
      </c>
      <c r="E49" s="18" t="s">
        <v>649</v>
      </c>
      <c r="F49" s="161"/>
      <c r="G49" s="161"/>
      <c r="H49" s="98">
        <f t="shared" ref="H49:T49" si="30">H174-H300</f>
        <v>0</v>
      </c>
      <c r="I49" s="98">
        <f t="shared" si="30"/>
        <v>0</v>
      </c>
      <c r="J49" s="98">
        <f t="shared" si="30"/>
        <v>0</v>
      </c>
      <c r="K49" s="98">
        <f t="shared" si="30"/>
        <v>0</v>
      </c>
      <c r="L49" s="98">
        <f t="shared" si="30"/>
        <v>0</v>
      </c>
      <c r="M49" s="98">
        <f t="shared" si="30"/>
        <v>0</v>
      </c>
      <c r="N49" s="98">
        <f t="shared" si="30"/>
        <v>0</v>
      </c>
      <c r="O49" s="98">
        <f t="shared" si="30"/>
        <v>0</v>
      </c>
      <c r="P49" s="98">
        <f t="shared" si="30"/>
        <v>0</v>
      </c>
      <c r="Q49" s="98">
        <f t="shared" si="30"/>
        <v>0</v>
      </c>
      <c r="R49" s="98">
        <f t="shared" si="30"/>
        <v>0</v>
      </c>
      <c r="S49" s="98">
        <f t="shared" si="30"/>
        <v>0</v>
      </c>
      <c r="T49" s="98">
        <f t="shared" si="30"/>
        <v>0</v>
      </c>
      <c r="U49" s="161"/>
      <c r="V49" s="161"/>
    </row>
    <row r="50" spans="2:22" s="137" customFormat="1" ht="12.6">
      <c r="B50" s="169" t="s">
        <v>574</v>
      </c>
      <c r="C50" s="94" t="str">
        <f t="shared" si="2"/>
        <v>Spare - please specify</v>
      </c>
      <c r="D50" s="18" t="str">
        <f t="shared" si="19"/>
        <v>SP2</v>
      </c>
      <c r="E50" s="18" t="s">
        <v>649</v>
      </c>
      <c r="F50" s="161"/>
      <c r="G50" s="161"/>
      <c r="H50" s="98">
        <f t="shared" ref="H50:T50" si="31">H175-H301</f>
        <v>0</v>
      </c>
      <c r="I50" s="98">
        <f t="shared" si="31"/>
        <v>0</v>
      </c>
      <c r="J50" s="98">
        <f t="shared" si="31"/>
        <v>0</v>
      </c>
      <c r="K50" s="98">
        <f t="shared" si="31"/>
        <v>0</v>
      </c>
      <c r="L50" s="98">
        <f t="shared" si="31"/>
        <v>0</v>
      </c>
      <c r="M50" s="98">
        <f t="shared" si="31"/>
        <v>0</v>
      </c>
      <c r="N50" s="98">
        <f t="shared" si="31"/>
        <v>0</v>
      </c>
      <c r="O50" s="98">
        <f t="shared" si="31"/>
        <v>0</v>
      </c>
      <c r="P50" s="98">
        <f t="shared" si="31"/>
        <v>0</v>
      </c>
      <c r="Q50" s="98">
        <f t="shared" si="31"/>
        <v>0</v>
      </c>
      <c r="R50" s="98">
        <f t="shared" si="31"/>
        <v>0</v>
      </c>
      <c r="S50" s="98">
        <f t="shared" si="31"/>
        <v>0</v>
      </c>
      <c r="T50" s="98">
        <f t="shared" si="31"/>
        <v>0</v>
      </c>
      <c r="U50" s="161"/>
      <c r="V50" s="161"/>
    </row>
    <row r="51" spans="2:22" s="137" customFormat="1" ht="12.6">
      <c r="B51" s="169" t="s">
        <v>574</v>
      </c>
      <c r="C51" s="94" t="str">
        <f t="shared" si="2"/>
        <v>Spare - please specify</v>
      </c>
      <c r="D51" s="18" t="str">
        <f t="shared" si="19"/>
        <v>SP3</v>
      </c>
      <c r="E51" s="18" t="s">
        <v>649</v>
      </c>
      <c r="F51" s="161"/>
      <c r="G51" s="161"/>
      <c r="H51" s="98">
        <f t="shared" ref="H51:T51" si="32">H176-H302</f>
        <v>0</v>
      </c>
      <c r="I51" s="98">
        <f t="shared" si="32"/>
        <v>0</v>
      </c>
      <c r="J51" s="98">
        <f t="shared" si="32"/>
        <v>0</v>
      </c>
      <c r="K51" s="98">
        <f t="shared" si="32"/>
        <v>0</v>
      </c>
      <c r="L51" s="98">
        <f t="shared" si="32"/>
        <v>0</v>
      </c>
      <c r="M51" s="98">
        <f t="shared" si="32"/>
        <v>0</v>
      </c>
      <c r="N51" s="98">
        <f t="shared" si="32"/>
        <v>0</v>
      </c>
      <c r="O51" s="98">
        <f t="shared" si="32"/>
        <v>0</v>
      </c>
      <c r="P51" s="98">
        <f t="shared" si="32"/>
        <v>0</v>
      </c>
      <c r="Q51" s="98">
        <f t="shared" si="32"/>
        <v>0</v>
      </c>
      <c r="R51" s="98">
        <f t="shared" si="32"/>
        <v>0</v>
      </c>
      <c r="S51" s="98">
        <f t="shared" si="32"/>
        <v>0</v>
      </c>
      <c r="T51" s="98">
        <f t="shared" si="32"/>
        <v>0</v>
      </c>
      <c r="U51" s="161"/>
      <c r="V51" s="161"/>
    </row>
    <row r="52" spans="2:22" s="137" customFormat="1" ht="12.6">
      <c r="B52" s="35" t="s">
        <v>575</v>
      </c>
      <c r="C52" s="16" t="str">
        <f t="shared" si="2"/>
        <v>Design &amp; Assurance</v>
      </c>
      <c r="D52" s="18"/>
      <c r="E52" s="18" t="s">
        <v>649</v>
      </c>
      <c r="F52" s="161"/>
      <c r="G52" s="161"/>
      <c r="H52" s="98">
        <f t="shared" ref="H52:T52" si="33">H177-H303</f>
        <v>0</v>
      </c>
      <c r="I52" s="98">
        <f t="shared" si="33"/>
        <v>0</v>
      </c>
      <c r="J52" s="98">
        <f t="shared" si="33"/>
        <v>0</v>
      </c>
      <c r="K52" s="98">
        <f t="shared" si="33"/>
        <v>0</v>
      </c>
      <c r="L52" s="98">
        <f t="shared" si="33"/>
        <v>0</v>
      </c>
      <c r="M52" s="98">
        <f t="shared" si="33"/>
        <v>0</v>
      </c>
      <c r="N52" s="98">
        <f t="shared" si="33"/>
        <v>0</v>
      </c>
      <c r="O52" s="98">
        <f t="shared" si="33"/>
        <v>0</v>
      </c>
      <c r="P52" s="98">
        <f t="shared" si="33"/>
        <v>0</v>
      </c>
      <c r="Q52" s="98">
        <f t="shared" si="33"/>
        <v>0</v>
      </c>
      <c r="R52" s="98">
        <f t="shared" si="33"/>
        <v>0</v>
      </c>
      <c r="S52" s="98">
        <f t="shared" si="33"/>
        <v>0</v>
      </c>
      <c r="T52" s="98">
        <f t="shared" si="33"/>
        <v>0</v>
      </c>
      <c r="U52" s="161"/>
      <c r="V52" s="161"/>
    </row>
    <row r="53" spans="2:22" s="137" customFormat="1" ht="12.6">
      <c r="B53" s="35" t="s">
        <v>575</v>
      </c>
      <c r="C53" s="94" t="str">
        <f t="shared" si="2"/>
        <v>Payroll costs</v>
      </c>
      <c r="D53" s="18" t="str">
        <f t="shared" ref="D53:D65" si="34">D178</f>
        <v>PR</v>
      </c>
      <c r="E53" s="18" t="s">
        <v>649</v>
      </c>
      <c r="F53" s="161"/>
      <c r="G53" s="161"/>
      <c r="H53" s="98">
        <f t="shared" ref="H53:T53" si="35">H178-H304</f>
        <v>0</v>
      </c>
      <c r="I53" s="98">
        <f t="shared" si="35"/>
        <v>0</v>
      </c>
      <c r="J53" s="98">
        <f t="shared" si="35"/>
        <v>0</v>
      </c>
      <c r="K53" s="98">
        <f t="shared" si="35"/>
        <v>0</v>
      </c>
      <c r="L53" s="98">
        <f t="shared" si="35"/>
        <v>0</v>
      </c>
      <c r="M53" s="98">
        <f t="shared" si="35"/>
        <v>0</v>
      </c>
      <c r="N53" s="98">
        <f t="shared" si="35"/>
        <v>0</v>
      </c>
      <c r="O53" s="98">
        <f t="shared" si="35"/>
        <v>0</v>
      </c>
      <c r="P53" s="98">
        <f t="shared" si="35"/>
        <v>0</v>
      </c>
      <c r="Q53" s="98">
        <f t="shared" si="35"/>
        <v>0</v>
      </c>
      <c r="R53" s="98">
        <f t="shared" si="35"/>
        <v>0</v>
      </c>
      <c r="S53" s="98">
        <f t="shared" si="35"/>
        <v>0</v>
      </c>
      <c r="T53" s="98">
        <f t="shared" si="35"/>
        <v>0</v>
      </c>
      <c r="U53" s="161"/>
      <c r="V53" s="161"/>
    </row>
    <row r="54" spans="2:22" s="137" customFormat="1" ht="12.6">
      <c r="B54" s="35" t="s">
        <v>575</v>
      </c>
      <c r="C54" s="94" t="str">
        <f t="shared" si="2"/>
        <v>Non-payroll costs</v>
      </c>
      <c r="D54" s="18" t="str">
        <f t="shared" si="34"/>
        <v>NP</v>
      </c>
      <c r="E54" s="18" t="s">
        <v>649</v>
      </c>
      <c r="F54" s="161"/>
      <c r="G54" s="161"/>
      <c r="H54" s="98">
        <f t="shared" ref="H54:T54" si="36">H179-H305</f>
        <v>0</v>
      </c>
      <c r="I54" s="98">
        <f t="shared" si="36"/>
        <v>0</v>
      </c>
      <c r="J54" s="98">
        <f t="shared" si="36"/>
        <v>0</v>
      </c>
      <c r="K54" s="98">
        <f t="shared" si="36"/>
        <v>0</v>
      </c>
      <c r="L54" s="98">
        <f t="shared" si="36"/>
        <v>0</v>
      </c>
      <c r="M54" s="98">
        <f t="shared" si="36"/>
        <v>0</v>
      </c>
      <c r="N54" s="98">
        <f t="shared" si="36"/>
        <v>0</v>
      </c>
      <c r="O54" s="98">
        <f t="shared" si="36"/>
        <v>0</v>
      </c>
      <c r="P54" s="98">
        <f t="shared" si="36"/>
        <v>0</v>
      </c>
      <c r="Q54" s="98">
        <f t="shared" si="36"/>
        <v>0</v>
      </c>
      <c r="R54" s="98">
        <f t="shared" si="36"/>
        <v>0</v>
      </c>
      <c r="S54" s="98">
        <f t="shared" si="36"/>
        <v>0</v>
      </c>
      <c r="T54" s="98">
        <f t="shared" si="36"/>
        <v>0</v>
      </c>
      <c r="U54" s="161"/>
      <c r="V54" s="161"/>
    </row>
    <row r="55" spans="2:22" s="137" customFormat="1" ht="12.6">
      <c r="B55" s="35" t="s">
        <v>575</v>
      </c>
      <c r="C55" s="94" t="str">
        <f t="shared" si="2"/>
        <v>Recruitment</v>
      </c>
      <c r="D55" s="18" t="str">
        <f t="shared" si="34"/>
        <v>RC</v>
      </c>
      <c r="E55" s="18" t="s">
        <v>649</v>
      </c>
      <c r="F55" s="161"/>
      <c r="G55" s="161"/>
      <c r="H55" s="98">
        <f t="shared" ref="H55:T55" si="37">H180-H306</f>
        <v>0</v>
      </c>
      <c r="I55" s="98">
        <f t="shared" si="37"/>
        <v>0</v>
      </c>
      <c r="J55" s="98">
        <f t="shared" si="37"/>
        <v>0</v>
      </c>
      <c r="K55" s="98">
        <f t="shared" si="37"/>
        <v>0</v>
      </c>
      <c r="L55" s="98">
        <f t="shared" si="37"/>
        <v>0</v>
      </c>
      <c r="M55" s="98">
        <f t="shared" si="37"/>
        <v>0</v>
      </c>
      <c r="N55" s="98">
        <f t="shared" si="37"/>
        <v>0</v>
      </c>
      <c r="O55" s="98">
        <f t="shared" si="37"/>
        <v>0</v>
      </c>
      <c r="P55" s="98">
        <f t="shared" si="37"/>
        <v>0</v>
      </c>
      <c r="Q55" s="98">
        <f t="shared" si="37"/>
        <v>0</v>
      </c>
      <c r="R55" s="98">
        <f t="shared" si="37"/>
        <v>0</v>
      </c>
      <c r="S55" s="98">
        <f t="shared" si="37"/>
        <v>0</v>
      </c>
      <c r="T55" s="98">
        <f t="shared" si="37"/>
        <v>0</v>
      </c>
      <c r="U55" s="161"/>
      <c r="V55" s="161"/>
    </row>
    <row r="56" spans="2:22" s="137" customFormat="1" ht="12.6">
      <c r="B56" s="35" t="s">
        <v>575</v>
      </c>
      <c r="C56" s="94" t="str">
        <f t="shared" ref="C56:C87" si="38">C181</f>
        <v>Accommodation</v>
      </c>
      <c r="D56" s="18" t="str">
        <f t="shared" si="34"/>
        <v>AC</v>
      </c>
      <c r="E56" s="18" t="s">
        <v>649</v>
      </c>
      <c r="F56" s="161"/>
      <c r="G56" s="161"/>
      <c r="H56" s="98">
        <f t="shared" ref="H56:T56" si="39">H181-H307</f>
        <v>0</v>
      </c>
      <c r="I56" s="98">
        <f t="shared" si="39"/>
        <v>0</v>
      </c>
      <c r="J56" s="98">
        <f t="shared" si="39"/>
        <v>0</v>
      </c>
      <c r="K56" s="98">
        <f t="shared" si="39"/>
        <v>0</v>
      </c>
      <c r="L56" s="98">
        <f t="shared" si="39"/>
        <v>0</v>
      </c>
      <c r="M56" s="98">
        <f t="shared" si="39"/>
        <v>0</v>
      </c>
      <c r="N56" s="98">
        <f t="shared" si="39"/>
        <v>0</v>
      </c>
      <c r="O56" s="98">
        <f t="shared" si="39"/>
        <v>0</v>
      </c>
      <c r="P56" s="98">
        <f t="shared" si="39"/>
        <v>0</v>
      </c>
      <c r="Q56" s="98">
        <f t="shared" si="39"/>
        <v>0</v>
      </c>
      <c r="R56" s="98">
        <f t="shared" si="39"/>
        <v>0</v>
      </c>
      <c r="S56" s="98">
        <f t="shared" si="39"/>
        <v>0</v>
      </c>
      <c r="T56" s="98">
        <f t="shared" si="39"/>
        <v>0</v>
      </c>
      <c r="U56" s="161"/>
      <c r="V56" s="161"/>
    </row>
    <row r="57" spans="2:22" s="137" customFormat="1" ht="12.6">
      <c r="B57" s="35" t="s">
        <v>575</v>
      </c>
      <c r="C57" s="94" t="str">
        <f t="shared" si="38"/>
        <v>External services</v>
      </c>
      <c r="D57" s="18" t="str">
        <f t="shared" si="34"/>
        <v>ES</v>
      </c>
      <c r="E57" s="18" t="s">
        <v>649</v>
      </c>
      <c r="F57" s="161"/>
      <c r="G57" s="161"/>
      <c r="H57" s="98">
        <f t="shared" ref="H57:T57" si="40">H182-H308</f>
        <v>0</v>
      </c>
      <c r="I57" s="98">
        <f t="shared" si="40"/>
        <v>0</v>
      </c>
      <c r="J57" s="98">
        <f t="shared" si="40"/>
        <v>0</v>
      </c>
      <c r="K57" s="98">
        <f t="shared" si="40"/>
        <v>0</v>
      </c>
      <c r="L57" s="98">
        <f t="shared" si="40"/>
        <v>0</v>
      </c>
      <c r="M57" s="98">
        <f t="shared" si="40"/>
        <v>0</v>
      </c>
      <c r="N57" s="98">
        <f t="shared" si="40"/>
        <v>0</v>
      </c>
      <c r="O57" s="98">
        <f t="shared" si="40"/>
        <v>0</v>
      </c>
      <c r="P57" s="98">
        <f t="shared" si="40"/>
        <v>0</v>
      </c>
      <c r="Q57" s="98">
        <f t="shared" si="40"/>
        <v>0</v>
      </c>
      <c r="R57" s="98">
        <f t="shared" si="40"/>
        <v>0</v>
      </c>
      <c r="S57" s="98">
        <f t="shared" si="40"/>
        <v>0</v>
      </c>
      <c r="T57" s="98">
        <f t="shared" si="40"/>
        <v>0</v>
      </c>
      <c r="U57" s="161"/>
      <c r="V57" s="161"/>
    </row>
    <row r="58" spans="2:22" s="137" customFormat="1" ht="12.6">
      <c r="B58" s="35" t="s">
        <v>575</v>
      </c>
      <c r="C58" s="94" t="str">
        <f t="shared" si="38"/>
        <v>Internal services</v>
      </c>
      <c r="D58" s="18" t="str">
        <f t="shared" si="34"/>
        <v>IS</v>
      </c>
      <c r="E58" s="18" t="s">
        <v>649</v>
      </c>
      <c r="F58" s="161"/>
      <c r="G58" s="161"/>
      <c r="H58" s="98">
        <f t="shared" ref="H58:T58" si="41">H183-H309</f>
        <v>0</v>
      </c>
      <c r="I58" s="98">
        <f t="shared" si="41"/>
        <v>0</v>
      </c>
      <c r="J58" s="98">
        <f t="shared" si="41"/>
        <v>0</v>
      </c>
      <c r="K58" s="98">
        <f t="shared" si="41"/>
        <v>0</v>
      </c>
      <c r="L58" s="98">
        <f t="shared" si="41"/>
        <v>0</v>
      </c>
      <c r="M58" s="98">
        <f t="shared" si="41"/>
        <v>0</v>
      </c>
      <c r="N58" s="98">
        <f t="shared" si="41"/>
        <v>0</v>
      </c>
      <c r="O58" s="98">
        <f t="shared" si="41"/>
        <v>0</v>
      </c>
      <c r="P58" s="98">
        <f t="shared" si="41"/>
        <v>0</v>
      </c>
      <c r="Q58" s="98">
        <f t="shared" si="41"/>
        <v>0</v>
      </c>
      <c r="R58" s="98">
        <f t="shared" si="41"/>
        <v>0</v>
      </c>
      <c r="S58" s="98">
        <f t="shared" si="41"/>
        <v>0</v>
      </c>
      <c r="T58" s="98">
        <f t="shared" si="41"/>
        <v>0</v>
      </c>
      <c r="U58" s="161"/>
      <c r="V58" s="161"/>
    </row>
    <row r="59" spans="2:22" s="137" customFormat="1" ht="12.6">
      <c r="B59" s="35" t="s">
        <v>575</v>
      </c>
      <c r="C59" s="94" t="str">
        <f t="shared" si="38"/>
        <v>Service management</v>
      </c>
      <c r="D59" s="18" t="str">
        <f t="shared" si="34"/>
        <v>SM</v>
      </c>
      <c r="E59" s="18" t="s">
        <v>649</v>
      </c>
      <c r="F59" s="161"/>
      <c r="G59" s="161"/>
      <c r="H59" s="98">
        <f t="shared" ref="H59:T59" si="42">H184-H310</f>
        <v>0</v>
      </c>
      <c r="I59" s="98">
        <f t="shared" si="42"/>
        <v>0</v>
      </c>
      <c r="J59" s="98">
        <f t="shared" si="42"/>
        <v>0</v>
      </c>
      <c r="K59" s="98">
        <f t="shared" si="42"/>
        <v>0</v>
      </c>
      <c r="L59" s="98">
        <f t="shared" si="42"/>
        <v>0</v>
      </c>
      <c r="M59" s="98">
        <f t="shared" si="42"/>
        <v>0</v>
      </c>
      <c r="N59" s="98">
        <f t="shared" si="42"/>
        <v>0</v>
      </c>
      <c r="O59" s="98">
        <f t="shared" si="42"/>
        <v>0</v>
      </c>
      <c r="P59" s="98">
        <f t="shared" si="42"/>
        <v>0</v>
      </c>
      <c r="Q59" s="98">
        <f t="shared" si="42"/>
        <v>0</v>
      </c>
      <c r="R59" s="98">
        <f t="shared" si="42"/>
        <v>0</v>
      </c>
      <c r="S59" s="98">
        <f t="shared" si="42"/>
        <v>0</v>
      </c>
      <c r="T59" s="98">
        <f t="shared" si="42"/>
        <v>0</v>
      </c>
      <c r="U59" s="161"/>
      <c r="V59" s="161"/>
    </row>
    <row r="60" spans="2:22" s="137" customFormat="1" ht="12.6">
      <c r="B60" s="35" t="s">
        <v>575</v>
      </c>
      <c r="C60" s="94" t="str">
        <f t="shared" si="38"/>
        <v>Transition</v>
      </c>
      <c r="D60" s="18" t="str">
        <f t="shared" si="34"/>
        <v>TR</v>
      </c>
      <c r="E60" s="18" t="s">
        <v>649</v>
      </c>
      <c r="F60" s="161"/>
      <c r="G60" s="161"/>
      <c r="H60" s="98">
        <f t="shared" ref="H60:T60" si="43">H185-H311</f>
        <v>0</v>
      </c>
      <c r="I60" s="98">
        <f t="shared" si="43"/>
        <v>0</v>
      </c>
      <c r="J60" s="98">
        <f t="shared" si="43"/>
        <v>0</v>
      </c>
      <c r="K60" s="98">
        <f t="shared" si="43"/>
        <v>0</v>
      </c>
      <c r="L60" s="98">
        <f t="shared" si="43"/>
        <v>0</v>
      </c>
      <c r="M60" s="98">
        <f t="shared" si="43"/>
        <v>0</v>
      </c>
      <c r="N60" s="98">
        <f t="shared" si="43"/>
        <v>0</v>
      </c>
      <c r="O60" s="98">
        <f t="shared" si="43"/>
        <v>0</v>
      </c>
      <c r="P60" s="98">
        <f t="shared" si="43"/>
        <v>0</v>
      </c>
      <c r="Q60" s="98">
        <f t="shared" si="43"/>
        <v>0</v>
      </c>
      <c r="R60" s="98">
        <f t="shared" si="43"/>
        <v>0</v>
      </c>
      <c r="S60" s="98">
        <f t="shared" si="43"/>
        <v>0</v>
      </c>
      <c r="T60" s="98">
        <f t="shared" si="43"/>
        <v>0</v>
      </c>
      <c r="U60" s="161"/>
      <c r="V60" s="161"/>
    </row>
    <row r="61" spans="2:22" s="137" customFormat="1" ht="12.6">
      <c r="B61" s="35" t="s">
        <v>575</v>
      </c>
      <c r="C61" s="94" t="str">
        <f t="shared" si="38"/>
        <v>IT Services</v>
      </c>
      <c r="D61" s="18" t="str">
        <f t="shared" si="34"/>
        <v>IT</v>
      </c>
      <c r="E61" s="18" t="s">
        <v>649</v>
      </c>
      <c r="F61" s="161"/>
      <c r="G61" s="161"/>
      <c r="H61" s="98">
        <f t="shared" ref="H61:T61" si="44">H186-H312</f>
        <v>0</v>
      </c>
      <c r="I61" s="98">
        <f t="shared" si="44"/>
        <v>0</v>
      </c>
      <c r="J61" s="98">
        <f t="shared" si="44"/>
        <v>0</v>
      </c>
      <c r="K61" s="98">
        <f t="shared" si="44"/>
        <v>0</v>
      </c>
      <c r="L61" s="98">
        <f t="shared" si="44"/>
        <v>0</v>
      </c>
      <c r="M61" s="98">
        <f t="shared" si="44"/>
        <v>0</v>
      </c>
      <c r="N61" s="98">
        <f t="shared" si="44"/>
        <v>0</v>
      </c>
      <c r="O61" s="98">
        <f t="shared" si="44"/>
        <v>0</v>
      </c>
      <c r="P61" s="98">
        <f t="shared" si="44"/>
        <v>0</v>
      </c>
      <c r="Q61" s="98">
        <f t="shared" si="44"/>
        <v>0</v>
      </c>
      <c r="R61" s="98">
        <f t="shared" si="44"/>
        <v>0</v>
      </c>
      <c r="S61" s="98">
        <f t="shared" si="44"/>
        <v>0</v>
      </c>
      <c r="T61" s="98">
        <f t="shared" si="44"/>
        <v>0</v>
      </c>
      <c r="U61" s="161"/>
      <c r="V61" s="161"/>
    </row>
    <row r="62" spans="2:22" s="161" customFormat="1" ht="12.6">
      <c r="B62" s="35" t="s">
        <v>575</v>
      </c>
      <c r="C62" s="94" t="str">
        <f t="shared" si="38"/>
        <v>Office Sundry</v>
      </c>
      <c r="D62" s="18" t="str">
        <f t="shared" si="34"/>
        <v>OS</v>
      </c>
      <c r="E62" s="18" t="s">
        <v>649</v>
      </c>
      <c r="H62" s="98">
        <f t="shared" ref="H62:T62" si="45">H187-H313</f>
        <v>0</v>
      </c>
      <c r="I62" s="98">
        <f t="shared" si="45"/>
        <v>0</v>
      </c>
      <c r="J62" s="98">
        <f t="shared" si="45"/>
        <v>0</v>
      </c>
      <c r="K62" s="98">
        <f t="shared" si="45"/>
        <v>0</v>
      </c>
      <c r="L62" s="98">
        <f t="shared" si="45"/>
        <v>0</v>
      </c>
      <c r="M62" s="98">
        <f t="shared" si="45"/>
        <v>0</v>
      </c>
      <c r="N62" s="98">
        <f t="shared" si="45"/>
        <v>0</v>
      </c>
      <c r="O62" s="98">
        <f t="shared" si="45"/>
        <v>0</v>
      </c>
      <c r="P62" s="98">
        <f t="shared" si="45"/>
        <v>0</v>
      </c>
      <c r="Q62" s="98">
        <f t="shared" si="45"/>
        <v>0</v>
      </c>
      <c r="R62" s="98">
        <f t="shared" si="45"/>
        <v>0</v>
      </c>
      <c r="S62" s="98">
        <f t="shared" si="45"/>
        <v>0</v>
      </c>
      <c r="T62" s="98">
        <f t="shared" si="45"/>
        <v>0</v>
      </c>
    </row>
    <row r="63" spans="2:22" s="137" customFormat="1" ht="12.6">
      <c r="B63" s="35" t="s">
        <v>575</v>
      </c>
      <c r="C63" s="94" t="str">
        <f t="shared" si="38"/>
        <v>Spare - please specify</v>
      </c>
      <c r="D63" s="18" t="str">
        <f t="shared" si="34"/>
        <v>SP1</v>
      </c>
      <c r="E63" s="18" t="s">
        <v>649</v>
      </c>
      <c r="F63" s="161"/>
      <c r="G63" s="161"/>
      <c r="H63" s="98">
        <f t="shared" ref="H63:T63" si="46">H188-H314</f>
        <v>0</v>
      </c>
      <c r="I63" s="98">
        <f t="shared" si="46"/>
        <v>0</v>
      </c>
      <c r="J63" s="98">
        <f t="shared" si="46"/>
        <v>0</v>
      </c>
      <c r="K63" s="98">
        <f t="shared" si="46"/>
        <v>0</v>
      </c>
      <c r="L63" s="98">
        <f t="shared" si="46"/>
        <v>0</v>
      </c>
      <c r="M63" s="98">
        <f t="shared" si="46"/>
        <v>0</v>
      </c>
      <c r="N63" s="98">
        <f t="shared" si="46"/>
        <v>0</v>
      </c>
      <c r="O63" s="98">
        <f t="shared" si="46"/>
        <v>0</v>
      </c>
      <c r="P63" s="98">
        <f t="shared" si="46"/>
        <v>0</v>
      </c>
      <c r="Q63" s="98">
        <f t="shared" si="46"/>
        <v>0</v>
      </c>
      <c r="R63" s="98">
        <f t="shared" si="46"/>
        <v>0</v>
      </c>
      <c r="S63" s="98">
        <f t="shared" si="46"/>
        <v>0</v>
      </c>
      <c r="T63" s="98">
        <f t="shared" si="46"/>
        <v>0</v>
      </c>
      <c r="U63" s="161"/>
      <c r="V63" s="161"/>
    </row>
    <row r="64" spans="2:22" s="137" customFormat="1" ht="12.6">
      <c r="B64" s="35" t="s">
        <v>575</v>
      </c>
      <c r="C64" s="94" t="str">
        <f t="shared" si="38"/>
        <v>Spare - please specify</v>
      </c>
      <c r="D64" s="18" t="str">
        <f t="shared" si="34"/>
        <v>SP2</v>
      </c>
      <c r="E64" s="18" t="s">
        <v>649</v>
      </c>
      <c r="F64" s="161"/>
      <c r="G64" s="161"/>
      <c r="H64" s="98">
        <f t="shared" ref="H64:T64" si="47">H189-H315</f>
        <v>0</v>
      </c>
      <c r="I64" s="98">
        <f t="shared" si="47"/>
        <v>0</v>
      </c>
      <c r="J64" s="98">
        <f t="shared" si="47"/>
        <v>0</v>
      </c>
      <c r="K64" s="98">
        <f t="shared" si="47"/>
        <v>0</v>
      </c>
      <c r="L64" s="98">
        <f t="shared" si="47"/>
        <v>0</v>
      </c>
      <c r="M64" s="98">
        <f t="shared" si="47"/>
        <v>0</v>
      </c>
      <c r="N64" s="98">
        <f t="shared" si="47"/>
        <v>0</v>
      </c>
      <c r="O64" s="98">
        <f t="shared" si="47"/>
        <v>0</v>
      </c>
      <c r="P64" s="98">
        <f t="shared" si="47"/>
        <v>0</v>
      </c>
      <c r="Q64" s="98">
        <f t="shared" si="47"/>
        <v>0</v>
      </c>
      <c r="R64" s="98">
        <f t="shared" si="47"/>
        <v>0</v>
      </c>
      <c r="S64" s="98">
        <f t="shared" si="47"/>
        <v>0</v>
      </c>
      <c r="T64" s="98">
        <f t="shared" si="47"/>
        <v>0</v>
      </c>
      <c r="U64" s="161"/>
      <c r="V64" s="161"/>
    </row>
    <row r="65" spans="2:22" s="137" customFormat="1" ht="12.6">
      <c r="B65" s="35" t="s">
        <v>575</v>
      </c>
      <c r="C65" s="94" t="str">
        <f t="shared" si="38"/>
        <v>Spare - please specify</v>
      </c>
      <c r="D65" s="18" t="str">
        <f t="shared" si="34"/>
        <v>SP3</v>
      </c>
      <c r="E65" s="18" t="s">
        <v>649</v>
      </c>
      <c r="F65" s="161"/>
      <c r="G65" s="161"/>
      <c r="H65" s="98">
        <f t="shared" ref="H65:T65" si="48">H190-H316</f>
        <v>0</v>
      </c>
      <c r="I65" s="98">
        <f t="shared" si="48"/>
        <v>0</v>
      </c>
      <c r="J65" s="98">
        <f t="shared" si="48"/>
        <v>0</v>
      </c>
      <c r="K65" s="98">
        <f t="shared" si="48"/>
        <v>0</v>
      </c>
      <c r="L65" s="98">
        <f t="shared" si="48"/>
        <v>0</v>
      </c>
      <c r="M65" s="98">
        <f t="shared" si="48"/>
        <v>0</v>
      </c>
      <c r="N65" s="98">
        <f t="shared" si="48"/>
        <v>0</v>
      </c>
      <c r="O65" s="98">
        <f t="shared" si="48"/>
        <v>0</v>
      </c>
      <c r="P65" s="98">
        <f t="shared" si="48"/>
        <v>0</v>
      </c>
      <c r="Q65" s="98">
        <f t="shared" si="48"/>
        <v>0</v>
      </c>
      <c r="R65" s="98">
        <f t="shared" si="48"/>
        <v>0</v>
      </c>
      <c r="S65" s="98">
        <f t="shared" si="48"/>
        <v>0</v>
      </c>
      <c r="T65" s="98">
        <f t="shared" si="48"/>
        <v>0</v>
      </c>
      <c r="U65" s="161"/>
      <c r="V65" s="161"/>
    </row>
    <row r="66" spans="2:22" s="137" customFormat="1" ht="12.6">
      <c r="B66" s="35" t="s">
        <v>573</v>
      </c>
      <c r="C66" s="16" t="str">
        <f t="shared" si="38"/>
        <v>Finance</v>
      </c>
      <c r="D66" s="18"/>
      <c r="E66" s="18" t="s">
        <v>649</v>
      </c>
      <c r="F66" s="161"/>
      <c r="G66" s="161"/>
      <c r="H66" s="98">
        <f t="shared" ref="H66:T66" si="49">H191-H317</f>
        <v>0</v>
      </c>
      <c r="I66" s="98">
        <f t="shared" si="49"/>
        <v>0</v>
      </c>
      <c r="J66" s="98">
        <f t="shared" si="49"/>
        <v>0</v>
      </c>
      <c r="K66" s="98">
        <f t="shared" si="49"/>
        <v>0</v>
      </c>
      <c r="L66" s="98">
        <f t="shared" si="49"/>
        <v>0</v>
      </c>
      <c r="M66" s="98">
        <f t="shared" si="49"/>
        <v>0</v>
      </c>
      <c r="N66" s="98">
        <f t="shared" si="49"/>
        <v>0</v>
      </c>
      <c r="O66" s="98">
        <f t="shared" si="49"/>
        <v>0</v>
      </c>
      <c r="P66" s="98">
        <f t="shared" si="49"/>
        <v>0</v>
      </c>
      <c r="Q66" s="98">
        <f t="shared" si="49"/>
        <v>0</v>
      </c>
      <c r="R66" s="98">
        <f t="shared" si="49"/>
        <v>0</v>
      </c>
      <c r="S66" s="98">
        <f t="shared" si="49"/>
        <v>0</v>
      </c>
      <c r="T66" s="98">
        <f t="shared" si="49"/>
        <v>0</v>
      </c>
      <c r="U66" s="161"/>
      <c r="V66" s="161"/>
    </row>
    <row r="67" spans="2:22" s="137" customFormat="1" ht="12.6">
      <c r="B67" s="35" t="s">
        <v>573</v>
      </c>
      <c r="C67" s="94" t="str">
        <f t="shared" si="38"/>
        <v>Payroll costs</v>
      </c>
      <c r="D67" s="18" t="str">
        <f t="shared" ref="D67:D79" si="50">D192</f>
        <v>PR</v>
      </c>
      <c r="E67" s="18" t="s">
        <v>649</v>
      </c>
      <c r="F67" s="161"/>
      <c r="G67" s="161"/>
      <c r="H67" s="98">
        <f t="shared" ref="H67:T67" si="51">H192-H318</f>
        <v>0</v>
      </c>
      <c r="I67" s="98">
        <f t="shared" si="51"/>
        <v>0</v>
      </c>
      <c r="J67" s="98">
        <f t="shared" si="51"/>
        <v>0</v>
      </c>
      <c r="K67" s="98">
        <f t="shared" si="51"/>
        <v>0</v>
      </c>
      <c r="L67" s="98">
        <f t="shared" si="51"/>
        <v>0</v>
      </c>
      <c r="M67" s="98">
        <f t="shared" si="51"/>
        <v>0</v>
      </c>
      <c r="N67" s="98">
        <f t="shared" si="51"/>
        <v>0</v>
      </c>
      <c r="O67" s="98">
        <f t="shared" si="51"/>
        <v>0</v>
      </c>
      <c r="P67" s="98">
        <f t="shared" si="51"/>
        <v>0</v>
      </c>
      <c r="Q67" s="98">
        <f t="shared" si="51"/>
        <v>0</v>
      </c>
      <c r="R67" s="98">
        <f t="shared" si="51"/>
        <v>0</v>
      </c>
      <c r="S67" s="98">
        <f t="shared" si="51"/>
        <v>0</v>
      </c>
      <c r="T67" s="98">
        <f t="shared" si="51"/>
        <v>0</v>
      </c>
      <c r="U67" s="161"/>
      <c r="V67" s="161"/>
    </row>
    <row r="68" spans="2:22" s="137" customFormat="1" ht="12.6">
      <c r="B68" s="35" t="s">
        <v>573</v>
      </c>
      <c r="C68" s="94" t="str">
        <f t="shared" si="38"/>
        <v>Non-payroll costs</v>
      </c>
      <c r="D68" s="18" t="str">
        <f t="shared" si="50"/>
        <v>NP</v>
      </c>
      <c r="E68" s="18" t="s">
        <v>649</v>
      </c>
      <c r="F68" s="161"/>
      <c r="G68" s="161"/>
      <c r="H68" s="98">
        <f t="shared" ref="H68:T68" si="52">H193-H319</f>
        <v>0</v>
      </c>
      <c r="I68" s="98">
        <f t="shared" si="52"/>
        <v>0</v>
      </c>
      <c r="J68" s="98">
        <f t="shared" si="52"/>
        <v>0</v>
      </c>
      <c r="K68" s="98">
        <f t="shared" si="52"/>
        <v>0</v>
      </c>
      <c r="L68" s="98">
        <f t="shared" si="52"/>
        <v>0</v>
      </c>
      <c r="M68" s="98">
        <f t="shared" si="52"/>
        <v>0</v>
      </c>
      <c r="N68" s="98">
        <f t="shared" si="52"/>
        <v>0</v>
      </c>
      <c r="O68" s="98">
        <f t="shared" si="52"/>
        <v>0</v>
      </c>
      <c r="P68" s="98">
        <f t="shared" si="52"/>
        <v>0</v>
      </c>
      <c r="Q68" s="98">
        <f t="shared" si="52"/>
        <v>0</v>
      </c>
      <c r="R68" s="98">
        <f t="shared" si="52"/>
        <v>0</v>
      </c>
      <c r="S68" s="98">
        <f t="shared" si="52"/>
        <v>0</v>
      </c>
      <c r="T68" s="98">
        <f t="shared" si="52"/>
        <v>0</v>
      </c>
      <c r="U68" s="161"/>
      <c r="V68" s="161"/>
    </row>
    <row r="69" spans="2:22" s="137" customFormat="1" ht="12.6">
      <c r="B69" s="35" t="s">
        <v>573</v>
      </c>
      <c r="C69" s="94" t="str">
        <f t="shared" si="38"/>
        <v>Recruitment</v>
      </c>
      <c r="D69" s="18" t="str">
        <f t="shared" si="50"/>
        <v>RC</v>
      </c>
      <c r="E69" s="18" t="s">
        <v>649</v>
      </c>
      <c r="F69" s="161"/>
      <c r="G69" s="161"/>
      <c r="H69" s="98">
        <f t="shared" ref="H69:T69" si="53">H194-H320</f>
        <v>0</v>
      </c>
      <c r="I69" s="98">
        <f t="shared" si="53"/>
        <v>0</v>
      </c>
      <c r="J69" s="98">
        <f t="shared" si="53"/>
        <v>0</v>
      </c>
      <c r="K69" s="98">
        <f t="shared" si="53"/>
        <v>0</v>
      </c>
      <c r="L69" s="98">
        <f t="shared" si="53"/>
        <v>0</v>
      </c>
      <c r="M69" s="98">
        <f t="shared" si="53"/>
        <v>0</v>
      </c>
      <c r="N69" s="98">
        <f t="shared" si="53"/>
        <v>0</v>
      </c>
      <c r="O69" s="98">
        <f t="shared" si="53"/>
        <v>0</v>
      </c>
      <c r="P69" s="98">
        <f t="shared" si="53"/>
        <v>0</v>
      </c>
      <c r="Q69" s="98">
        <f t="shared" si="53"/>
        <v>0</v>
      </c>
      <c r="R69" s="98">
        <f t="shared" si="53"/>
        <v>0</v>
      </c>
      <c r="S69" s="98">
        <f t="shared" si="53"/>
        <v>0</v>
      </c>
      <c r="T69" s="98">
        <f t="shared" si="53"/>
        <v>0</v>
      </c>
      <c r="U69" s="161"/>
      <c r="V69" s="161"/>
    </row>
    <row r="70" spans="2:22" s="137" customFormat="1" ht="12.6">
      <c r="B70" s="35" t="s">
        <v>573</v>
      </c>
      <c r="C70" s="94" t="str">
        <f t="shared" si="38"/>
        <v>Accommodation</v>
      </c>
      <c r="D70" s="18" t="str">
        <f t="shared" si="50"/>
        <v>AC</v>
      </c>
      <c r="E70" s="18" t="s">
        <v>649</v>
      </c>
      <c r="F70" s="161"/>
      <c r="G70" s="161"/>
      <c r="H70" s="98">
        <f t="shared" ref="H70:T70" si="54">H195-H321</f>
        <v>0</v>
      </c>
      <c r="I70" s="98">
        <f t="shared" si="54"/>
        <v>0</v>
      </c>
      <c r="J70" s="98">
        <f t="shared" si="54"/>
        <v>0</v>
      </c>
      <c r="K70" s="98">
        <f t="shared" si="54"/>
        <v>0</v>
      </c>
      <c r="L70" s="98">
        <f t="shared" si="54"/>
        <v>0</v>
      </c>
      <c r="M70" s="98">
        <f t="shared" si="54"/>
        <v>0</v>
      </c>
      <c r="N70" s="98">
        <f t="shared" si="54"/>
        <v>0</v>
      </c>
      <c r="O70" s="98">
        <f t="shared" si="54"/>
        <v>0</v>
      </c>
      <c r="P70" s="98">
        <f t="shared" si="54"/>
        <v>0</v>
      </c>
      <c r="Q70" s="98">
        <f t="shared" si="54"/>
        <v>0</v>
      </c>
      <c r="R70" s="98">
        <f t="shared" si="54"/>
        <v>0</v>
      </c>
      <c r="S70" s="98">
        <f t="shared" si="54"/>
        <v>0</v>
      </c>
      <c r="T70" s="98">
        <f t="shared" si="54"/>
        <v>0</v>
      </c>
      <c r="U70" s="161"/>
      <c r="V70" s="161"/>
    </row>
    <row r="71" spans="2:22" s="137" customFormat="1" ht="12.6">
      <c r="B71" s="35" t="s">
        <v>573</v>
      </c>
      <c r="C71" s="94" t="str">
        <f t="shared" si="38"/>
        <v>External services</v>
      </c>
      <c r="D71" s="18" t="str">
        <f t="shared" si="50"/>
        <v>ES</v>
      </c>
      <c r="E71" s="18" t="s">
        <v>649</v>
      </c>
      <c r="F71" s="161"/>
      <c r="G71" s="161"/>
      <c r="H71" s="98">
        <f t="shared" ref="H71:T71" si="55">H196-H322</f>
        <v>0</v>
      </c>
      <c r="I71" s="98">
        <f t="shared" si="55"/>
        <v>0</v>
      </c>
      <c r="J71" s="98">
        <f t="shared" si="55"/>
        <v>0</v>
      </c>
      <c r="K71" s="98">
        <f t="shared" si="55"/>
        <v>0</v>
      </c>
      <c r="L71" s="98">
        <f t="shared" si="55"/>
        <v>0</v>
      </c>
      <c r="M71" s="98">
        <f t="shared" si="55"/>
        <v>0</v>
      </c>
      <c r="N71" s="98">
        <f t="shared" si="55"/>
        <v>0</v>
      </c>
      <c r="O71" s="98">
        <f t="shared" si="55"/>
        <v>0</v>
      </c>
      <c r="P71" s="98">
        <f t="shared" si="55"/>
        <v>0</v>
      </c>
      <c r="Q71" s="98">
        <f t="shared" si="55"/>
        <v>0</v>
      </c>
      <c r="R71" s="98">
        <f t="shared" si="55"/>
        <v>0</v>
      </c>
      <c r="S71" s="98">
        <f t="shared" si="55"/>
        <v>0</v>
      </c>
      <c r="T71" s="98">
        <f t="shared" si="55"/>
        <v>0</v>
      </c>
      <c r="U71" s="161"/>
      <c r="V71" s="161"/>
    </row>
    <row r="72" spans="2:22" s="137" customFormat="1" ht="12.6">
      <c r="B72" s="35" t="s">
        <v>573</v>
      </c>
      <c r="C72" s="94" t="str">
        <f t="shared" si="38"/>
        <v>Internal services</v>
      </c>
      <c r="D72" s="18" t="str">
        <f t="shared" si="50"/>
        <v>IS</v>
      </c>
      <c r="E72" s="18" t="s">
        <v>649</v>
      </c>
      <c r="F72" s="161"/>
      <c r="G72" s="161"/>
      <c r="H72" s="98">
        <f t="shared" ref="H72:T72" si="56">H197-H323</f>
        <v>0</v>
      </c>
      <c r="I72" s="98">
        <f t="shared" si="56"/>
        <v>0</v>
      </c>
      <c r="J72" s="98">
        <f t="shared" si="56"/>
        <v>0</v>
      </c>
      <c r="K72" s="98">
        <f t="shared" si="56"/>
        <v>0</v>
      </c>
      <c r="L72" s="98">
        <f t="shared" si="56"/>
        <v>0</v>
      </c>
      <c r="M72" s="98">
        <f t="shared" si="56"/>
        <v>0</v>
      </c>
      <c r="N72" s="98">
        <f t="shared" si="56"/>
        <v>0</v>
      </c>
      <c r="O72" s="98">
        <f t="shared" si="56"/>
        <v>0</v>
      </c>
      <c r="P72" s="98">
        <f t="shared" si="56"/>
        <v>0</v>
      </c>
      <c r="Q72" s="98">
        <f t="shared" si="56"/>
        <v>0</v>
      </c>
      <c r="R72" s="98">
        <f t="shared" si="56"/>
        <v>0</v>
      </c>
      <c r="S72" s="98">
        <f t="shared" si="56"/>
        <v>0</v>
      </c>
      <c r="T72" s="98">
        <f t="shared" si="56"/>
        <v>0</v>
      </c>
      <c r="U72" s="161"/>
      <c r="V72" s="161"/>
    </row>
    <row r="73" spans="2:22" s="137" customFormat="1" ht="12.6">
      <c r="B73" s="35" t="s">
        <v>573</v>
      </c>
      <c r="C73" s="94" t="str">
        <f t="shared" si="38"/>
        <v>Service management</v>
      </c>
      <c r="D73" s="18" t="str">
        <f t="shared" si="50"/>
        <v>SM</v>
      </c>
      <c r="E73" s="18" t="s">
        <v>649</v>
      </c>
      <c r="F73" s="161"/>
      <c r="G73" s="161"/>
      <c r="H73" s="98">
        <f t="shared" ref="H73:T73" si="57">H198-H324</f>
        <v>0</v>
      </c>
      <c r="I73" s="98">
        <f t="shared" si="57"/>
        <v>0</v>
      </c>
      <c r="J73" s="98">
        <f t="shared" si="57"/>
        <v>0</v>
      </c>
      <c r="K73" s="98">
        <f t="shared" si="57"/>
        <v>0</v>
      </c>
      <c r="L73" s="98">
        <f t="shared" si="57"/>
        <v>0</v>
      </c>
      <c r="M73" s="98">
        <f t="shared" si="57"/>
        <v>0</v>
      </c>
      <c r="N73" s="98">
        <f t="shared" si="57"/>
        <v>0</v>
      </c>
      <c r="O73" s="98">
        <f t="shared" si="57"/>
        <v>0</v>
      </c>
      <c r="P73" s="98">
        <f t="shared" si="57"/>
        <v>0</v>
      </c>
      <c r="Q73" s="98">
        <f t="shared" si="57"/>
        <v>0</v>
      </c>
      <c r="R73" s="98">
        <f t="shared" si="57"/>
        <v>0</v>
      </c>
      <c r="S73" s="98">
        <f t="shared" si="57"/>
        <v>0</v>
      </c>
      <c r="T73" s="98">
        <f t="shared" si="57"/>
        <v>0</v>
      </c>
      <c r="U73" s="161"/>
      <c r="V73" s="161"/>
    </row>
    <row r="74" spans="2:22" s="137" customFormat="1" ht="12.6">
      <c r="B74" s="35" t="s">
        <v>573</v>
      </c>
      <c r="C74" s="94" t="str">
        <f t="shared" si="38"/>
        <v>Transition</v>
      </c>
      <c r="D74" s="18" t="str">
        <f t="shared" si="50"/>
        <v>TR</v>
      </c>
      <c r="E74" s="18" t="s">
        <v>649</v>
      </c>
      <c r="F74" s="161"/>
      <c r="G74" s="161"/>
      <c r="H74" s="98">
        <f t="shared" ref="H74:T74" si="58">H199-H325</f>
        <v>0</v>
      </c>
      <c r="I74" s="98">
        <f t="shared" si="58"/>
        <v>0</v>
      </c>
      <c r="J74" s="98">
        <f t="shared" si="58"/>
        <v>0</v>
      </c>
      <c r="K74" s="98">
        <f t="shared" si="58"/>
        <v>0</v>
      </c>
      <c r="L74" s="98">
        <f t="shared" si="58"/>
        <v>0</v>
      </c>
      <c r="M74" s="98">
        <f t="shared" si="58"/>
        <v>0</v>
      </c>
      <c r="N74" s="98">
        <f t="shared" si="58"/>
        <v>0</v>
      </c>
      <c r="O74" s="98">
        <f t="shared" si="58"/>
        <v>0</v>
      </c>
      <c r="P74" s="98">
        <f t="shared" si="58"/>
        <v>0</v>
      </c>
      <c r="Q74" s="98">
        <f t="shared" si="58"/>
        <v>0</v>
      </c>
      <c r="R74" s="98">
        <f t="shared" si="58"/>
        <v>0</v>
      </c>
      <c r="S74" s="98">
        <f t="shared" si="58"/>
        <v>0</v>
      </c>
      <c r="T74" s="98">
        <f t="shared" si="58"/>
        <v>0</v>
      </c>
      <c r="U74" s="161"/>
      <c r="V74" s="161"/>
    </row>
    <row r="75" spans="2:22" s="137" customFormat="1" ht="12.6">
      <c r="B75" s="35" t="s">
        <v>573</v>
      </c>
      <c r="C75" s="94" t="str">
        <f t="shared" si="38"/>
        <v>IT Services</v>
      </c>
      <c r="D75" s="18" t="str">
        <f t="shared" si="50"/>
        <v>IT</v>
      </c>
      <c r="E75" s="18" t="s">
        <v>649</v>
      </c>
      <c r="F75" s="161"/>
      <c r="G75" s="161"/>
      <c r="H75" s="98">
        <f t="shared" ref="H75:T75" si="59">H200-H326</f>
        <v>0</v>
      </c>
      <c r="I75" s="98">
        <f t="shared" si="59"/>
        <v>0</v>
      </c>
      <c r="J75" s="98">
        <f t="shared" si="59"/>
        <v>0</v>
      </c>
      <c r="K75" s="98">
        <f t="shared" si="59"/>
        <v>0</v>
      </c>
      <c r="L75" s="98">
        <f t="shared" si="59"/>
        <v>0</v>
      </c>
      <c r="M75" s="98">
        <f t="shared" si="59"/>
        <v>0</v>
      </c>
      <c r="N75" s="98">
        <f t="shared" si="59"/>
        <v>0</v>
      </c>
      <c r="O75" s="98">
        <f t="shared" si="59"/>
        <v>0</v>
      </c>
      <c r="P75" s="98">
        <f t="shared" si="59"/>
        <v>0</v>
      </c>
      <c r="Q75" s="98">
        <f t="shared" si="59"/>
        <v>0</v>
      </c>
      <c r="R75" s="98">
        <f t="shared" si="59"/>
        <v>0</v>
      </c>
      <c r="S75" s="98">
        <f t="shared" si="59"/>
        <v>0</v>
      </c>
      <c r="T75" s="98">
        <f t="shared" si="59"/>
        <v>0</v>
      </c>
      <c r="U75" s="161"/>
      <c r="V75" s="161"/>
    </row>
    <row r="76" spans="2:22" s="161" customFormat="1" ht="12.6">
      <c r="B76" s="35" t="s">
        <v>573</v>
      </c>
      <c r="C76" s="94" t="str">
        <f t="shared" si="38"/>
        <v>Office Sundry</v>
      </c>
      <c r="D76" s="18" t="str">
        <f t="shared" si="50"/>
        <v>OS</v>
      </c>
      <c r="E76" s="18" t="s">
        <v>649</v>
      </c>
      <c r="H76" s="98">
        <f t="shared" ref="H76:T76" si="60">H201-H327</f>
        <v>0</v>
      </c>
      <c r="I76" s="98">
        <f t="shared" si="60"/>
        <v>0</v>
      </c>
      <c r="J76" s="98">
        <f t="shared" si="60"/>
        <v>0</v>
      </c>
      <c r="K76" s="98">
        <f t="shared" si="60"/>
        <v>0</v>
      </c>
      <c r="L76" s="98">
        <f t="shared" si="60"/>
        <v>0</v>
      </c>
      <c r="M76" s="98">
        <f t="shared" si="60"/>
        <v>0</v>
      </c>
      <c r="N76" s="98">
        <f t="shared" si="60"/>
        <v>0</v>
      </c>
      <c r="O76" s="98">
        <f t="shared" si="60"/>
        <v>0</v>
      </c>
      <c r="P76" s="98">
        <f t="shared" si="60"/>
        <v>0</v>
      </c>
      <c r="Q76" s="98">
        <f t="shared" si="60"/>
        <v>0</v>
      </c>
      <c r="R76" s="98">
        <f t="shared" si="60"/>
        <v>0</v>
      </c>
      <c r="S76" s="98">
        <f t="shared" si="60"/>
        <v>0</v>
      </c>
      <c r="T76" s="98">
        <f t="shared" si="60"/>
        <v>0</v>
      </c>
    </row>
    <row r="77" spans="2:22" s="137" customFormat="1" ht="12.6">
      <c r="B77" s="35" t="s">
        <v>573</v>
      </c>
      <c r="C77" s="94" t="str">
        <f t="shared" si="38"/>
        <v>Spare - please specify</v>
      </c>
      <c r="D77" s="18" t="str">
        <f t="shared" si="50"/>
        <v>SP1</v>
      </c>
      <c r="E77" s="18" t="s">
        <v>649</v>
      </c>
      <c r="F77" s="161"/>
      <c r="G77" s="161"/>
      <c r="H77" s="98">
        <f t="shared" ref="H77:T77" si="61">H202-H328</f>
        <v>0</v>
      </c>
      <c r="I77" s="98">
        <f t="shared" si="61"/>
        <v>0</v>
      </c>
      <c r="J77" s="98">
        <f t="shared" si="61"/>
        <v>0</v>
      </c>
      <c r="K77" s="98">
        <f t="shared" si="61"/>
        <v>0</v>
      </c>
      <c r="L77" s="98">
        <f t="shared" si="61"/>
        <v>0</v>
      </c>
      <c r="M77" s="98">
        <f t="shared" si="61"/>
        <v>0</v>
      </c>
      <c r="N77" s="98">
        <f t="shared" si="61"/>
        <v>0</v>
      </c>
      <c r="O77" s="98">
        <f t="shared" si="61"/>
        <v>0</v>
      </c>
      <c r="P77" s="98">
        <f t="shared" si="61"/>
        <v>0</v>
      </c>
      <c r="Q77" s="98">
        <f t="shared" si="61"/>
        <v>0</v>
      </c>
      <c r="R77" s="98">
        <f t="shared" si="61"/>
        <v>0</v>
      </c>
      <c r="S77" s="98">
        <f t="shared" si="61"/>
        <v>0</v>
      </c>
      <c r="T77" s="98">
        <f t="shared" si="61"/>
        <v>0</v>
      </c>
      <c r="U77" s="161"/>
      <c r="V77" s="161"/>
    </row>
    <row r="78" spans="2:22" s="137" customFormat="1" ht="12.6">
      <c r="B78" s="35" t="s">
        <v>573</v>
      </c>
      <c r="C78" s="94" t="str">
        <f t="shared" si="38"/>
        <v>Spare - please specify</v>
      </c>
      <c r="D78" s="18" t="str">
        <f t="shared" si="50"/>
        <v>SP2</v>
      </c>
      <c r="E78" s="18" t="s">
        <v>649</v>
      </c>
      <c r="F78" s="161"/>
      <c r="G78" s="161"/>
      <c r="H78" s="98">
        <f t="shared" ref="H78:T78" si="62">H203-H329</f>
        <v>0</v>
      </c>
      <c r="I78" s="98">
        <f t="shared" si="62"/>
        <v>0</v>
      </c>
      <c r="J78" s="98">
        <f t="shared" si="62"/>
        <v>0</v>
      </c>
      <c r="K78" s="98">
        <f t="shared" si="62"/>
        <v>0</v>
      </c>
      <c r="L78" s="98">
        <f t="shared" si="62"/>
        <v>0</v>
      </c>
      <c r="M78" s="98">
        <f t="shared" si="62"/>
        <v>0</v>
      </c>
      <c r="N78" s="98">
        <f t="shared" si="62"/>
        <v>0</v>
      </c>
      <c r="O78" s="98">
        <f t="shared" si="62"/>
        <v>0</v>
      </c>
      <c r="P78" s="98">
        <f t="shared" si="62"/>
        <v>0</v>
      </c>
      <c r="Q78" s="98">
        <f t="shared" si="62"/>
        <v>0</v>
      </c>
      <c r="R78" s="98">
        <f t="shared" si="62"/>
        <v>0</v>
      </c>
      <c r="S78" s="98">
        <f t="shared" si="62"/>
        <v>0</v>
      </c>
      <c r="T78" s="98">
        <f t="shared" si="62"/>
        <v>0</v>
      </c>
      <c r="U78" s="161"/>
      <c r="V78" s="161"/>
    </row>
    <row r="79" spans="2:22" s="137" customFormat="1" ht="12.6">
      <c r="B79" s="35" t="s">
        <v>573</v>
      </c>
      <c r="C79" s="94" t="str">
        <f t="shared" si="38"/>
        <v>Spare - please specify</v>
      </c>
      <c r="D79" s="18" t="str">
        <f t="shared" si="50"/>
        <v>SP3</v>
      </c>
      <c r="E79" s="18" t="s">
        <v>649</v>
      </c>
      <c r="F79" s="161"/>
      <c r="G79" s="161"/>
      <c r="H79" s="98">
        <f t="shared" ref="H79:T79" si="63">H204-H330</f>
        <v>0</v>
      </c>
      <c r="I79" s="98">
        <f t="shared" si="63"/>
        <v>0</v>
      </c>
      <c r="J79" s="98">
        <f t="shared" si="63"/>
        <v>0</v>
      </c>
      <c r="K79" s="98">
        <f t="shared" si="63"/>
        <v>0</v>
      </c>
      <c r="L79" s="98">
        <f t="shared" si="63"/>
        <v>0</v>
      </c>
      <c r="M79" s="98">
        <f t="shared" si="63"/>
        <v>0</v>
      </c>
      <c r="N79" s="98">
        <f t="shared" si="63"/>
        <v>0</v>
      </c>
      <c r="O79" s="98">
        <f t="shared" si="63"/>
        <v>0</v>
      </c>
      <c r="P79" s="98">
        <f t="shared" si="63"/>
        <v>0</v>
      </c>
      <c r="Q79" s="98">
        <f t="shared" si="63"/>
        <v>0</v>
      </c>
      <c r="R79" s="98">
        <f t="shared" si="63"/>
        <v>0</v>
      </c>
      <c r="S79" s="98">
        <f t="shared" si="63"/>
        <v>0</v>
      </c>
      <c r="T79" s="98">
        <f t="shared" si="63"/>
        <v>0</v>
      </c>
      <c r="U79" s="161"/>
      <c r="V79" s="161"/>
    </row>
    <row r="80" spans="2:22" s="137" customFormat="1" ht="12.6">
      <c r="B80" s="35" t="s">
        <v>572</v>
      </c>
      <c r="C80" s="16" t="str">
        <f t="shared" si="38"/>
        <v>Industry</v>
      </c>
      <c r="D80" s="18"/>
      <c r="E80" s="18" t="s">
        <v>649</v>
      </c>
      <c r="F80" s="161"/>
      <c r="G80" s="161"/>
      <c r="H80" s="98">
        <f t="shared" ref="H80:T80" si="64">H205-H331</f>
        <v>0</v>
      </c>
      <c r="I80" s="98">
        <f t="shared" si="64"/>
        <v>0</v>
      </c>
      <c r="J80" s="98">
        <f t="shared" si="64"/>
        <v>0</v>
      </c>
      <c r="K80" s="98">
        <f t="shared" si="64"/>
        <v>0</v>
      </c>
      <c r="L80" s="98">
        <f t="shared" si="64"/>
        <v>0</v>
      </c>
      <c r="M80" s="98">
        <f t="shared" si="64"/>
        <v>0</v>
      </c>
      <c r="N80" s="98">
        <f t="shared" si="64"/>
        <v>0</v>
      </c>
      <c r="O80" s="98">
        <f t="shared" si="64"/>
        <v>0</v>
      </c>
      <c r="P80" s="98">
        <f t="shared" si="64"/>
        <v>0</v>
      </c>
      <c r="Q80" s="98">
        <f t="shared" si="64"/>
        <v>0</v>
      </c>
      <c r="R80" s="98">
        <f t="shared" si="64"/>
        <v>0</v>
      </c>
      <c r="S80" s="98">
        <f t="shared" si="64"/>
        <v>0</v>
      </c>
      <c r="T80" s="98">
        <f t="shared" si="64"/>
        <v>0</v>
      </c>
      <c r="U80" s="161"/>
      <c r="V80" s="161"/>
    </row>
    <row r="81" spans="1:257" s="137" customFormat="1" ht="12.6">
      <c r="B81" s="35" t="s">
        <v>572</v>
      </c>
      <c r="C81" s="94" t="str">
        <f t="shared" si="38"/>
        <v>Payroll costs</v>
      </c>
      <c r="D81" s="18" t="str">
        <f t="shared" ref="D81:D93" si="65">D206</f>
        <v>PR</v>
      </c>
      <c r="E81" s="18" t="s">
        <v>649</v>
      </c>
      <c r="F81" s="161"/>
      <c r="G81" s="161"/>
      <c r="H81" s="98">
        <f t="shared" ref="H81:T81" si="66">H206-H332</f>
        <v>0</v>
      </c>
      <c r="I81" s="98">
        <f t="shared" si="66"/>
        <v>0</v>
      </c>
      <c r="J81" s="98">
        <f t="shared" si="66"/>
        <v>0</v>
      </c>
      <c r="K81" s="98">
        <f t="shared" si="66"/>
        <v>0</v>
      </c>
      <c r="L81" s="98">
        <f t="shared" si="66"/>
        <v>0</v>
      </c>
      <c r="M81" s="98">
        <f t="shared" si="66"/>
        <v>0</v>
      </c>
      <c r="N81" s="98">
        <f t="shared" si="66"/>
        <v>0</v>
      </c>
      <c r="O81" s="98">
        <f t="shared" si="66"/>
        <v>0</v>
      </c>
      <c r="P81" s="98">
        <f t="shared" si="66"/>
        <v>0</v>
      </c>
      <c r="Q81" s="98">
        <f t="shared" si="66"/>
        <v>0</v>
      </c>
      <c r="R81" s="98">
        <f t="shared" si="66"/>
        <v>0</v>
      </c>
      <c r="S81" s="98">
        <f t="shared" si="66"/>
        <v>0</v>
      </c>
      <c r="T81" s="98">
        <f t="shared" si="66"/>
        <v>0</v>
      </c>
      <c r="U81" s="161"/>
      <c r="V81" s="161"/>
    </row>
    <row r="82" spans="1:257" s="137" customFormat="1" ht="12.6">
      <c r="B82" s="35" t="s">
        <v>572</v>
      </c>
      <c r="C82" s="94" t="str">
        <f t="shared" si="38"/>
        <v>Non-payroll costs</v>
      </c>
      <c r="D82" s="18" t="str">
        <f t="shared" si="65"/>
        <v>NP</v>
      </c>
      <c r="E82" s="18" t="s">
        <v>649</v>
      </c>
      <c r="F82" s="161"/>
      <c r="G82" s="161"/>
      <c r="H82" s="98">
        <f t="shared" ref="H82:T82" si="67">H207-H333</f>
        <v>0</v>
      </c>
      <c r="I82" s="98">
        <f t="shared" si="67"/>
        <v>0</v>
      </c>
      <c r="J82" s="98">
        <f t="shared" si="67"/>
        <v>0</v>
      </c>
      <c r="K82" s="98">
        <f t="shared" si="67"/>
        <v>0</v>
      </c>
      <c r="L82" s="98">
        <f t="shared" si="67"/>
        <v>0</v>
      </c>
      <c r="M82" s="98">
        <f t="shared" si="67"/>
        <v>0</v>
      </c>
      <c r="N82" s="98">
        <f t="shared" si="67"/>
        <v>0</v>
      </c>
      <c r="O82" s="98">
        <f t="shared" si="67"/>
        <v>0</v>
      </c>
      <c r="P82" s="98">
        <f t="shared" si="67"/>
        <v>0</v>
      </c>
      <c r="Q82" s="98">
        <f t="shared" si="67"/>
        <v>0</v>
      </c>
      <c r="R82" s="98">
        <f t="shared" si="67"/>
        <v>0</v>
      </c>
      <c r="S82" s="98">
        <f t="shared" si="67"/>
        <v>0</v>
      </c>
      <c r="T82" s="98">
        <f t="shared" si="67"/>
        <v>0</v>
      </c>
      <c r="U82" s="161"/>
      <c r="V82" s="161"/>
    </row>
    <row r="83" spans="1:257" s="137" customFormat="1" ht="12.6">
      <c r="B83" s="35" t="s">
        <v>572</v>
      </c>
      <c r="C83" s="94" t="str">
        <f t="shared" si="38"/>
        <v>Recruitment</v>
      </c>
      <c r="D83" s="18" t="str">
        <f t="shared" si="65"/>
        <v>RC</v>
      </c>
      <c r="E83" s="18" t="s">
        <v>649</v>
      </c>
      <c r="F83" s="161"/>
      <c r="G83" s="161"/>
      <c r="H83" s="98">
        <f t="shared" ref="H83:T83" si="68">H208-H334</f>
        <v>0</v>
      </c>
      <c r="I83" s="98">
        <f t="shared" si="68"/>
        <v>0</v>
      </c>
      <c r="J83" s="98">
        <f t="shared" si="68"/>
        <v>0</v>
      </c>
      <c r="K83" s="98">
        <f t="shared" si="68"/>
        <v>0</v>
      </c>
      <c r="L83" s="98">
        <f t="shared" si="68"/>
        <v>0</v>
      </c>
      <c r="M83" s="98">
        <f t="shared" si="68"/>
        <v>0</v>
      </c>
      <c r="N83" s="98">
        <f t="shared" si="68"/>
        <v>0</v>
      </c>
      <c r="O83" s="98">
        <f t="shared" si="68"/>
        <v>0</v>
      </c>
      <c r="P83" s="98">
        <f t="shared" si="68"/>
        <v>0</v>
      </c>
      <c r="Q83" s="98">
        <f t="shared" si="68"/>
        <v>0</v>
      </c>
      <c r="R83" s="98">
        <f t="shared" si="68"/>
        <v>0</v>
      </c>
      <c r="S83" s="98">
        <f t="shared" si="68"/>
        <v>0</v>
      </c>
      <c r="T83" s="98">
        <f t="shared" si="68"/>
        <v>0</v>
      </c>
      <c r="U83" s="161"/>
      <c r="V83" s="161"/>
    </row>
    <row r="84" spans="1:257" s="137" customFormat="1" ht="12.6">
      <c r="B84" s="35" t="s">
        <v>572</v>
      </c>
      <c r="C84" s="94" t="str">
        <f t="shared" si="38"/>
        <v>Accommodation</v>
      </c>
      <c r="D84" s="18" t="str">
        <f t="shared" si="65"/>
        <v>AC</v>
      </c>
      <c r="E84" s="18" t="s">
        <v>649</v>
      </c>
      <c r="F84" s="161"/>
      <c r="G84" s="161"/>
      <c r="H84" s="98">
        <f t="shared" ref="H84:T84" si="69">H209-H335</f>
        <v>0</v>
      </c>
      <c r="I84" s="98">
        <f t="shared" si="69"/>
        <v>0</v>
      </c>
      <c r="J84" s="98">
        <f t="shared" si="69"/>
        <v>0</v>
      </c>
      <c r="K84" s="98">
        <f t="shared" si="69"/>
        <v>0</v>
      </c>
      <c r="L84" s="98">
        <f t="shared" si="69"/>
        <v>0</v>
      </c>
      <c r="M84" s="98">
        <f t="shared" si="69"/>
        <v>0</v>
      </c>
      <c r="N84" s="98">
        <f t="shared" si="69"/>
        <v>0</v>
      </c>
      <c r="O84" s="98">
        <f t="shared" si="69"/>
        <v>0</v>
      </c>
      <c r="P84" s="98">
        <f t="shared" si="69"/>
        <v>0</v>
      </c>
      <c r="Q84" s="98">
        <f t="shared" si="69"/>
        <v>0</v>
      </c>
      <c r="R84" s="98">
        <f t="shared" si="69"/>
        <v>0</v>
      </c>
      <c r="S84" s="98">
        <f t="shared" si="69"/>
        <v>0</v>
      </c>
      <c r="T84" s="98">
        <f t="shared" si="69"/>
        <v>0</v>
      </c>
      <c r="U84" s="161"/>
      <c r="V84" s="161"/>
    </row>
    <row r="85" spans="1:257" s="137" customFormat="1" ht="12.6">
      <c r="B85" s="35" t="s">
        <v>572</v>
      </c>
      <c r="C85" s="94" t="str">
        <f t="shared" si="38"/>
        <v>External services</v>
      </c>
      <c r="D85" s="18" t="str">
        <f t="shared" si="65"/>
        <v>ES</v>
      </c>
      <c r="E85" s="18" t="s">
        <v>649</v>
      </c>
      <c r="F85" s="161"/>
      <c r="G85" s="161"/>
      <c r="H85" s="98">
        <f t="shared" ref="H85:T85" si="70">H210-H336</f>
        <v>0</v>
      </c>
      <c r="I85" s="98">
        <f t="shared" si="70"/>
        <v>0</v>
      </c>
      <c r="J85" s="98">
        <f t="shared" si="70"/>
        <v>0</v>
      </c>
      <c r="K85" s="98">
        <f t="shared" si="70"/>
        <v>0</v>
      </c>
      <c r="L85" s="98">
        <f t="shared" si="70"/>
        <v>0</v>
      </c>
      <c r="M85" s="98">
        <f t="shared" si="70"/>
        <v>0</v>
      </c>
      <c r="N85" s="98">
        <f t="shared" si="70"/>
        <v>0</v>
      </c>
      <c r="O85" s="98">
        <f t="shared" si="70"/>
        <v>0</v>
      </c>
      <c r="P85" s="98">
        <f t="shared" si="70"/>
        <v>0</v>
      </c>
      <c r="Q85" s="98">
        <f t="shared" si="70"/>
        <v>0</v>
      </c>
      <c r="R85" s="98">
        <f t="shared" si="70"/>
        <v>0</v>
      </c>
      <c r="S85" s="98">
        <f t="shared" si="70"/>
        <v>0</v>
      </c>
      <c r="T85" s="98">
        <f t="shared" si="70"/>
        <v>0</v>
      </c>
      <c r="U85" s="161"/>
      <c r="V85" s="161"/>
    </row>
    <row r="86" spans="1:257" s="137" customFormat="1" ht="12.6">
      <c r="B86" s="35" t="s">
        <v>572</v>
      </c>
      <c r="C86" s="94" t="str">
        <f t="shared" si="38"/>
        <v>Internal services</v>
      </c>
      <c r="D86" s="18" t="str">
        <f t="shared" si="65"/>
        <v>IS</v>
      </c>
      <c r="E86" s="18" t="s">
        <v>649</v>
      </c>
      <c r="F86" s="161"/>
      <c r="G86" s="161"/>
      <c r="H86" s="98">
        <f t="shared" ref="H86:T86" si="71">H211-H337</f>
        <v>0</v>
      </c>
      <c r="I86" s="98">
        <f t="shared" si="71"/>
        <v>0</v>
      </c>
      <c r="J86" s="98">
        <f t="shared" si="71"/>
        <v>0</v>
      </c>
      <c r="K86" s="98">
        <f t="shared" si="71"/>
        <v>0</v>
      </c>
      <c r="L86" s="98">
        <f t="shared" si="71"/>
        <v>0</v>
      </c>
      <c r="M86" s="98">
        <f t="shared" si="71"/>
        <v>0</v>
      </c>
      <c r="N86" s="98">
        <f t="shared" si="71"/>
        <v>0</v>
      </c>
      <c r="O86" s="98">
        <f t="shared" si="71"/>
        <v>0</v>
      </c>
      <c r="P86" s="98">
        <f t="shared" si="71"/>
        <v>0</v>
      </c>
      <c r="Q86" s="98">
        <f t="shared" si="71"/>
        <v>0</v>
      </c>
      <c r="R86" s="98">
        <f t="shared" si="71"/>
        <v>0</v>
      </c>
      <c r="S86" s="98">
        <f t="shared" si="71"/>
        <v>0</v>
      </c>
      <c r="T86" s="98">
        <f t="shared" si="71"/>
        <v>0</v>
      </c>
      <c r="U86" s="161"/>
      <c r="V86" s="161"/>
    </row>
    <row r="87" spans="1:257" s="137" customFormat="1" ht="12.6">
      <c r="B87" s="35" t="s">
        <v>572</v>
      </c>
      <c r="C87" s="94" t="str">
        <f t="shared" si="38"/>
        <v>Service management</v>
      </c>
      <c r="D87" s="18" t="str">
        <f t="shared" si="65"/>
        <v>SM</v>
      </c>
      <c r="E87" s="18" t="s">
        <v>649</v>
      </c>
      <c r="F87" s="161"/>
      <c r="G87" s="161"/>
      <c r="H87" s="98">
        <f t="shared" ref="H87:T87" si="72">H212-H338</f>
        <v>0</v>
      </c>
      <c r="I87" s="98">
        <f t="shared" si="72"/>
        <v>0</v>
      </c>
      <c r="J87" s="98">
        <f t="shared" si="72"/>
        <v>0</v>
      </c>
      <c r="K87" s="98">
        <f t="shared" si="72"/>
        <v>0</v>
      </c>
      <c r="L87" s="98">
        <f t="shared" si="72"/>
        <v>0</v>
      </c>
      <c r="M87" s="98">
        <f t="shared" si="72"/>
        <v>0</v>
      </c>
      <c r="N87" s="98">
        <f t="shared" si="72"/>
        <v>0</v>
      </c>
      <c r="O87" s="98">
        <f t="shared" si="72"/>
        <v>0</v>
      </c>
      <c r="P87" s="98">
        <f t="shared" si="72"/>
        <v>0</v>
      </c>
      <c r="Q87" s="98">
        <f t="shared" si="72"/>
        <v>0</v>
      </c>
      <c r="R87" s="98">
        <f t="shared" si="72"/>
        <v>0</v>
      </c>
      <c r="S87" s="98">
        <f t="shared" si="72"/>
        <v>0</v>
      </c>
      <c r="T87" s="98">
        <f t="shared" si="72"/>
        <v>0</v>
      </c>
      <c r="U87" s="161"/>
      <c r="V87" s="161"/>
    </row>
    <row r="88" spans="1:257" s="137" customFormat="1" ht="12.6">
      <c r="B88" s="35" t="s">
        <v>572</v>
      </c>
      <c r="C88" s="94" t="str">
        <f t="shared" ref="C88:C119" si="73">C213</f>
        <v>Transition</v>
      </c>
      <c r="D88" s="18" t="str">
        <f t="shared" si="65"/>
        <v>TR</v>
      </c>
      <c r="E88" s="18" t="s">
        <v>649</v>
      </c>
      <c r="F88" s="161"/>
      <c r="G88" s="161"/>
      <c r="H88" s="98">
        <f t="shared" ref="H88:T88" si="74">H213-H339</f>
        <v>0</v>
      </c>
      <c r="I88" s="98">
        <f t="shared" si="74"/>
        <v>0</v>
      </c>
      <c r="J88" s="98">
        <f t="shared" si="74"/>
        <v>0</v>
      </c>
      <c r="K88" s="98">
        <f t="shared" si="74"/>
        <v>0</v>
      </c>
      <c r="L88" s="98">
        <f t="shared" si="74"/>
        <v>0</v>
      </c>
      <c r="M88" s="98">
        <f t="shared" si="74"/>
        <v>0</v>
      </c>
      <c r="N88" s="98">
        <f t="shared" si="74"/>
        <v>0</v>
      </c>
      <c r="O88" s="98">
        <f t="shared" si="74"/>
        <v>0</v>
      </c>
      <c r="P88" s="98">
        <f t="shared" si="74"/>
        <v>0</v>
      </c>
      <c r="Q88" s="98">
        <f t="shared" si="74"/>
        <v>0</v>
      </c>
      <c r="R88" s="98">
        <f t="shared" si="74"/>
        <v>0</v>
      </c>
      <c r="S88" s="98">
        <f t="shared" si="74"/>
        <v>0</v>
      </c>
      <c r="T88" s="98">
        <f t="shared" si="74"/>
        <v>0</v>
      </c>
      <c r="U88" s="161"/>
      <c r="V88" s="161"/>
    </row>
    <row r="89" spans="1:257" s="137" customFormat="1" ht="12.6">
      <c r="B89" s="35" t="s">
        <v>572</v>
      </c>
      <c r="C89" s="94" t="str">
        <f t="shared" si="73"/>
        <v>IT Services</v>
      </c>
      <c r="D89" s="18" t="str">
        <f t="shared" si="65"/>
        <v>IT</v>
      </c>
      <c r="E89" s="18" t="s">
        <v>649</v>
      </c>
      <c r="F89" s="161"/>
      <c r="G89" s="161"/>
      <c r="H89" s="98">
        <f t="shared" ref="H89:T89" si="75">H214-H340</f>
        <v>0</v>
      </c>
      <c r="I89" s="98">
        <f t="shared" si="75"/>
        <v>0</v>
      </c>
      <c r="J89" s="98">
        <f t="shared" si="75"/>
        <v>0</v>
      </c>
      <c r="K89" s="98">
        <f t="shared" si="75"/>
        <v>0</v>
      </c>
      <c r="L89" s="98">
        <f t="shared" si="75"/>
        <v>0</v>
      </c>
      <c r="M89" s="98">
        <f t="shared" si="75"/>
        <v>0</v>
      </c>
      <c r="N89" s="98">
        <f t="shared" si="75"/>
        <v>0</v>
      </c>
      <c r="O89" s="98">
        <f t="shared" si="75"/>
        <v>0</v>
      </c>
      <c r="P89" s="98">
        <f t="shared" si="75"/>
        <v>0</v>
      </c>
      <c r="Q89" s="98">
        <f t="shared" si="75"/>
        <v>0</v>
      </c>
      <c r="R89" s="98">
        <f t="shared" si="75"/>
        <v>0</v>
      </c>
      <c r="S89" s="98">
        <f t="shared" si="75"/>
        <v>0</v>
      </c>
      <c r="T89" s="98">
        <f t="shared" si="75"/>
        <v>0</v>
      </c>
      <c r="U89" s="161"/>
      <c r="V89" s="161"/>
    </row>
    <row r="90" spans="1:257" s="161" customFormat="1" ht="12.6">
      <c r="B90" s="35" t="s">
        <v>572</v>
      </c>
      <c r="C90" s="94" t="str">
        <f t="shared" si="73"/>
        <v>Office Sundry</v>
      </c>
      <c r="D90" s="18" t="str">
        <f t="shared" si="65"/>
        <v>OS</v>
      </c>
      <c r="E90" s="18" t="s">
        <v>649</v>
      </c>
      <c r="H90" s="98">
        <f t="shared" ref="H90:T90" si="76">H215-H341</f>
        <v>0</v>
      </c>
      <c r="I90" s="98">
        <f t="shared" si="76"/>
        <v>0</v>
      </c>
      <c r="J90" s="98">
        <f t="shared" si="76"/>
        <v>0</v>
      </c>
      <c r="K90" s="98">
        <f t="shared" si="76"/>
        <v>0</v>
      </c>
      <c r="L90" s="98">
        <f t="shared" si="76"/>
        <v>0</v>
      </c>
      <c r="M90" s="98">
        <f t="shared" si="76"/>
        <v>0</v>
      </c>
      <c r="N90" s="98">
        <f t="shared" si="76"/>
        <v>0</v>
      </c>
      <c r="O90" s="98">
        <f t="shared" si="76"/>
        <v>0</v>
      </c>
      <c r="P90" s="98">
        <f t="shared" si="76"/>
        <v>0</v>
      </c>
      <c r="Q90" s="98">
        <f t="shared" si="76"/>
        <v>0</v>
      </c>
      <c r="R90" s="98">
        <f t="shared" si="76"/>
        <v>0</v>
      </c>
      <c r="S90" s="98">
        <f t="shared" si="76"/>
        <v>0</v>
      </c>
      <c r="T90" s="98">
        <f t="shared" si="76"/>
        <v>0</v>
      </c>
    </row>
    <row r="91" spans="1:257" s="137" customFormat="1" ht="12.6">
      <c r="A91" s="161"/>
      <c r="B91" s="35" t="s">
        <v>572</v>
      </c>
      <c r="C91" s="94" t="str">
        <f t="shared" si="73"/>
        <v>Spare - please specify</v>
      </c>
      <c r="D91" s="18" t="str">
        <f t="shared" si="65"/>
        <v>SP1</v>
      </c>
      <c r="E91" s="18" t="s">
        <v>649</v>
      </c>
      <c r="F91" s="161"/>
      <c r="G91" s="161"/>
      <c r="H91" s="98">
        <f t="shared" ref="H91:T91" si="77">H216-H342</f>
        <v>0</v>
      </c>
      <c r="I91" s="98">
        <f t="shared" si="77"/>
        <v>0</v>
      </c>
      <c r="J91" s="98">
        <f t="shared" si="77"/>
        <v>0</v>
      </c>
      <c r="K91" s="98">
        <f t="shared" si="77"/>
        <v>0</v>
      </c>
      <c r="L91" s="98">
        <f t="shared" si="77"/>
        <v>0</v>
      </c>
      <c r="M91" s="98">
        <f t="shared" si="77"/>
        <v>0</v>
      </c>
      <c r="N91" s="98">
        <f t="shared" si="77"/>
        <v>0</v>
      </c>
      <c r="O91" s="98">
        <f t="shared" si="77"/>
        <v>0</v>
      </c>
      <c r="P91" s="98">
        <f t="shared" si="77"/>
        <v>0</v>
      </c>
      <c r="Q91" s="98">
        <f t="shared" si="77"/>
        <v>0</v>
      </c>
      <c r="R91" s="98">
        <f t="shared" si="77"/>
        <v>0</v>
      </c>
      <c r="S91" s="98">
        <f t="shared" si="77"/>
        <v>0</v>
      </c>
      <c r="T91" s="98">
        <f t="shared" si="77"/>
        <v>0</v>
      </c>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161"/>
      <c r="BI91" s="161"/>
      <c r="BJ91" s="161"/>
      <c r="BK91" s="161"/>
      <c r="BL91" s="161"/>
      <c r="BM91" s="161"/>
      <c r="BN91" s="161"/>
      <c r="BO91" s="161"/>
      <c r="BP91" s="161"/>
      <c r="BQ91" s="161"/>
      <c r="BR91" s="161"/>
      <c r="BS91" s="161"/>
      <c r="BT91" s="161"/>
      <c r="BU91" s="161"/>
      <c r="BV91" s="161"/>
      <c r="BW91" s="161"/>
      <c r="BX91" s="161"/>
      <c r="BY91" s="161"/>
      <c r="BZ91" s="161"/>
      <c r="CA91" s="161"/>
      <c r="CB91" s="161"/>
      <c r="CC91" s="161"/>
      <c r="CD91" s="161"/>
      <c r="CE91" s="161"/>
      <c r="CF91" s="161"/>
      <c r="CG91" s="161"/>
      <c r="CH91" s="161"/>
      <c r="CI91" s="161"/>
      <c r="CJ91" s="161"/>
      <c r="CK91" s="161"/>
      <c r="CL91" s="161"/>
      <c r="CM91" s="161"/>
      <c r="CN91" s="161"/>
      <c r="CO91" s="161"/>
      <c r="CP91" s="161"/>
      <c r="CQ91" s="161"/>
      <c r="CR91" s="161"/>
      <c r="CS91" s="161"/>
      <c r="CT91" s="161"/>
      <c r="CU91" s="161"/>
      <c r="CV91" s="161"/>
      <c r="CW91" s="161"/>
      <c r="CX91" s="161"/>
      <c r="CY91" s="161"/>
      <c r="CZ91" s="161"/>
      <c r="DA91" s="161"/>
      <c r="DB91" s="161"/>
      <c r="DC91" s="161"/>
      <c r="DD91" s="161"/>
      <c r="DE91" s="161"/>
      <c r="DF91" s="161"/>
      <c r="DG91" s="161"/>
      <c r="DH91" s="161"/>
      <c r="DI91" s="161"/>
      <c r="DJ91" s="161"/>
      <c r="DK91" s="161"/>
      <c r="DL91" s="161"/>
      <c r="DM91" s="161"/>
      <c r="DN91" s="161"/>
      <c r="DO91" s="161"/>
      <c r="DP91" s="161"/>
      <c r="DQ91" s="161"/>
      <c r="DR91" s="161"/>
      <c r="DS91" s="161"/>
      <c r="DT91" s="161"/>
      <c r="DU91" s="161"/>
      <c r="DV91" s="161"/>
      <c r="DW91" s="161"/>
      <c r="DX91" s="161"/>
      <c r="DY91" s="161"/>
      <c r="DZ91" s="161"/>
      <c r="EA91" s="161"/>
      <c r="EB91" s="161"/>
      <c r="EC91" s="161"/>
      <c r="ED91" s="161"/>
      <c r="EE91" s="161"/>
      <c r="EF91" s="161"/>
      <c r="EG91" s="161"/>
      <c r="EH91" s="161"/>
      <c r="EI91" s="161"/>
      <c r="EJ91" s="161"/>
      <c r="EK91" s="161"/>
      <c r="EL91" s="161"/>
      <c r="EM91" s="161"/>
      <c r="EN91" s="161"/>
      <c r="EO91" s="161"/>
      <c r="EP91" s="161"/>
      <c r="EQ91" s="161"/>
      <c r="ER91" s="161"/>
      <c r="ES91" s="161"/>
      <c r="ET91" s="161"/>
      <c r="EU91" s="161"/>
      <c r="EV91" s="161"/>
      <c r="EW91" s="161"/>
      <c r="EX91" s="161"/>
      <c r="EY91" s="161"/>
      <c r="EZ91" s="161"/>
      <c r="FA91" s="161"/>
      <c r="FB91" s="161"/>
      <c r="FC91" s="161"/>
      <c r="FD91" s="161"/>
      <c r="FE91" s="161"/>
      <c r="FF91" s="161"/>
      <c r="FG91" s="161"/>
      <c r="FH91" s="161"/>
      <c r="FI91" s="161"/>
      <c r="FJ91" s="161"/>
      <c r="FK91" s="161"/>
      <c r="FL91" s="161"/>
      <c r="FM91" s="161"/>
      <c r="FN91" s="161"/>
      <c r="FO91" s="161"/>
      <c r="FP91" s="161"/>
      <c r="FQ91" s="161"/>
      <c r="FR91" s="161"/>
      <c r="FS91" s="161"/>
      <c r="FT91" s="161"/>
      <c r="FU91" s="161"/>
      <c r="FV91" s="161"/>
      <c r="FW91" s="161"/>
      <c r="FX91" s="161"/>
      <c r="FY91" s="161"/>
      <c r="FZ91" s="161"/>
      <c r="GA91" s="161"/>
      <c r="GB91" s="161"/>
      <c r="GC91" s="161"/>
      <c r="GD91" s="161"/>
      <c r="GE91" s="161"/>
      <c r="GF91" s="161"/>
      <c r="GG91" s="161"/>
      <c r="GH91" s="161"/>
      <c r="GI91" s="161"/>
      <c r="GJ91" s="161"/>
      <c r="GK91" s="161"/>
      <c r="GL91" s="161"/>
      <c r="GM91" s="161"/>
      <c r="GN91" s="161"/>
      <c r="GO91" s="161"/>
      <c r="GP91" s="161"/>
      <c r="GQ91" s="161"/>
      <c r="GR91" s="161"/>
      <c r="GS91" s="161"/>
      <c r="GT91" s="161"/>
      <c r="GU91" s="161"/>
      <c r="GV91" s="161"/>
      <c r="GW91" s="161"/>
      <c r="GX91" s="161"/>
      <c r="GY91" s="161"/>
      <c r="GZ91" s="161"/>
      <c r="HA91" s="161"/>
      <c r="HB91" s="161"/>
      <c r="HC91" s="161"/>
      <c r="HD91" s="161"/>
      <c r="HE91" s="161"/>
      <c r="HF91" s="161"/>
      <c r="HG91" s="161"/>
      <c r="HH91" s="161"/>
      <c r="HI91" s="161"/>
      <c r="HJ91" s="161"/>
      <c r="HK91" s="161"/>
      <c r="HL91" s="161"/>
      <c r="HM91" s="161"/>
      <c r="HN91" s="161"/>
      <c r="HO91" s="161"/>
      <c r="HP91" s="161"/>
      <c r="HQ91" s="161"/>
      <c r="HR91" s="161"/>
      <c r="HS91" s="161"/>
      <c r="HT91" s="161"/>
      <c r="HU91" s="161"/>
      <c r="HV91" s="161"/>
      <c r="HW91" s="161"/>
      <c r="HX91" s="161"/>
      <c r="HY91" s="161"/>
      <c r="HZ91" s="161"/>
      <c r="IA91" s="161"/>
      <c r="IB91" s="161"/>
      <c r="IC91" s="161"/>
      <c r="ID91" s="161"/>
      <c r="IE91" s="161"/>
      <c r="IF91" s="161"/>
      <c r="IG91" s="161"/>
      <c r="IH91" s="161"/>
      <c r="II91" s="161"/>
      <c r="IJ91" s="161"/>
      <c r="IK91" s="161"/>
      <c r="IL91" s="161"/>
      <c r="IM91" s="161"/>
      <c r="IN91" s="161"/>
      <c r="IO91" s="161"/>
      <c r="IP91" s="161"/>
      <c r="IQ91" s="161"/>
      <c r="IR91" s="161"/>
      <c r="IS91" s="161"/>
      <c r="IT91" s="161"/>
      <c r="IU91" s="161"/>
      <c r="IV91" s="161"/>
      <c r="IW91" s="161"/>
    </row>
    <row r="92" spans="1:257" s="137" customFormat="1" ht="12.6">
      <c r="A92" s="161"/>
      <c r="B92" s="35" t="s">
        <v>572</v>
      </c>
      <c r="C92" s="94" t="str">
        <f t="shared" si="73"/>
        <v>Spare - please specify</v>
      </c>
      <c r="D92" s="18" t="str">
        <f t="shared" si="65"/>
        <v>SP2</v>
      </c>
      <c r="E92" s="18" t="s">
        <v>649</v>
      </c>
      <c r="F92" s="161"/>
      <c r="G92" s="161"/>
      <c r="H92" s="98">
        <f t="shared" ref="H92:T92" si="78">H217-H343</f>
        <v>0</v>
      </c>
      <c r="I92" s="98">
        <f t="shared" si="78"/>
        <v>0</v>
      </c>
      <c r="J92" s="98">
        <f t="shared" si="78"/>
        <v>0</v>
      </c>
      <c r="K92" s="98">
        <f t="shared" si="78"/>
        <v>0</v>
      </c>
      <c r="L92" s="98">
        <f t="shared" si="78"/>
        <v>0</v>
      </c>
      <c r="M92" s="98">
        <f t="shared" si="78"/>
        <v>0</v>
      </c>
      <c r="N92" s="98">
        <f t="shared" si="78"/>
        <v>0</v>
      </c>
      <c r="O92" s="98">
        <f t="shared" si="78"/>
        <v>0</v>
      </c>
      <c r="P92" s="98">
        <f t="shared" si="78"/>
        <v>0</v>
      </c>
      <c r="Q92" s="98">
        <f t="shared" si="78"/>
        <v>0</v>
      </c>
      <c r="R92" s="98">
        <f t="shared" si="78"/>
        <v>0</v>
      </c>
      <c r="S92" s="98">
        <f t="shared" si="78"/>
        <v>0</v>
      </c>
      <c r="T92" s="98">
        <f t="shared" si="78"/>
        <v>0</v>
      </c>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c r="BA92" s="161"/>
      <c r="BB92" s="161"/>
      <c r="BC92" s="161"/>
      <c r="BD92" s="161"/>
      <c r="BE92" s="161"/>
      <c r="BF92" s="161"/>
      <c r="BG92" s="161"/>
      <c r="BH92" s="161"/>
      <c r="BI92" s="161"/>
      <c r="BJ92" s="161"/>
      <c r="BK92" s="161"/>
      <c r="BL92" s="161"/>
      <c r="BM92" s="161"/>
      <c r="BN92" s="161"/>
      <c r="BO92" s="161"/>
      <c r="BP92" s="161"/>
      <c r="BQ92" s="161"/>
      <c r="BR92" s="161"/>
      <c r="BS92" s="161"/>
      <c r="BT92" s="161"/>
      <c r="BU92" s="161"/>
      <c r="BV92" s="161"/>
      <c r="BW92" s="161"/>
      <c r="BX92" s="161"/>
      <c r="BY92" s="161"/>
      <c r="BZ92" s="161"/>
      <c r="CA92" s="161"/>
      <c r="CB92" s="161"/>
      <c r="CC92" s="161"/>
      <c r="CD92" s="161"/>
      <c r="CE92" s="161"/>
      <c r="CF92" s="161"/>
      <c r="CG92" s="161"/>
      <c r="CH92" s="161"/>
      <c r="CI92" s="161"/>
      <c r="CJ92" s="161"/>
      <c r="CK92" s="161"/>
      <c r="CL92" s="161"/>
      <c r="CM92" s="161"/>
      <c r="CN92" s="161"/>
      <c r="CO92" s="161"/>
      <c r="CP92" s="161"/>
      <c r="CQ92" s="161"/>
      <c r="CR92" s="161"/>
      <c r="CS92" s="161"/>
      <c r="CT92" s="161"/>
      <c r="CU92" s="161"/>
      <c r="CV92" s="161"/>
      <c r="CW92" s="161"/>
      <c r="CX92" s="161"/>
      <c r="CY92" s="161"/>
      <c r="CZ92" s="161"/>
      <c r="DA92" s="161"/>
      <c r="DB92" s="161"/>
      <c r="DC92" s="161"/>
      <c r="DD92" s="161"/>
      <c r="DE92" s="161"/>
      <c r="DF92" s="161"/>
      <c r="DG92" s="161"/>
      <c r="DH92" s="161"/>
      <c r="DI92" s="161"/>
      <c r="DJ92" s="161"/>
      <c r="DK92" s="161"/>
      <c r="DL92" s="161"/>
      <c r="DM92" s="161"/>
      <c r="DN92" s="161"/>
      <c r="DO92" s="161"/>
      <c r="DP92" s="161"/>
      <c r="DQ92" s="161"/>
      <c r="DR92" s="161"/>
      <c r="DS92" s="161"/>
      <c r="DT92" s="161"/>
      <c r="DU92" s="161"/>
      <c r="DV92" s="161"/>
      <c r="DW92" s="161"/>
      <c r="DX92" s="161"/>
      <c r="DY92" s="161"/>
      <c r="DZ92" s="161"/>
      <c r="EA92" s="161"/>
      <c r="EB92" s="161"/>
      <c r="EC92" s="161"/>
      <c r="ED92" s="161"/>
      <c r="EE92" s="161"/>
      <c r="EF92" s="161"/>
      <c r="EG92" s="161"/>
      <c r="EH92" s="161"/>
      <c r="EI92" s="161"/>
      <c r="EJ92" s="161"/>
      <c r="EK92" s="161"/>
      <c r="EL92" s="161"/>
      <c r="EM92" s="161"/>
      <c r="EN92" s="161"/>
      <c r="EO92" s="161"/>
      <c r="EP92" s="161"/>
      <c r="EQ92" s="161"/>
      <c r="ER92" s="161"/>
      <c r="ES92" s="161"/>
      <c r="ET92" s="161"/>
      <c r="EU92" s="161"/>
      <c r="EV92" s="161"/>
      <c r="EW92" s="161"/>
      <c r="EX92" s="161"/>
      <c r="EY92" s="161"/>
      <c r="EZ92" s="161"/>
      <c r="FA92" s="161"/>
      <c r="FB92" s="161"/>
      <c r="FC92" s="161"/>
      <c r="FD92" s="161"/>
      <c r="FE92" s="161"/>
      <c r="FF92" s="161"/>
      <c r="FG92" s="161"/>
      <c r="FH92" s="161"/>
      <c r="FI92" s="161"/>
      <c r="FJ92" s="161"/>
      <c r="FK92" s="161"/>
      <c r="FL92" s="161"/>
      <c r="FM92" s="161"/>
      <c r="FN92" s="161"/>
      <c r="FO92" s="161"/>
      <c r="FP92" s="161"/>
      <c r="FQ92" s="161"/>
      <c r="FR92" s="161"/>
      <c r="FS92" s="161"/>
      <c r="FT92" s="161"/>
      <c r="FU92" s="161"/>
      <c r="FV92" s="161"/>
      <c r="FW92" s="161"/>
      <c r="FX92" s="161"/>
      <c r="FY92" s="161"/>
      <c r="FZ92" s="161"/>
      <c r="GA92" s="161"/>
      <c r="GB92" s="161"/>
      <c r="GC92" s="161"/>
      <c r="GD92" s="161"/>
      <c r="GE92" s="161"/>
      <c r="GF92" s="161"/>
      <c r="GG92" s="161"/>
      <c r="GH92" s="161"/>
      <c r="GI92" s="161"/>
      <c r="GJ92" s="161"/>
      <c r="GK92" s="161"/>
      <c r="GL92" s="161"/>
      <c r="GM92" s="161"/>
      <c r="GN92" s="161"/>
      <c r="GO92" s="161"/>
      <c r="GP92" s="161"/>
      <c r="GQ92" s="161"/>
      <c r="GR92" s="161"/>
      <c r="GS92" s="161"/>
      <c r="GT92" s="161"/>
      <c r="GU92" s="161"/>
      <c r="GV92" s="161"/>
      <c r="GW92" s="161"/>
      <c r="GX92" s="161"/>
      <c r="GY92" s="161"/>
      <c r="GZ92" s="161"/>
      <c r="HA92" s="161"/>
      <c r="HB92" s="161"/>
      <c r="HC92" s="161"/>
      <c r="HD92" s="161"/>
      <c r="HE92" s="161"/>
      <c r="HF92" s="161"/>
      <c r="HG92" s="161"/>
      <c r="HH92" s="161"/>
      <c r="HI92" s="161"/>
      <c r="HJ92" s="161"/>
      <c r="HK92" s="161"/>
      <c r="HL92" s="161"/>
      <c r="HM92" s="161"/>
      <c r="HN92" s="161"/>
      <c r="HO92" s="161"/>
      <c r="HP92" s="161"/>
      <c r="HQ92" s="161"/>
      <c r="HR92" s="161"/>
      <c r="HS92" s="161"/>
      <c r="HT92" s="161"/>
      <c r="HU92" s="161"/>
      <c r="HV92" s="161"/>
      <c r="HW92" s="161"/>
      <c r="HX92" s="161"/>
      <c r="HY92" s="161"/>
      <c r="HZ92" s="161"/>
      <c r="IA92" s="161"/>
      <c r="IB92" s="161"/>
      <c r="IC92" s="161"/>
      <c r="ID92" s="161"/>
      <c r="IE92" s="161"/>
      <c r="IF92" s="161"/>
      <c r="IG92" s="161"/>
      <c r="IH92" s="161"/>
      <c r="II92" s="161"/>
      <c r="IJ92" s="161"/>
      <c r="IK92" s="161"/>
      <c r="IL92" s="161"/>
      <c r="IM92" s="161"/>
      <c r="IN92" s="161"/>
      <c r="IO92" s="161"/>
      <c r="IP92" s="161"/>
      <c r="IQ92" s="161"/>
      <c r="IR92" s="161"/>
      <c r="IS92" s="161"/>
      <c r="IT92" s="161"/>
      <c r="IU92" s="161"/>
      <c r="IV92" s="161"/>
      <c r="IW92" s="161"/>
    </row>
    <row r="93" spans="1:257" s="137" customFormat="1" ht="12.6">
      <c r="A93" s="161"/>
      <c r="B93" s="35" t="s">
        <v>572</v>
      </c>
      <c r="C93" s="94" t="str">
        <f t="shared" si="73"/>
        <v>Spare - please specify</v>
      </c>
      <c r="D93" s="18" t="str">
        <f t="shared" si="65"/>
        <v>SP3</v>
      </c>
      <c r="E93" s="18" t="s">
        <v>649</v>
      </c>
      <c r="F93" s="161"/>
      <c r="G93" s="161"/>
      <c r="H93" s="98">
        <f t="shared" ref="H93:T93" si="79">H218-H344</f>
        <v>0</v>
      </c>
      <c r="I93" s="98">
        <f t="shared" si="79"/>
        <v>0</v>
      </c>
      <c r="J93" s="98">
        <f t="shared" si="79"/>
        <v>0</v>
      </c>
      <c r="K93" s="98">
        <f t="shared" si="79"/>
        <v>0</v>
      </c>
      <c r="L93" s="98">
        <f t="shared" si="79"/>
        <v>0</v>
      </c>
      <c r="M93" s="98">
        <f t="shared" si="79"/>
        <v>0</v>
      </c>
      <c r="N93" s="98">
        <f t="shared" si="79"/>
        <v>0</v>
      </c>
      <c r="O93" s="98">
        <f t="shared" si="79"/>
        <v>0</v>
      </c>
      <c r="P93" s="98">
        <f t="shared" si="79"/>
        <v>0</v>
      </c>
      <c r="Q93" s="98">
        <f t="shared" si="79"/>
        <v>0</v>
      </c>
      <c r="R93" s="98">
        <f t="shared" si="79"/>
        <v>0</v>
      </c>
      <c r="S93" s="98">
        <f t="shared" si="79"/>
        <v>0</v>
      </c>
      <c r="T93" s="98">
        <f t="shared" si="79"/>
        <v>0</v>
      </c>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c r="BA93" s="161"/>
      <c r="BB93" s="161"/>
      <c r="BC93" s="161"/>
      <c r="BD93" s="161"/>
      <c r="BE93" s="161"/>
      <c r="BF93" s="161"/>
      <c r="BG93" s="161"/>
      <c r="BH93" s="161"/>
      <c r="BI93" s="161"/>
      <c r="BJ93" s="161"/>
      <c r="BK93" s="161"/>
      <c r="BL93" s="161"/>
      <c r="BM93" s="161"/>
      <c r="BN93" s="161"/>
      <c r="BO93" s="161"/>
      <c r="BP93" s="161"/>
      <c r="BQ93" s="161"/>
      <c r="BR93" s="161"/>
      <c r="BS93" s="161"/>
      <c r="BT93" s="161"/>
      <c r="BU93" s="161"/>
      <c r="BV93" s="161"/>
      <c r="BW93" s="161"/>
      <c r="BX93" s="161"/>
      <c r="BY93" s="161"/>
      <c r="BZ93" s="161"/>
      <c r="CA93" s="161"/>
      <c r="CB93" s="161"/>
      <c r="CC93" s="161"/>
      <c r="CD93" s="161"/>
      <c r="CE93" s="161"/>
      <c r="CF93" s="161"/>
      <c r="CG93" s="161"/>
      <c r="CH93" s="161"/>
      <c r="CI93" s="161"/>
      <c r="CJ93" s="161"/>
      <c r="CK93" s="161"/>
      <c r="CL93" s="161"/>
      <c r="CM93" s="161"/>
      <c r="CN93" s="161"/>
      <c r="CO93" s="161"/>
      <c r="CP93" s="161"/>
      <c r="CQ93" s="161"/>
      <c r="CR93" s="161"/>
      <c r="CS93" s="161"/>
      <c r="CT93" s="161"/>
      <c r="CU93" s="161"/>
      <c r="CV93" s="161"/>
      <c r="CW93" s="161"/>
      <c r="CX93" s="161"/>
      <c r="CY93" s="161"/>
      <c r="CZ93" s="161"/>
      <c r="DA93" s="161"/>
      <c r="DB93" s="161"/>
      <c r="DC93" s="161"/>
      <c r="DD93" s="161"/>
      <c r="DE93" s="161"/>
      <c r="DF93" s="161"/>
      <c r="DG93" s="161"/>
      <c r="DH93" s="161"/>
      <c r="DI93" s="161"/>
      <c r="DJ93" s="161"/>
      <c r="DK93" s="161"/>
      <c r="DL93" s="161"/>
      <c r="DM93" s="161"/>
      <c r="DN93" s="161"/>
      <c r="DO93" s="161"/>
      <c r="DP93" s="161"/>
      <c r="DQ93" s="161"/>
      <c r="DR93" s="161"/>
      <c r="DS93" s="161"/>
      <c r="DT93" s="161"/>
      <c r="DU93" s="161"/>
      <c r="DV93" s="161"/>
      <c r="DW93" s="161"/>
      <c r="DX93" s="161"/>
      <c r="DY93" s="161"/>
      <c r="DZ93" s="161"/>
      <c r="EA93" s="161"/>
      <c r="EB93" s="161"/>
      <c r="EC93" s="161"/>
      <c r="ED93" s="161"/>
      <c r="EE93" s="161"/>
      <c r="EF93" s="161"/>
      <c r="EG93" s="161"/>
      <c r="EH93" s="161"/>
      <c r="EI93" s="161"/>
      <c r="EJ93" s="161"/>
      <c r="EK93" s="161"/>
      <c r="EL93" s="161"/>
      <c r="EM93" s="161"/>
      <c r="EN93" s="161"/>
      <c r="EO93" s="161"/>
      <c r="EP93" s="161"/>
      <c r="EQ93" s="161"/>
      <c r="ER93" s="161"/>
      <c r="ES93" s="161"/>
      <c r="ET93" s="161"/>
      <c r="EU93" s="161"/>
      <c r="EV93" s="161"/>
      <c r="EW93" s="161"/>
      <c r="EX93" s="161"/>
      <c r="EY93" s="161"/>
      <c r="EZ93" s="161"/>
      <c r="FA93" s="161"/>
      <c r="FB93" s="161"/>
      <c r="FC93" s="161"/>
      <c r="FD93" s="161"/>
      <c r="FE93" s="161"/>
      <c r="FF93" s="161"/>
      <c r="FG93" s="161"/>
      <c r="FH93" s="161"/>
      <c r="FI93" s="161"/>
      <c r="FJ93" s="161"/>
      <c r="FK93" s="161"/>
      <c r="FL93" s="161"/>
      <c r="FM93" s="161"/>
      <c r="FN93" s="161"/>
      <c r="FO93" s="161"/>
      <c r="FP93" s="161"/>
      <c r="FQ93" s="161"/>
      <c r="FR93" s="161"/>
      <c r="FS93" s="161"/>
      <c r="FT93" s="161"/>
      <c r="FU93" s="161"/>
      <c r="FV93" s="161"/>
      <c r="FW93" s="161"/>
      <c r="FX93" s="161"/>
      <c r="FY93" s="161"/>
      <c r="FZ93" s="161"/>
      <c r="GA93" s="161"/>
      <c r="GB93" s="161"/>
      <c r="GC93" s="161"/>
      <c r="GD93" s="161"/>
      <c r="GE93" s="161"/>
      <c r="GF93" s="161"/>
      <c r="GG93" s="161"/>
      <c r="GH93" s="161"/>
      <c r="GI93" s="161"/>
      <c r="GJ93" s="161"/>
      <c r="GK93" s="161"/>
      <c r="GL93" s="161"/>
      <c r="GM93" s="161"/>
      <c r="GN93" s="161"/>
      <c r="GO93" s="161"/>
      <c r="GP93" s="161"/>
      <c r="GQ93" s="161"/>
      <c r="GR93" s="161"/>
      <c r="GS93" s="161"/>
      <c r="GT93" s="161"/>
      <c r="GU93" s="161"/>
      <c r="GV93" s="161"/>
      <c r="GW93" s="161"/>
      <c r="GX93" s="161"/>
      <c r="GY93" s="161"/>
      <c r="GZ93" s="161"/>
      <c r="HA93" s="161"/>
      <c r="HB93" s="161"/>
      <c r="HC93" s="161"/>
      <c r="HD93" s="161"/>
      <c r="HE93" s="161"/>
      <c r="HF93" s="161"/>
      <c r="HG93" s="161"/>
      <c r="HH93" s="161"/>
      <c r="HI93" s="161"/>
      <c r="HJ93" s="161"/>
      <c r="HK93" s="161"/>
      <c r="HL93" s="161"/>
      <c r="HM93" s="161"/>
      <c r="HN93" s="161"/>
      <c r="HO93" s="161"/>
      <c r="HP93" s="161"/>
      <c r="HQ93" s="161"/>
      <c r="HR93" s="161"/>
      <c r="HS93" s="161"/>
      <c r="HT93" s="161"/>
      <c r="HU93" s="161"/>
      <c r="HV93" s="161"/>
      <c r="HW93" s="161"/>
      <c r="HX93" s="161"/>
      <c r="HY93" s="161"/>
      <c r="HZ93" s="161"/>
      <c r="IA93" s="161"/>
      <c r="IB93" s="161"/>
      <c r="IC93" s="161"/>
      <c r="ID93" s="161"/>
      <c r="IE93" s="161"/>
      <c r="IF93" s="161"/>
      <c r="IG93" s="161"/>
      <c r="IH93" s="161"/>
      <c r="II93" s="161"/>
      <c r="IJ93" s="161"/>
      <c r="IK93" s="161"/>
      <c r="IL93" s="161"/>
      <c r="IM93" s="161"/>
      <c r="IN93" s="161"/>
      <c r="IO93" s="161"/>
      <c r="IP93" s="161"/>
      <c r="IQ93" s="161"/>
      <c r="IR93" s="161"/>
      <c r="IS93" s="161"/>
      <c r="IT93" s="161"/>
      <c r="IU93" s="161"/>
      <c r="IV93" s="161"/>
      <c r="IW93" s="161"/>
    </row>
    <row r="94" spans="1:257" s="137" customFormat="1" ht="12.6">
      <c r="A94" s="161"/>
      <c r="B94" s="35" t="s">
        <v>576</v>
      </c>
      <c r="C94" s="16" t="str">
        <f t="shared" si="73"/>
        <v xml:space="preserve">Operations </v>
      </c>
      <c r="D94" s="18"/>
      <c r="E94" s="18" t="s">
        <v>649</v>
      </c>
      <c r="F94" s="161"/>
      <c r="G94" s="161"/>
      <c r="H94" s="98">
        <f t="shared" ref="H94:T94" si="80">H219-H345</f>
        <v>0</v>
      </c>
      <c r="I94" s="98">
        <f t="shared" si="80"/>
        <v>0</v>
      </c>
      <c r="J94" s="98">
        <f t="shared" si="80"/>
        <v>0</v>
      </c>
      <c r="K94" s="98">
        <f t="shared" si="80"/>
        <v>0</v>
      </c>
      <c r="L94" s="98">
        <f t="shared" si="80"/>
        <v>0</v>
      </c>
      <c r="M94" s="98">
        <f t="shared" si="80"/>
        <v>0</v>
      </c>
      <c r="N94" s="98">
        <f t="shared" si="80"/>
        <v>0</v>
      </c>
      <c r="O94" s="98">
        <f t="shared" si="80"/>
        <v>0</v>
      </c>
      <c r="P94" s="98">
        <f t="shared" si="80"/>
        <v>0</v>
      </c>
      <c r="Q94" s="98">
        <f t="shared" si="80"/>
        <v>0</v>
      </c>
      <c r="R94" s="98">
        <f t="shared" si="80"/>
        <v>0</v>
      </c>
      <c r="S94" s="98">
        <f t="shared" si="80"/>
        <v>0</v>
      </c>
      <c r="T94" s="98">
        <f t="shared" si="80"/>
        <v>0</v>
      </c>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EZ94" s="161"/>
      <c r="FA94" s="161"/>
      <c r="FB94" s="161"/>
      <c r="FC94" s="161"/>
      <c r="FD94" s="161"/>
      <c r="FE94" s="161"/>
      <c r="FF94" s="161"/>
      <c r="FG94" s="161"/>
      <c r="FH94" s="161"/>
      <c r="FI94" s="161"/>
      <c r="FJ94" s="161"/>
      <c r="FK94" s="161"/>
      <c r="FL94" s="161"/>
      <c r="FM94" s="161"/>
      <c r="FN94" s="161"/>
      <c r="FO94" s="161"/>
      <c r="FP94" s="161"/>
      <c r="FQ94" s="161"/>
      <c r="FR94" s="161"/>
      <c r="FS94" s="161"/>
      <c r="FT94" s="161"/>
      <c r="FU94" s="161"/>
      <c r="FV94" s="161"/>
      <c r="FW94" s="161"/>
      <c r="FX94" s="161"/>
      <c r="FY94" s="161"/>
      <c r="FZ94" s="161"/>
      <c r="GA94" s="161"/>
      <c r="GB94" s="161"/>
      <c r="GC94" s="161"/>
      <c r="GD94" s="161"/>
      <c r="GE94" s="161"/>
      <c r="GF94" s="161"/>
      <c r="GG94" s="161"/>
      <c r="GH94" s="161"/>
      <c r="GI94" s="161"/>
      <c r="GJ94" s="161"/>
      <c r="GK94" s="161"/>
      <c r="GL94" s="161"/>
      <c r="GM94" s="161"/>
      <c r="GN94" s="161"/>
      <c r="GO94" s="161"/>
      <c r="GP94" s="161"/>
      <c r="GQ94" s="161"/>
      <c r="GR94" s="161"/>
      <c r="GS94" s="161"/>
      <c r="GT94" s="161"/>
      <c r="GU94" s="161"/>
      <c r="GV94" s="161"/>
      <c r="GW94" s="161"/>
      <c r="GX94" s="161"/>
      <c r="GY94" s="161"/>
      <c r="GZ94" s="161"/>
      <c r="HA94" s="161"/>
      <c r="HB94" s="161"/>
      <c r="HC94" s="161"/>
      <c r="HD94" s="161"/>
      <c r="HE94" s="161"/>
      <c r="HF94" s="161"/>
      <c r="HG94" s="161"/>
      <c r="HH94" s="161"/>
      <c r="HI94" s="161"/>
      <c r="HJ94" s="161"/>
      <c r="HK94" s="161"/>
      <c r="HL94" s="161"/>
      <c r="HM94" s="161"/>
      <c r="HN94" s="161"/>
      <c r="HO94" s="161"/>
      <c r="HP94" s="161"/>
      <c r="HQ94" s="161"/>
      <c r="HR94" s="161"/>
      <c r="HS94" s="161"/>
      <c r="HT94" s="161"/>
      <c r="HU94" s="161"/>
      <c r="HV94" s="161"/>
      <c r="HW94" s="161"/>
      <c r="HX94" s="161"/>
      <c r="HY94" s="161"/>
      <c r="HZ94" s="161"/>
      <c r="IA94" s="161"/>
      <c r="IB94" s="161"/>
      <c r="IC94" s="161"/>
      <c r="ID94" s="161"/>
      <c r="IE94" s="161"/>
      <c r="IF94" s="161"/>
      <c r="IG94" s="161"/>
      <c r="IH94" s="161"/>
      <c r="II94" s="161"/>
      <c r="IJ94" s="161"/>
      <c r="IK94" s="161"/>
      <c r="IL94" s="161"/>
      <c r="IM94" s="161"/>
      <c r="IN94" s="161"/>
      <c r="IO94" s="161"/>
      <c r="IP94" s="161"/>
      <c r="IQ94" s="161"/>
      <c r="IR94" s="161"/>
      <c r="IS94" s="161"/>
      <c r="IT94" s="161"/>
      <c r="IU94" s="161"/>
      <c r="IV94" s="161"/>
      <c r="IW94" s="161"/>
    </row>
    <row r="95" spans="1:257" s="137" customFormat="1" ht="12.6">
      <c r="A95" s="161"/>
      <c r="B95" s="35" t="s">
        <v>576</v>
      </c>
      <c r="C95" s="94" t="str">
        <f t="shared" si="73"/>
        <v>Payroll costs</v>
      </c>
      <c r="D95" s="18" t="str">
        <f t="shared" ref="D95:D107" si="81">D220</f>
        <v>PR</v>
      </c>
      <c r="E95" s="18" t="s">
        <v>649</v>
      </c>
      <c r="F95" s="161"/>
      <c r="G95" s="161"/>
      <c r="H95" s="98">
        <f t="shared" ref="H95:T95" si="82">H220-H346</f>
        <v>0</v>
      </c>
      <c r="I95" s="98">
        <f t="shared" si="82"/>
        <v>0</v>
      </c>
      <c r="J95" s="98">
        <f t="shared" si="82"/>
        <v>0</v>
      </c>
      <c r="K95" s="98">
        <f t="shared" si="82"/>
        <v>0</v>
      </c>
      <c r="L95" s="98">
        <f t="shared" si="82"/>
        <v>0</v>
      </c>
      <c r="M95" s="98">
        <f t="shared" si="82"/>
        <v>0</v>
      </c>
      <c r="N95" s="98">
        <f t="shared" si="82"/>
        <v>0</v>
      </c>
      <c r="O95" s="98">
        <f t="shared" si="82"/>
        <v>0</v>
      </c>
      <c r="P95" s="98">
        <f t="shared" si="82"/>
        <v>0</v>
      </c>
      <c r="Q95" s="98">
        <f t="shared" si="82"/>
        <v>0</v>
      </c>
      <c r="R95" s="98">
        <f t="shared" si="82"/>
        <v>0</v>
      </c>
      <c r="S95" s="98">
        <f t="shared" si="82"/>
        <v>0</v>
      </c>
      <c r="T95" s="98">
        <f t="shared" si="82"/>
        <v>0</v>
      </c>
      <c r="U95" s="161"/>
      <c r="V95" s="161"/>
      <c r="W95" s="161"/>
      <c r="X95" s="161"/>
      <c r="Y95" s="161"/>
      <c r="Z95" s="161"/>
      <c r="AA95" s="161"/>
      <c r="AB95" s="161"/>
      <c r="AC95" s="161"/>
      <c r="AD95" s="161"/>
      <c r="AE95" s="161"/>
      <c r="AF95" s="161"/>
      <c r="AG95" s="161"/>
      <c r="AH95" s="161"/>
      <c r="AI95" s="161"/>
      <c r="AJ95" s="161"/>
      <c r="AK95" s="161"/>
      <c r="AL95" s="161"/>
      <c r="AM95" s="161"/>
      <c r="AN95" s="161"/>
      <c r="AO95" s="161"/>
      <c r="AP95" s="161"/>
      <c r="AQ95" s="161"/>
      <c r="AR95" s="161"/>
      <c r="AS95" s="161"/>
      <c r="AT95" s="161"/>
      <c r="AU95" s="161"/>
      <c r="AV95" s="161"/>
      <c r="AW95" s="161"/>
      <c r="AX95" s="161"/>
      <c r="AY95" s="161"/>
      <c r="AZ95" s="161"/>
      <c r="BA95" s="161"/>
      <c r="BB95" s="161"/>
      <c r="BC95" s="161"/>
      <c r="BD95" s="161"/>
      <c r="BE95" s="161"/>
      <c r="BF95" s="161"/>
      <c r="BG95" s="161"/>
      <c r="BH95" s="161"/>
      <c r="BI95" s="161"/>
      <c r="BJ95" s="161"/>
      <c r="BK95" s="161"/>
      <c r="BL95" s="161"/>
      <c r="BM95" s="161"/>
      <c r="BN95" s="161"/>
      <c r="BO95" s="161"/>
      <c r="BP95" s="161"/>
      <c r="BQ95" s="161"/>
      <c r="BR95" s="161"/>
      <c r="BS95" s="161"/>
      <c r="BT95" s="161"/>
      <c r="BU95" s="161"/>
      <c r="BV95" s="161"/>
      <c r="BW95" s="161"/>
      <c r="BX95" s="161"/>
      <c r="BY95" s="161"/>
      <c r="BZ95" s="161"/>
      <c r="CA95" s="161"/>
      <c r="CB95" s="161"/>
      <c r="CC95" s="161"/>
      <c r="CD95" s="161"/>
      <c r="CE95" s="161"/>
      <c r="CF95" s="161"/>
      <c r="CG95" s="161"/>
      <c r="CH95" s="161"/>
      <c r="CI95" s="161"/>
      <c r="CJ95" s="161"/>
      <c r="CK95" s="161"/>
      <c r="CL95" s="161"/>
      <c r="CM95" s="161"/>
      <c r="CN95" s="161"/>
      <c r="CO95" s="161"/>
      <c r="CP95" s="161"/>
      <c r="CQ95" s="161"/>
      <c r="CR95" s="161"/>
      <c r="CS95" s="161"/>
      <c r="CT95" s="161"/>
      <c r="CU95" s="161"/>
      <c r="CV95" s="161"/>
      <c r="CW95" s="161"/>
      <c r="CX95" s="161"/>
      <c r="CY95" s="161"/>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61"/>
      <c r="EJ95" s="161"/>
      <c r="EK95" s="161"/>
      <c r="EL95" s="161"/>
      <c r="EM95" s="161"/>
      <c r="EN95" s="161"/>
      <c r="EO95" s="161"/>
      <c r="EP95" s="161"/>
      <c r="EQ95" s="161"/>
      <c r="ER95" s="161"/>
      <c r="ES95" s="161"/>
      <c r="ET95" s="161"/>
      <c r="EU95" s="161"/>
      <c r="EV95" s="161"/>
      <c r="EW95" s="161"/>
      <c r="EX95" s="161"/>
      <c r="EY95" s="161"/>
      <c r="EZ95" s="161"/>
      <c r="FA95" s="161"/>
      <c r="FB95" s="161"/>
      <c r="FC95" s="161"/>
      <c r="FD95" s="161"/>
      <c r="FE95" s="161"/>
      <c r="FF95" s="161"/>
      <c r="FG95" s="161"/>
      <c r="FH95" s="161"/>
      <c r="FI95" s="161"/>
      <c r="FJ95" s="161"/>
      <c r="FK95" s="161"/>
      <c r="FL95" s="161"/>
      <c r="FM95" s="161"/>
      <c r="FN95" s="161"/>
      <c r="FO95" s="161"/>
      <c r="FP95" s="161"/>
      <c r="FQ95" s="161"/>
      <c r="FR95" s="161"/>
      <c r="FS95" s="161"/>
      <c r="FT95" s="161"/>
      <c r="FU95" s="161"/>
      <c r="FV95" s="161"/>
      <c r="FW95" s="161"/>
      <c r="FX95" s="161"/>
      <c r="FY95" s="161"/>
      <c r="FZ95" s="161"/>
      <c r="GA95" s="161"/>
      <c r="GB95" s="161"/>
      <c r="GC95" s="161"/>
      <c r="GD95" s="161"/>
      <c r="GE95" s="161"/>
      <c r="GF95" s="161"/>
      <c r="GG95" s="161"/>
      <c r="GH95" s="161"/>
      <c r="GI95" s="161"/>
      <c r="GJ95" s="161"/>
      <c r="GK95" s="161"/>
      <c r="GL95" s="161"/>
      <c r="GM95" s="161"/>
      <c r="GN95" s="161"/>
      <c r="GO95" s="161"/>
      <c r="GP95" s="161"/>
      <c r="GQ95" s="161"/>
      <c r="GR95" s="161"/>
      <c r="GS95" s="161"/>
      <c r="GT95" s="161"/>
      <c r="GU95" s="161"/>
      <c r="GV95" s="161"/>
      <c r="GW95" s="161"/>
      <c r="GX95" s="161"/>
      <c r="GY95" s="161"/>
      <c r="GZ95" s="161"/>
      <c r="HA95" s="161"/>
      <c r="HB95" s="161"/>
      <c r="HC95" s="161"/>
      <c r="HD95" s="161"/>
      <c r="HE95" s="161"/>
      <c r="HF95" s="161"/>
      <c r="HG95" s="161"/>
      <c r="HH95" s="161"/>
      <c r="HI95" s="161"/>
      <c r="HJ95" s="161"/>
      <c r="HK95" s="161"/>
      <c r="HL95" s="161"/>
      <c r="HM95" s="161"/>
      <c r="HN95" s="161"/>
      <c r="HO95" s="161"/>
      <c r="HP95" s="161"/>
      <c r="HQ95" s="161"/>
      <c r="HR95" s="161"/>
      <c r="HS95" s="161"/>
      <c r="HT95" s="161"/>
      <c r="HU95" s="161"/>
      <c r="HV95" s="161"/>
      <c r="HW95" s="161"/>
      <c r="HX95" s="161"/>
      <c r="HY95" s="161"/>
      <c r="HZ95" s="161"/>
      <c r="IA95" s="161"/>
      <c r="IB95" s="161"/>
      <c r="IC95" s="161"/>
      <c r="ID95" s="161"/>
      <c r="IE95" s="161"/>
      <c r="IF95" s="161"/>
      <c r="IG95" s="161"/>
      <c r="IH95" s="161"/>
      <c r="II95" s="161"/>
      <c r="IJ95" s="161"/>
      <c r="IK95" s="161"/>
      <c r="IL95" s="161"/>
      <c r="IM95" s="161"/>
      <c r="IN95" s="161"/>
      <c r="IO95" s="161"/>
      <c r="IP95" s="161"/>
      <c r="IQ95" s="161"/>
      <c r="IR95" s="161"/>
      <c r="IS95" s="161"/>
      <c r="IT95" s="161"/>
      <c r="IU95" s="161"/>
      <c r="IV95" s="161"/>
      <c r="IW95" s="161"/>
    </row>
    <row r="96" spans="1:257" s="137" customFormat="1" ht="12.6">
      <c r="A96" s="161"/>
      <c r="B96" s="35" t="s">
        <v>576</v>
      </c>
      <c r="C96" s="94" t="str">
        <f t="shared" si="73"/>
        <v>Non-payroll costs</v>
      </c>
      <c r="D96" s="18" t="str">
        <f t="shared" si="81"/>
        <v>NP</v>
      </c>
      <c r="E96" s="18" t="s">
        <v>649</v>
      </c>
      <c r="F96" s="161"/>
      <c r="G96" s="161"/>
      <c r="H96" s="98">
        <f t="shared" ref="H96:T96" si="83">H221-H347</f>
        <v>0</v>
      </c>
      <c r="I96" s="98">
        <f t="shared" si="83"/>
        <v>0</v>
      </c>
      <c r="J96" s="98">
        <f t="shared" si="83"/>
        <v>0</v>
      </c>
      <c r="K96" s="98">
        <f t="shared" si="83"/>
        <v>0</v>
      </c>
      <c r="L96" s="98">
        <f t="shared" si="83"/>
        <v>0</v>
      </c>
      <c r="M96" s="98">
        <f t="shared" si="83"/>
        <v>0</v>
      </c>
      <c r="N96" s="98">
        <f t="shared" si="83"/>
        <v>0</v>
      </c>
      <c r="O96" s="98">
        <f t="shared" si="83"/>
        <v>0</v>
      </c>
      <c r="P96" s="98">
        <f t="shared" si="83"/>
        <v>0</v>
      </c>
      <c r="Q96" s="98">
        <f t="shared" si="83"/>
        <v>0</v>
      </c>
      <c r="R96" s="98">
        <f t="shared" si="83"/>
        <v>0</v>
      </c>
      <c r="S96" s="98">
        <f t="shared" si="83"/>
        <v>0</v>
      </c>
      <c r="T96" s="98">
        <f t="shared" si="83"/>
        <v>0</v>
      </c>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1"/>
      <c r="BK96" s="161"/>
      <c r="BL96" s="161"/>
      <c r="BM96" s="161"/>
      <c r="BN96" s="161"/>
      <c r="BO96" s="161"/>
      <c r="BP96" s="161"/>
      <c r="BQ96" s="161"/>
      <c r="BR96" s="161"/>
      <c r="BS96" s="161"/>
      <c r="BT96" s="161"/>
      <c r="BU96" s="161"/>
      <c r="BV96" s="161"/>
      <c r="BW96" s="161"/>
      <c r="BX96" s="161"/>
      <c r="BY96" s="161"/>
      <c r="BZ96" s="161"/>
      <c r="CA96" s="161"/>
      <c r="CB96" s="161"/>
      <c r="CC96" s="161"/>
      <c r="CD96" s="161"/>
      <c r="CE96" s="161"/>
      <c r="CF96" s="161"/>
      <c r="CG96" s="161"/>
      <c r="CH96" s="161"/>
      <c r="CI96" s="161"/>
      <c r="CJ96" s="161"/>
      <c r="CK96" s="161"/>
      <c r="CL96" s="161"/>
      <c r="CM96" s="161"/>
      <c r="CN96" s="161"/>
      <c r="CO96" s="161"/>
      <c r="CP96" s="161"/>
      <c r="CQ96" s="161"/>
      <c r="CR96" s="161"/>
      <c r="CS96" s="161"/>
      <c r="CT96" s="161"/>
      <c r="CU96" s="161"/>
      <c r="CV96" s="161"/>
      <c r="CW96" s="161"/>
      <c r="CX96" s="161"/>
      <c r="CY96" s="161"/>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61"/>
      <c r="EJ96" s="161"/>
      <c r="EK96" s="161"/>
      <c r="EL96" s="161"/>
      <c r="EM96" s="161"/>
      <c r="EN96" s="161"/>
      <c r="EO96" s="161"/>
      <c r="EP96" s="161"/>
      <c r="EQ96" s="161"/>
      <c r="ER96" s="161"/>
      <c r="ES96" s="161"/>
      <c r="ET96" s="161"/>
      <c r="EU96" s="161"/>
      <c r="EV96" s="161"/>
      <c r="EW96" s="161"/>
      <c r="EX96" s="161"/>
      <c r="EY96" s="161"/>
      <c r="EZ96" s="161"/>
      <c r="FA96" s="161"/>
      <c r="FB96" s="161"/>
      <c r="FC96" s="161"/>
      <c r="FD96" s="161"/>
      <c r="FE96" s="161"/>
      <c r="FF96" s="161"/>
      <c r="FG96" s="161"/>
      <c r="FH96" s="161"/>
      <c r="FI96" s="161"/>
      <c r="FJ96" s="161"/>
      <c r="FK96" s="161"/>
      <c r="FL96" s="161"/>
      <c r="FM96" s="161"/>
      <c r="FN96" s="161"/>
      <c r="FO96" s="161"/>
      <c r="FP96" s="161"/>
      <c r="FQ96" s="161"/>
      <c r="FR96" s="161"/>
      <c r="FS96" s="161"/>
      <c r="FT96" s="161"/>
      <c r="FU96" s="161"/>
      <c r="FV96" s="161"/>
      <c r="FW96" s="161"/>
      <c r="FX96" s="161"/>
      <c r="FY96" s="161"/>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c r="IC96" s="161"/>
      <c r="ID96" s="161"/>
      <c r="IE96" s="161"/>
      <c r="IF96" s="161"/>
      <c r="IG96" s="161"/>
      <c r="IH96" s="161"/>
      <c r="II96" s="161"/>
      <c r="IJ96" s="161"/>
      <c r="IK96" s="161"/>
      <c r="IL96" s="161"/>
      <c r="IM96" s="161"/>
      <c r="IN96" s="161"/>
      <c r="IO96" s="161"/>
      <c r="IP96" s="161"/>
      <c r="IQ96" s="161"/>
      <c r="IR96" s="161"/>
      <c r="IS96" s="161"/>
      <c r="IT96" s="161"/>
      <c r="IU96" s="161"/>
      <c r="IV96" s="161"/>
      <c r="IW96" s="161"/>
    </row>
    <row r="97" spans="1:257" s="137" customFormat="1" ht="12.6">
      <c r="A97" s="161"/>
      <c r="B97" s="35" t="s">
        <v>576</v>
      </c>
      <c r="C97" s="94" t="str">
        <f t="shared" si="73"/>
        <v>Recruitment</v>
      </c>
      <c r="D97" s="18" t="str">
        <f t="shared" si="81"/>
        <v>RC</v>
      </c>
      <c r="E97" s="18" t="s">
        <v>649</v>
      </c>
      <c r="F97" s="161"/>
      <c r="G97" s="161"/>
      <c r="H97" s="98">
        <f t="shared" ref="H97:T97" si="84">H222-H348</f>
        <v>0</v>
      </c>
      <c r="I97" s="98">
        <f t="shared" si="84"/>
        <v>0</v>
      </c>
      <c r="J97" s="98">
        <f t="shared" si="84"/>
        <v>0</v>
      </c>
      <c r="K97" s="98">
        <f t="shared" si="84"/>
        <v>0</v>
      </c>
      <c r="L97" s="98">
        <f t="shared" si="84"/>
        <v>0</v>
      </c>
      <c r="M97" s="98">
        <f t="shared" si="84"/>
        <v>0</v>
      </c>
      <c r="N97" s="98">
        <f t="shared" si="84"/>
        <v>0</v>
      </c>
      <c r="O97" s="98">
        <f t="shared" si="84"/>
        <v>0</v>
      </c>
      <c r="P97" s="98">
        <f t="shared" si="84"/>
        <v>0</v>
      </c>
      <c r="Q97" s="98">
        <f t="shared" si="84"/>
        <v>0</v>
      </c>
      <c r="R97" s="98">
        <f t="shared" si="84"/>
        <v>0</v>
      </c>
      <c r="S97" s="98">
        <f t="shared" si="84"/>
        <v>0</v>
      </c>
      <c r="T97" s="98">
        <f t="shared" si="84"/>
        <v>0</v>
      </c>
      <c r="U97" s="161"/>
      <c r="V97" s="161"/>
      <c r="W97" s="161"/>
      <c r="X97" s="161"/>
      <c r="Y97" s="161"/>
      <c r="Z97" s="161"/>
      <c r="AA97" s="161"/>
      <c r="AB97" s="161"/>
      <c r="AC97" s="161"/>
      <c r="AD97" s="161"/>
      <c r="AE97" s="161"/>
      <c r="AF97" s="161"/>
      <c r="AG97" s="161"/>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c r="BR97" s="161"/>
      <c r="BS97" s="161"/>
      <c r="BT97" s="161"/>
      <c r="BU97" s="161"/>
      <c r="BV97" s="161"/>
      <c r="BW97" s="161"/>
      <c r="BX97" s="161"/>
      <c r="BY97" s="161"/>
      <c r="BZ97" s="161"/>
      <c r="CA97" s="161"/>
      <c r="CB97" s="161"/>
      <c r="CC97" s="161"/>
      <c r="CD97" s="161"/>
      <c r="CE97" s="161"/>
      <c r="CF97" s="161"/>
      <c r="CG97" s="161"/>
      <c r="CH97" s="161"/>
      <c r="CI97" s="161"/>
      <c r="CJ97" s="161"/>
      <c r="CK97" s="161"/>
      <c r="CL97" s="161"/>
      <c r="CM97" s="161"/>
      <c r="CN97" s="161"/>
      <c r="CO97" s="161"/>
      <c r="CP97" s="161"/>
      <c r="CQ97" s="161"/>
      <c r="CR97" s="161"/>
      <c r="CS97" s="161"/>
      <c r="CT97" s="161"/>
      <c r="CU97" s="161"/>
      <c r="CV97" s="161"/>
      <c r="CW97" s="161"/>
      <c r="CX97" s="161"/>
      <c r="CY97" s="161"/>
      <c r="CZ97" s="161"/>
      <c r="DA97" s="161"/>
      <c r="DB97" s="161"/>
      <c r="DC97" s="161"/>
      <c r="DD97" s="161"/>
      <c r="DE97" s="161"/>
      <c r="DF97" s="161"/>
      <c r="DG97" s="161"/>
      <c r="DH97" s="161"/>
      <c r="DI97" s="161"/>
      <c r="DJ97" s="161"/>
      <c r="DK97" s="161"/>
      <c r="DL97" s="161"/>
      <c r="DM97" s="161"/>
      <c r="DN97" s="161"/>
      <c r="DO97" s="161"/>
      <c r="DP97" s="161"/>
      <c r="DQ97" s="161"/>
      <c r="DR97" s="161"/>
      <c r="DS97" s="161"/>
      <c r="DT97" s="161"/>
      <c r="DU97" s="161"/>
      <c r="DV97" s="161"/>
      <c r="DW97" s="161"/>
      <c r="DX97" s="161"/>
      <c r="DY97" s="161"/>
      <c r="DZ97" s="161"/>
      <c r="EA97" s="161"/>
      <c r="EB97" s="161"/>
      <c r="EC97" s="161"/>
      <c r="ED97" s="161"/>
      <c r="EE97" s="161"/>
      <c r="EF97" s="161"/>
      <c r="EG97" s="161"/>
      <c r="EH97" s="161"/>
      <c r="EI97" s="161"/>
      <c r="EJ97" s="161"/>
      <c r="EK97" s="161"/>
      <c r="EL97" s="161"/>
      <c r="EM97" s="161"/>
      <c r="EN97" s="161"/>
      <c r="EO97" s="161"/>
      <c r="EP97" s="161"/>
      <c r="EQ97" s="161"/>
      <c r="ER97" s="161"/>
      <c r="ES97" s="161"/>
      <c r="ET97" s="161"/>
      <c r="EU97" s="161"/>
      <c r="EV97" s="161"/>
      <c r="EW97" s="161"/>
      <c r="EX97" s="161"/>
      <c r="EY97" s="161"/>
      <c r="EZ97" s="161"/>
      <c r="FA97" s="161"/>
      <c r="FB97" s="161"/>
      <c r="FC97" s="161"/>
      <c r="FD97" s="161"/>
      <c r="FE97" s="161"/>
      <c r="FF97" s="161"/>
      <c r="FG97" s="161"/>
      <c r="FH97" s="161"/>
      <c r="FI97" s="161"/>
      <c r="FJ97" s="161"/>
      <c r="FK97" s="161"/>
      <c r="FL97" s="161"/>
      <c r="FM97" s="161"/>
      <c r="FN97" s="161"/>
      <c r="FO97" s="161"/>
      <c r="FP97" s="161"/>
      <c r="FQ97" s="161"/>
      <c r="FR97" s="161"/>
      <c r="FS97" s="161"/>
      <c r="FT97" s="161"/>
      <c r="FU97" s="161"/>
      <c r="FV97" s="161"/>
      <c r="FW97" s="161"/>
      <c r="FX97" s="161"/>
      <c r="FY97" s="161"/>
      <c r="FZ97" s="161"/>
      <c r="GA97" s="161"/>
      <c r="GB97" s="161"/>
      <c r="GC97" s="161"/>
      <c r="GD97" s="161"/>
      <c r="GE97" s="161"/>
      <c r="GF97" s="161"/>
      <c r="GG97" s="161"/>
      <c r="GH97" s="161"/>
      <c r="GI97" s="161"/>
      <c r="GJ97" s="161"/>
      <c r="GK97" s="161"/>
      <c r="GL97" s="161"/>
      <c r="GM97" s="161"/>
      <c r="GN97" s="161"/>
      <c r="GO97" s="161"/>
      <c r="GP97" s="161"/>
      <c r="GQ97" s="161"/>
      <c r="GR97" s="161"/>
      <c r="GS97" s="161"/>
      <c r="GT97" s="161"/>
      <c r="GU97" s="161"/>
      <c r="GV97" s="161"/>
      <c r="GW97" s="161"/>
      <c r="GX97" s="161"/>
      <c r="GY97" s="161"/>
      <c r="GZ97" s="161"/>
      <c r="HA97" s="161"/>
      <c r="HB97" s="161"/>
      <c r="HC97" s="161"/>
      <c r="HD97" s="161"/>
      <c r="HE97" s="161"/>
      <c r="HF97" s="161"/>
      <c r="HG97" s="161"/>
      <c r="HH97" s="161"/>
      <c r="HI97" s="161"/>
      <c r="HJ97" s="161"/>
      <c r="HK97" s="161"/>
      <c r="HL97" s="161"/>
      <c r="HM97" s="161"/>
      <c r="HN97" s="161"/>
      <c r="HO97" s="161"/>
      <c r="HP97" s="161"/>
      <c r="HQ97" s="161"/>
      <c r="HR97" s="161"/>
      <c r="HS97" s="161"/>
      <c r="HT97" s="161"/>
      <c r="HU97" s="161"/>
      <c r="HV97" s="161"/>
      <c r="HW97" s="161"/>
      <c r="HX97" s="161"/>
      <c r="HY97" s="161"/>
      <c r="HZ97" s="161"/>
      <c r="IA97" s="161"/>
      <c r="IB97" s="161"/>
      <c r="IC97" s="161"/>
      <c r="ID97" s="161"/>
      <c r="IE97" s="161"/>
      <c r="IF97" s="161"/>
      <c r="IG97" s="161"/>
      <c r="IH97" s="161"/>
      <c r="II97" s="161"/>
      <c r="IJ97" s="161"/>
      <c r="IK97" s="161"/>
      <c r="IL97" s="161"/>
      <c r="IM97" s="161"/>
      <c r="IN97" s="161"/>
      <c r="IO97" s="161"/>
      <c r="IP97" s="161"/>
      <c r="IQ97" s="161"/>
      <c r="IR97" s="161"/>
      <c r="IS97" s="161"/>
      <c r="IT97" s="161"/>
      <c r="IU97" s="161"/>
      <c r="IV97" s="161"/>
      <c r="IW97" s="161"/>
    </row>
    <row r="98" spans="1:257" s="137" customFormat="1" ht="12.6">
      <c r="A98" s="161"/>
      <c r="B98" s="35" t="s">
        <v>576</v>
      </c>
      <c r="C98" s="94" t="str">
        <f t="shared" si="73"/>
        <v>Accommodation</v>
      </c>
      <c r="D98" s="18" t="str">
        <f t="shared" si="81"/>
        <v>AC</v>
      </c>
      <c r="E98" s="18" t="s">
        <v>649</v>
      </c>
      <c r="F98" s="161"/>
      <c r="G98" s="161"/>
      <c r="H98" s="98">
        <f t="shared" ref="H98:T98" si="85">H223-H349</f>
        <v>0</v>
      </c>
      <c r="I98" s="98">
        <f t="shared" si="85"/>
        <v>0</v>
      </c>
      <c r="J98" s="98">
        <f t="shared" si="85"/>
        <v>0</v>
      </c>
      <c r="K98" s="98">
        <f t="shared" si="85"/>
        <v>0</v>
      </c>
      <c r="L98" s="98">
        <f t="shared" si="85"/>
        <v>0</v>
      </c>
      <c r="M98" s="98">
        <f t="shared" si="85"/>
        <v>0</v>
      </c>
      <c r="N98" s="98">
        <f t="shared" si="85"/>
        <v>0</v>
      </c>
      <c r="O98" s="98">
        <f t="shared" si="85"/>
        <v>0</v>
      </c>
      <c r="P98" s="98">
        <f t="shared" si="85"/>
        <v>0</v>
      </c>
      <c r="Q98" s="98">
        <f t="shared" si="85"/>
        <v>0</v>
      </c>
      <c r="R98" s="98">
        <f t="shared" si="85"/>
        <v>0</v>
      </c>
      <c r="S98" s="98">
        <f t="shared" si="85"/>
        <v>0</v>
      </c>
      <c r="T98" s="98">
        <f t="shared" si="85"/>
        <v>0</v>
      </c>
      <c r="U98" s="161"/>
      <c r="V98" s="161"/>
      <c r="W98" s="161"/>
      <c r="X98" s="161"/>
      <c r="Y98" s="161"/>
      <c r="Z98" s="161"/>
      <c r="AA98" s="161"/>
      <c r="AB98" s="161"/>
      <c r="AC98" s="161"/>
      <c r="AD98" s="161"/>
      <c r="AE98" s="161"/>
      <c r="AF98" s="161"/>
      <c r="AG98" s="161"/>
      <c r="AH98" s="161"/>
      <c r="AI98" s="161"/>
      <c r="AJ98" s="161"/>
      <c r="AK98" s="161"/>
      <c r="AL98" s="161"/>
      <c r="AM98" s="161"/>
      <c r="AN98" s="161"/>
      <c r="AO98" s="161"/>
      <c r="AP98" s="161"/>
      <c r="AQ98" s="161"/>
      <c r="AR98" s="161"/>
      <c r="AS98" s="161"/>
      <c r="AT98" s="161"/>
      <c r="AU98" s="161"/>
      <c r="AV98" s="161"/>
      <c r="AW98" s="161"/>
      <c r="AX98" s="161"/>
      <c r="AY98" s="161"/>
      <c r="AZ98" s="161"/>
      <c r="BA98" s="161"/>
      <c r="BB98" s="161"/>
      <c r="BC98" s="161"/>
      <c r="BD98" s="161"/>
      <c r="BE98" s="161"/>
      <c r="BF98" s="161"/>
      <c r="BG98" s="161"/>
      <c r="BH98" s="161"/>
      <c r="BI98" s="161"/>
      <c r="BJ98" s="161"/>
      <c r="BK98" s="161"/>
      <c r="BL98" s="161"/>
      <c r="BM98" s="161"/>
      <c r="BN98" s="161"/>
      <c r="BO98" s="161"/>
      <c r="BP98" s="161"/>
      <c r="BQ98" s="161"/>
      <c r="BR98" s="161"/>
      <c r="BS98" s="161"/>
      <c r="BT98" s="161"/>
      <c r="BU98" s="161"/>
      <c r="BV98" s="161"/>
      <c r="BW98" s="161"/>
      <c r="BX98" s="161"/>
      <c r="BY98" s="161"/>
      <c r="BZ98" s="161"/>
      <c r="CA98" s="161"/>
      <c r="CB98" s="161"/>
      <c r="CC98" s="161"/>
      <c r="CD98" s="161"/>
      <c r="CE98" s="161"/>
      <c r="CF98" s="161"/>
      <c r="CG98" s="161"/>
      <c r="CH98" s="161"/>
      <c r="CI98" s="161"/>
      <c r="CJ98" s="161"/>
      <c r="CK98" s="161"/>
      <c r="CL98" s="161"/>
      <c r="CM98" s="161"/>
      <c r="CN98" s="161"/>
      <c r="CO98" s="161"/>
      <c r="CP98" s="161"/>
      <c r="CQ98" s="161"/>
      <c r="CR98" s="161"/>
      <c r="CS98" s="161"/>
      <c r="CT98" s="161"/>
      <c r="CU98" s="161"/>
      <c r="CV98" s="161"/>
      <c r="CW98" s="161"/>
      <c r="CX98" s="161"/>
      <c r="CY98" s="161"/>
      <c r="CZ98" s="161"/>
      <c r="DA98" s="161"/>
      <c r="DB98" s="161"/>
      <c r="DC98" s="161"/>
      <c r="DD98" s="161"/>
      <c r="DE98" s="161"/>
      <c r="DF98" s="161"/>
      <c r="DG98" s="161"/>
      <c r="DH98" s="161"/>
      <c r="DI98" s="161"/>
      <c r="DJ98" s="161"/>
      <c r="DK98" s="161"/>
      <c r="DL98" s="161"/>
      <c r="DM98" s="161"/>
      <c r="DN98" s="161"/>
      <c r="DO98" s="161"/>
      <c r="DP98" s="161"/>
      <c r="DQ98" s="161"/>
      <c r="DR98" s="161"/>
      <c r="DS98" s="161"/>
      <c r="DT98" s="161"/>
      <c r="DU98" s="161"/>
      <c r="DV98" s="161"/>
      <c r="DW98" s="161"/>
      <c r="DX98" s="161"/>
      <c r="DY98" s="161"/>
      <c r="DZ98" s="161"/>
      <c r="EA98" s="161"/>
      <c r="EB98" s="161"/>
      <c r="EC98" s="161"/>
      <c r="ED98" s="161"/>
      <c r="EE98" s="161"/>
      <c r="EF98" s="161"/>
      <c r="EG98" s="161"/>
      <c r="EH98" s="161"/>
      <c r="EI98" s="161"/>
      <c r="EJ98" s="161"/>
      <c r="EK98" s="161"/>
      <c r="EL98" s="161"/>
      <c r="EM98" s="161"/>
      <c r="EN98" s="161"/>
      <c r="EO98" s="161"/>
      <c r="EP98" s="161"/>
      <c r="EQ98" s="161"/>
      <c r="ER98" s="161"/>
      <c r="ES98" s="161"/>
      <c r="ET98" s="161"/>
      <c r="EU98" s="161"/>
      <c r="EV98" s="161"/>
      <c r="EW98" s="161"/>
      <c r="EX98" s="161"/>
      <c r="EY98" s="161"/>
      <c r="EZ98" s="161"/>
      <c r="FA98" s="161"/>
      <c r="FB98" s="161"/>
      <c r="FC98" s="161"/>
      <c r="FD98" s="161"/>
      <c r="FE98" s="161"/>
      <c r="FF98" s="161"/>
      <c r="FG98" s="161"/>
      <c r="FH98" s="161"/>
      <c r="FI98" s="161"/>
      <c r="FJ98" s="161"/>
      <c r="FK98" s="161"/>
      <c r="FL98" s="161"/>
      <c r="FM98" s="161"/>
      <c r="FN98" s="161"/>
      <c r="FO98" s="161"/>
      <c r="FP98" s="161"/>
      <c r="FQ98" s="161"/>
      <c r="FR98" s="161"/>
      <c r="FS98" s="161"/>
      <c r="FT98" s="161"/>
      <c r="FU98" s="161"/>
      <c r="FV98" s="161"/>
      <c r="FW98" s="161"/>
      <c r="FX98" s="161"/>
      <c r="FY98" s="161"/>
      <c r="FZ98" s="161"/>
      <c r="GA98" s="161"/>
      <c r="GB98" s="161"/>
      <c r="GC98" s="161"/>
      <c r="GD98" s="161"/>
      <c r="GE98" s="161"/>
      <c r="GF98" s="161"/>
      <c r="GG98" s="161"/>
      <c r="GH98" s="161"/>
      <c r="GI98" s="161"/>
      <c r="GJ98" s="161"/>
      <c r="GK98" s="161"/>
      <c r="GL98" s="161"/>
      <c r="GM98" s="161"/>
      <c r="GN98" s="161"/>
      <c r="GO98" s="161"/>
      <c r="GP98" s="161"/>
      <c r="GQ98" s="161"/>
      <c r="GR98" s="161"/>
      <c r="GS98" s="161"/>
      <c r="GT98" s="161"/>
      <c r="GU98" s="161"/>
      <c r="GV98" s="161"/>
      <c r="GW98" s="161"/>
      <c r="GX98" s="161"/>
      <c r="GY98" s="161"/>
      <c r="GZ98" s="161"/>
      <c r="HA98" s="161"/>
      <c r="HB98" s="161"/>
      <c r="HC98" s="161"/>
      <c r="HD98" s="161"/>
      <c r="HE98" s="161"/>
      <c r="HF98" s="161"/>
      <c r="HG98" s="161"/>
      <c r="HH98" s="161"/>
      <c r="HI98" s="161"/>
      <c r="HJ98" s="161"/>
      <c r="HK98" s="161"/>
      <c r="HL98" s="161"/>
      <c r="HM98" s="161"/>
      <c r="HN98" s="161"/>
      <c r="HO98" s="161"/>
      <c r="HP98" s="161"/>
      <c r="HQ98" s="161"/>
      <c r="HR98" s="161"/>
      <c r="HS98" s="161"/>
      <c r="HT98" s="161"/>
      <c r="HU98" s="161"/>
      <c r="HV98" s="161"/>
      <c r="HW98" s="161"/>
      <c r="HX98" s="161"/>
      <c r="HY98" s="161"/>
      <c r="HZ98" s="161"/>
      <c r="IA98" s="161"/>
      <c r="IB98" s="161"/>
      <c r="IC98" s="161"/>
      <c r="ID98" s="161"/>
      <c r="IE98" s="161"/>
      <c r="IF98" s="161"/>
      <c r="IG98" s="161"/>
      <c r="IH98" s="161"/>
      <c r="II98" s="161"/>
      <c r="IJ98" s="161"/>
      <c r="IK98" s="161"/>
      <c r="IL98" s="161"/>
      <c r="IM98" s="161"/>
      <c r="IN98" s="161"/>
      <c r="IO98" s="161"/>
      <c r="IP98" s="161"/>
      <c r="IQ98" s="161"/>
      <c r="IR98" s="161"/>
      <c r="IS98" s="161"/>
      <c r="IT98" s="161"/>
      <c r="IU98" s="161"/>
      <c r="IV98" s="161"/>
      <c r="IW98" s="161"/>
    </row>
    <row r="99" spans="1:257" s="137" customFormat="1" ht="12.6">
      <c r="A99" s="161"/>
      <c r="B99" s="35" t="s">
        <v>576</v>
      </c>
      <c r="C99" s="94" t="str">
        <f t="shared" si="73"/>
        <v>External services</v>
      </c>
      <c r="D99" s="18" t="str">
        <f t="shared" si="81"/>
        <v>ES</v>
      </c>
      <c r="E99" s="18" t="s">
        <v>649</v>
      </c>
      <c r="F99" s="161"/>
      <c r="G99" s="161"/>
      <c r="H99" s="98">
        <f t="shared" ref="H99:T99" si="86">H224-H350</f>
        <v>0</v>
      </c>
      <c r="I99" s="98">
        <f t="shared" si="86"/>
        <v>0</v>
      </c>
      <c r="J99" s="98">
        <f t="shared" si="86"/>
        <v>0</v>
      </c>
      <c r="K99" s="98">
        <f t="shared" si="86"/>
        <v>0</v>
      </c>
      <c r="L99" s="98">
        <f t="shared" si="86"/>
        <v>0</v>
      </c>
      <c r="M99" s="98">
        <f t="shared" si="86"/>
        <v>0</v>
      </c>
      <c r="N99" s="98">
        <f t="shared" si="86"/>
        <v>0</v>
      </c>
      <c r="O99" s="98">
        <f t="shared" si="86"/>
        <v>0</v>
      </c>
      <c r="P99" s="98">
        <f t="shared" si="86"/>
        <v>0</v>
      </c>
      <c r="Q99" s="98">
        <f t="shared" si="86"/>
        <v>0</v>
      </c>
      <c r="R99" s="98">
        <f t="shared" si="86"/>
        <v>0</v>
      </c>
      <c r="S99" s="98">
        <f t="shared" si="86"/>
        <v>0</v>
      </c>
      <c r="T99" s="98">
        <f t="shared" si="86"/>
        <v>0</v>
      </c>
      <c r="U99" s="161"/>
      <c r="V99" s="161"/>
      <c r="W99" s="161"/>
      <c r="X99" s="161"/>
      <c r="Y99" s="161"/>
      <c r="Z99" s="161"/>
      <c r="AA99" s="161"/>
      <c r="AB99" s="161"/>
      <c r="AC99" s="161"/>
      <c r="AD99" s="161"/>
      <c r="AE99" s="161"/>
      <c r="AF99" s="161"/>
      <c r="AG99" s="161"/>
      <c r="AH99" s="161"/>
      <c r="AI99" s="161"/>
      <c r="AJ99" s="161"/>
      <c r="AK99" s="161"/>
      <c r="AL99" s="161"/>
      <c r="AM99" s="161"/>
      <c r="AN99" s="161"/>
      <c r="AO99" s="161"/>
      <c r="AP99" s="161"/>
      <c r="AQ99" s="161"/>
      <c r="AR99" s="161"/>
      <c r="AS99" s="161"/>
      <c r="AT99" s="161"/>
      <c r="AU99" s="161"/>
      <c r="AV99" s="161"/>
      <c r="AW99" s="161"/>
      <c r="AX99" s="161"/>
      <c r="AY99" s="161"/>
      <c r="AZ99" s="161"/>
      <c r="BA99" s="161"/>
      <c r="BB99" s="161"/>
      <c r="BC99" s="161"/>
      <c r="BD99" s="161"/>
      <c r="BE99" s="161"/>
      <c r="BF99" s="161"/>
      <c r="BG99" s="161"/>
      <c r="BH99" s="161"/>
      <c r="BI99" s="161"/>
      <c r="BJ99" s="161"/>
      <c r="BK99" s="161"/>
      <c r="BL99" s="161"/>
      <c r="BM99" s="161"/>
      <c r="BN99" s="161"/>
      <c r="BO99" s="161"/>
      <c r="BP99" s="161"/>
      <c r="BQ99" s="161"/>
      <c r="BR99" s="161"/>
      <c r="BS99" s="161"/>
      <c r="BT99" s="161"/>
      <c r="BU99" s="161"/>
      <c r="BV99" s="161"/>
      <c r="BW99" s="161"/>
      <c r="BX99" s="161"/>
      <c r="BY99" s="161"/>
      <c r="BZ99" s="161"/>
      <c r="CA99" s="161"/>
      <c r="CB99" s="161"/>
      <c r="CC99" s="161"/>
      <c r="CD99" s="161"/>
      <c r="CE99" s="161"/>
      <c r="CF99" s="161"/>
      <c r="CG99" s="161"/>
      <c r="CH99" s="161"/>
      <c r="CI99" s="161"/>
      <c r="CJ99" s="161"/>
      <c r="CK99" s="161"/>
      <c r="CL99" s="161"/>
      <c r="CM99" s="161"/>
      <c r="CN99" s="161"/>
      <c r="CO99" s="161"/>
      <c r="CP99" s="161"/>
      <c r="CQ99" s="161"/>
      <c r="CR99" s="161"/>
      <c r="CS99" s="161"/>
      <c r="CT99" s="161"/>
      <c r="CU99" s="161"/>
      <c r="CV99" s="161"/>
      <c r="CW99" s="161"/>
      <c r="CX99" s="161"/>
      <c r="CY99" s="161"/>
      <c r="CZ99" s="161"/>
      <c r="DA99" s="161"/>
      <c r="DB99" s="161"/>
      <c r="DC99" s="161"/>
      <c r="DD99" s="161"/>
      <c r="DE99" s="161"/>
      <c r="DF99" s="161"/>
      <c r="DG99" s="161"/>
      <c r="DH99" s="161"/>
      <c r="DI99" s="161"/>
      <c r="DJ99" s="161"/>
      <c r="DK99" s="161"/>
      <c r="DL99" s="161"/>
      <c r="DM99" s="161"/>
      <c r="DN99" s="161"/>
      <c r="DO99" s="161"/>
      <c r="DP99" s="161"/>
      <c r="DQ99" s="161"/>
      <c r="DR99" s="161"/>
      <c r="DS99" s="161"/>
      <c r="DT99" s="161"/>
      <c r="DU99" s="161"/>
      <c r="DV99" s="161"/>
      <c r="DW99" s="161"/>
      <c r="DX99" s="161"/>
      <c r="DY99" s="161"/>
      <c r="DZ99" s="161"/>
      <c r="EA99" s="161"/>
      <c r="EB99" s="161"/>
      <c r="EC99" s="161"/>
      <c r="ED99" s="161"/>
      <c r="EE99" s="161"/>
      <c r="EF99" s="161"/>
      <c r="EG99" s="161"/>
      <c r="EH99" s="161"/>
      <c r="EI99" s="161"/>
      <c r="EJ99" s="161"/>
      <c r="EK99" s="161"/>
      <c r="EL99" s="161"/>
      <c r="EM99" s="161"/>
      <c r="EN99" s="161"/>
      <c r="EO99" s="161"/>
      <c r="EP99" s="161"/>
      <c r="EQ99" s="161"/>
      <c r="ER99" s="161"/>
      <c r="ES99" s="161"/>
      <c r="ET99" s="161"/>
      <c r="EU99" s="161"/>
      <c r="EV99" s="161"/>
      <c r="EW99" s="161"/>
      <c r="EX99" s="161"/>
      <c r="EY99" s="161"/>
      <c r="EZ99" s="161"/>
      <c r="FA99" s="161"/>
      <c r="FB99" s="161"/>
      <c r="FC99" s="161"/>
      <c r="FD99" s="161"/>
      <c r="FE99" s="161"/>
      <c r="FF99" s="161"/>
      <c r="FG99" s="161"/>
      <c r="FH99" s="161"/>
      <c r="FI99" s="161"/>
      <c r="FJ99" s="161"/>
      <c r="FK99" s="161"/>
      <c r="FL99" s="161"/>
      <c r="FM99" s="161"/>
      <c r="FN99" s="161"/>
      <c r="FO99" s="161"/>
      <c r="FP99" s="161"/>
      <c r="FQ99" s="161"/>
      <c r="FR99" s="161"/>
      <c r="FS99" s="161"/>
      <c r="FT99" s="161"/>
      <c r="FU99" s="161"/>
      <c r="FV99" s="161"/>
      <c r="FW99" s="161"/>
      <c r="FX99" s="161"/>
      <c r="FY99" s="161"/>
      <c r="FZ99" s="161"/>
      <c r="GA99" s="161"/>
      <c r="GB99" s="161"/>
      <c r="GC99" s="161"/>
      <c r="GD99" s="161"/>
      <c r="GE99" s="161"/>
      <c r="GF99" s="161"/>
      <c r="GG99" s="161"/>
      <c r="GH99" s="161"/>
      <c r="GI99" s="161"/>
      <c r="GJ99" s="161"/>
      <c r="GK99" s="161"/>
      <c r="GL99" s="161"/>
      <c r="GM99" s="161"/>
      <c r="GN99" s="161"/>
      <c r="GO99" s="161"/>
      <c r="GP99" s="161"/>
      <c r="GQ99" s="161"/>
      <c r="GR99" s="161"/>
      <c r="GS99" s="161"/>
      <c r="GT99" s="161"/>
      <c r="GU99" s="161"/>
      <c r="GV99" s="161"/>
      <c r="GW99" s="161"/>
      <c r="GX99" s="161"/>
      <c r="GY99" s="161"/>
      <c r="GZ99" s="161"/>
      <c r="HA99" s="161"/>
      <c r="HB99" s="161"/>
      <c r="HC99" s="161"/>
      <c r="HD99" s="161"/>
      <c r="HE99" s="161"/>
      <c r="HF99" s="161"/>
      <c r="HG99" s="161"/>
      <c r="HH99" s="161"/>
      <c r="HI99" s="161"/>
      <c r="HJ99" s="161"/>
      <c r="HK99" s="161"/>
      <c r="HL99" s="161"/>
      <c r="HM99" s="161"/>
      <c r="HN99" s="161"/>
      <c r="HO99" s="161"/>
      <c r="HP99" s="161"/>
      <c r="HQ99" s="161"/>
      <c r="HR99" s="161"/>
      <c r="HS99" s="161"/>
      <c r="HT99" s="161"/>
      <c r="HU99" s="161"/>
      <c r="HV99" s="161"/>
      <c r="HW99" s="161"/>
      <c r="HX99" s="161"/>
      <c r="HY99" s="161"/>
      <c r="HZ99" s="161"/>
      <c r="IA99" s="161"/>
      <c r="IB99" s="161"/>
      <c r="IC99" s="161"/>
      <c r="ID99" s="161"/>
      <c r="IE99" s="161"/>
      <c r="IF99" s="161"/>
      <c r="IG99" s="161"/>
      <c r="IH99" s="161"/>
      <c r="II99" s="161"/>
      <c r="IJ99" s="161"/>
      <c r="IK99" s="161"/>
      <c r="IL99" s="161"/>
      <c r="IM99" s="161"/>
      <c r="IN99" s="161"/>
      <c r="IO99" s="161"/>
      <c r="IP99" s="161"/>
      <c r="IQ99" s="161"/>
      <c r="IR99" s="161"/>
      <c r="IS99" s="161"/>
      <c r="IT99" s="161"/>
      <c r="IU99" s="161"/>
      <c r="IV99" s="161"/>
      <c r="IW99" s="161"/>
    </row>
    <row r="100" spans="1:257" s="137" customFormat="1" ht="12.6">
      <c r="A100" s="161"/>
      <c r="B100" s="35" t="s">
        <v>576</v>
      </c>
      <c r="C100" s="94" t="str">
        <f t="shared" si="73"/>
        <v>Internal services</v>
      </c>
      <c r="D100" s="18" t="str">
        <f t="shared" si="81"/>
        <v>IS</v>
      </c>
      <c r="E100" s="18" t="s">
        <v>649</v>
      </c>
      <c r="F100" s="161"/>
      <c r="G100" s="161"/>
      <c r="H100" s="98">
        <f t="shared" ref="H100:T100" si="87">H225-H351</f>
        <v>0</v>
      </c>
      <c r="I100" s="98">
        <f t="shared" si="87"/>
        <v>0</v>
      </c>
      <c r="J100" s="98">
        <f t="shared" si="87"/>
        <v>0</v>
      </c>
      <c r="K100" s="98">
        <f t="shared" si="87"/>
        <v>0</v>
      </c>
      <c r="L100" s="98">
        <f t="shared" si="87"/>
        <v>0</v>
      </c>
      <c r="M100" s="98">
        <f t="shared" si="87"/>
        <v>0</v>
      </c>
      <c r="N100" s="98">
        <f t="shared" si="87"/>
        <v>0</v>
      </c>
      <c r="O100" s="98">
        <f t="shared" si="87"/>
        <v>0</v>
      </c>
      <c r="P100" s="98">
        <f t="shared" si="87"/>
        <v>0</v>
      </c>
      <c r="Q100" s="98">
        <f t="shared" si="87"/>
        <v>0</v>
      </c>
      <c r="R100" s="98">
        <f t="shared" si="87"/>
        <v>0</v>
      </c>
      <c r="S100" s="98">
        <f t="shared" si="87"/>
        <v>0</v>
      </c>
      <c r="T100" s="98">
        <f t="shared" si="87"/>
        <v>0</v>
      </c>
      <c r="U100" s="161"/>
      <c r="V100" s="161"/>
      <c r="W100" s="161"/>
      <c r="X100" s="161"/>
      <c r="Y100" s="161"/>
      <c r="Z100" s="161"/>
      <c r="AA100" s="161"/>
      <c r="AB100" s="161"/>
      <c r="AC100" s="161"/>
      <c r="AD100" s="161"/>
      <c r="AE100" s="161"/>
      <c r="AF100" s="161"/>
      <c r="AG100" s="161"/>
      <c r="AH100" s="161"/>
      <c r="AI100" s="161"/>
      <c r="AJ100" s="161"/>
      <c r="AK100" s="161"/>
      <c r="AL100" s="161"/>
      <c r="AM100" s="161"/>
      <c r="AN100" s="161"/>
      <c r="AO100" s="161"/>
      <c r="AP100" s="161"/>
      <c r="AQ100" s="161"/>
      <c r="AR100" s="161"/>
      <c r="AS100" s="161"/>
      <c r="AT100" s="161"/>
      <c r="AU100" s="161"/>
      <c r="AV100" s="161"/>
      <c r="AW100" s="161"/>
      <c r="AX100" s="161"/>
      <c r="AY100" s="161"/>
      <c r="AZ100" s="161"/>
      <c r="BA100" s="161"/>
      <c r="BB100" s="161"/>
      <c r="BC100" s="161"/>
      <c r="BD100" s="161"/>
      <c r="BE100" s="161"/>
      <c r="BF100" s="161"/>
      <c r="BG100" s="161"/>
      <c r="BH100" s="161"/>
      <c r="BI100" s="161"/>
      <c r="BJ100" s="161"/>
      <c r="BK100" s="161"/>
      <c r="BL100" s="161"/>
      <c r="BM100" s="161"/>
      <c r="BN100" s="161"/>
      <c r="BO100" s="161"/>
      <c r="BP100" s="161"/>
      <c r="BQ100" s="161"/>
      <c r="BR100" s="161"/>
      <c r="BS100" s="161"/>
      <c r="BT100" s="161"/>
      <c r="BU100" s="161"/>
      <c r="BV100" s="161"/>
      <c r="BW100" s="161"/>
      <c r="BX100" s="161"/>
      <c r="BY100" s="161"/>
      <c r="BZ100" s="161"/>
      <c r="CA100" s="161"/>
      <c r="CB100" s="161"/>
      <c r="CC100" s="161"/>
      <c r="CD100" s="161"/>
      <c r="CE100" s="161"/>
      <c r="CF100" s="161"/>
      <c r="CG100" s="161"/>
      <c r="CH100" s="161"/>
      <c r="CI100" s="161"/>
      <c r="CJ100" s="161"/>
      <c r="CK100" s="161"/>
      <c r="CL100" s="161"/>
      <c r="CM100" s="161"/>
      <c r="CN100" s="161"/>
      <c r="CO100" s="161"/>
      <c r="CP100" s="161"/>
      <c r="CQ100" s="161"/>
      <c r="CR100" s="161"/>
      <c r="CS100" s="161"/>
      <c r="CT100" s="161"/>
      <c r="CU100" s="161"/>
      <c r="CV100" s="161"/>
      <c r="CW100" s="161"/>
      <c r="CX100" s="161"/>
      <c r="CY100" s="161"/>
      <c r="CZ100" s="161"/>
      <c r="DA100" s="161"/>
      <c r="DB100" s="161"/>
      <c r="DC100" s="161"/>
      <c r="DD100" s="161"/>
      <c r="DE100" s="161"/>
      <c r="DF100" s="161"/>
      <c r="DG100" s="161"/>
      <c r="DH100" s="161"/>
      <c r="DI100" s="161"/>
      <c r="DJ100" s="161"/>
      <c r="DK100" s="161"/>
      <c r="DL100" s="161"/>
      <c r="DM100" s="161"/>
      <c r="DN100" s="161"/>
      <c r="DO100" s="161"/>
      <c r="DP100" s="161"/>
      <c r="DQ100" s="161"/>
      <c r="DR100" s="161"/>
      <c r="DS100" s="161"/>
      <c r="DT100" s="161"/>
      <c r="DU100" s="161"/>
      <c r="DV100" s="161"/>
      <c r="DW100" s="161"/>
      <c r="DX100" s="161"/>
      <c r="DY100" s="161"/>
      <c r="DZ100" s="161"/>
      <c r="EA100" s="161"/>
      <c r="EB100" s="161"/>
      <c r="EC100" s="161"/>
      <c r="ED100" s="161"/>
      <c r="EE100" s="161"/>
      <c r="EF100" s="161"/>
      <c r="EG100" s="161"/>
      <c r="EH100" s="161"/>
      <c r="EI100" s="161"/>
      <c r="EJ100" s="161"/>
      <c r="EK100" s="161"/>
      <c r="EL100" s="161"/>
      <c r="EM100" s="161"/>
      <c r="EN100" s="161"/>
      <c r="EO100" s="161"/>
      <c r="EP100" s="161"/>
      <c r="EQ100" s="161"/>
      <c r="ER100" s="161"/>
      <c r="ES100" s="161"/>
      <c r="ET100" s="161"/>
      <c r="EU100" s="161"/>
      <c r="EV100" s="161"/>
      <c r="EW100" s="161"/>
      <c r="EX100" s="161"/>
      <c r="EY100" s="161"/>
      <c r="EZ100" s="161"/>
      <c r="FA100" s="161"/>
      <c r="FB100" s="161"/>
      <c r="FC100" s="161"/>
      <c r="FD100" s="161"/>
      <c r="FE100" s="161"/>
      <c r="FF100" s="161"/>
      <c r="FG100" s="161"/>
      <c r="FH100" s="161"/>
      <c r="FI100" s="161"/>
      <c r="FJ100" s="161"/>
      <c r="FK100" s="161"/>
      <c r="FL100" s="161"/>
      <c r="FM100" s="161"/>
      <c r="FN100" s="161"/>
      <c r="FO100" s="161"/>
      <c r="FP100" s="161"/>
      <c r="FQ100" s="161"/>
      <c r="FR100" s="161"/>
      <c r="FS100" s="161"/>
      <c r="FT100" s="161"/>
      <c r="FU100" s="161"/>
      <c r="FV100" s="161"/>
      <c r="FW100" s="161"/>
      <c r="FX100" s="161"/>
      <c r="FY100" s="161"/>
      <c r="FZ100" s="161"/>
      <c r="GA100" s="161"/>
      <c r="GB100" s="161"/>
      <c r="GC100" s="161"/>
      <c r="GD100" s="161"/>
      <c r="GE100" s="161"/>
      <c r="GF100" s="161"/>
      <c r="GG100" s="161"/>
      <c r="GH100" s="161"/>
      <c r="GI100" s="161"/>
      <c r="GJ100" s="161"/>
      <c r="GK100" s="161"/>
      <c r="GL100" s="161"/>
      <c r="GM100" s="161"/>
      <c r="GN100" s="161"/>
      <c r="GO100" s="161"/>
      <c r="GP100" s="161"/>
      <c r="GQ100" s="161"/>
      <c r="GR100" s="161"/>
      <c r="GS100" s="161"/>
      <c r="GT100" s="161"/>
      <c r="GU100" s="161"/>
      <c r="GV100" s="161"/>
      <c r="GW100" s="161"/>
      <c r="GX100" s="161"/>
      <c r="GY100" s="161"/>
      <c r="GZ100" s="161"/>
      <c r="HA100" s="161"/>
      <c r="HB100" s="161"/>
      <c r="HC100" s="161"/>
      <c r="HD100" s="161"/>
      <c r="HE100" s="161"/>
      <c r="HF100" s="161"/>
      <c r="HG100" s="161"/>
      <c r="HH100" s="161"/>
      <c r="HI100" s="161"/>
      <c r="HJ100" s="161"/>
      <c r="HK100" s="161"/>
      <c r="HL100" s="161"/>
      <c r="HM100" s="161"/>
      <c r="HN100" s="161"/>
      <c r="HO100" s="161"/>
      <c r="HP100" s="161"/>
      <c r="HQ100" s="161"/>
      <c r="HR100" s="161"/>
      <c r="HS100" s="161"/>
      <c r="HT100" s="161"/>
      <c r="HU100" s="161"/>
      <c r="HV100" s="161"/>
      <c r="HW100" s="161"/>
      <c r="HX100" s="161"/>
      <c r="HY100" s="161"/>
      <c r="HZ100" s="161"/>
      <c r="IA100" s="161"/>
      <c r="IB100" s="161"/>
      <c r="IC100" s="161"/>
      <c r="ID100" s="161"/>
      <c r="IE100" s="161"/>
      <c r="IF100" s="161"/>
      <c r="IG100" s="161"/>
      <c r="IH100" s="161"/>
      <c r="II100" s="161"/>
      <c r="IJ100" s="161"/>
      <c r="IK100" s="161"/>
      <c r="IL100" s="161"/>
      <c r="IM100" s="161"/>
      <c r="IN100" s="161"/>
      <c r="IO100" s="161"/>
      <c r="IP100" s="161"/>
      <c r="IQ100" s="161"/>
      <c r="IR100" s="161"/>
      <c r="IS100" s="161"/>
      <c r="IT100" s="161"/>
      <c r="IU100" s="161"/>
      <c r="IV100" s="161"/>
      <c r="IW100" s="161"/>
    </row>
    <row r="101" spans="1:257" s="137" customFormat="1" ht="12.6">
      <c r="A101" s="18"/>
      <c r="B101" s="35" t="s">
        <v>576</v>
      </c>
      <c r="C101" s="94" t="str">
        <f t="shared" si="73"/>
        <v>Service management</v>
      </c>
      <c r="D101" s="18" t="str">
        <f t="shared" si="81"/>
        <v>SM</v>
      </c>
      <c r="E101" s="18" t="s">
        <v>649</v>
      </c>
      <c r="F101" s="161"/>
      <c r="G101" s="161"/>
      <c r="H101" s="98">
        <f t="shared" ref="H101:T101" si="88">H226-H352</f>
        <v>0</v>
      </c>
      <c r="I101" s="98">
        <f t="shared" si="88"/>
        <v>0</v>
      </c>
      <c r="J101" s="98">
        <f t="shared" si="88"/>
        <v>0</v>
      </c>
      <c r="K101" s="98">
        <f t="shared" si="88"/>
        <v>0</v>
      </c>
      <c r="L101" s="98">
        <f t="shared" si="88"/>
        <v>0</v>
      </c>
      <c r="M101" s="98">
        <f t="shared" si="88"/>
        <v>0</v>
      </c>
      <c r="N101" s="98">
        <f t="shared" si="88"/>
        <v>0</v>
      </c>
      <c r="O101" s="98">
        <f t="shared" si="88"/>
        <v>0</v>
      </c>
      <c r="P101" s="98">
        <f t="shared" si="88"/>
        <v>0</v>
      </c>
      <c r="Q101" s="98">
        <f t="shared" si="88"/>
        <v>0</v>
      </c>
      <c r="R101" s="98">
        <f t="shared" si="88"/>
        <v>0</v>
      </c>
      <c r="S101" s="98">
        <f t="shared" si="88"/>
        <v>0</v>
      </c>
      <c r="T101" s="98">
        <f t="shared" si="88"/>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row>
    <row r="102" spans="1:257" s="137" customFormat="1" ht="12.6">
      <c r="A102" s="161"/>
      <c r="B102" s="35" t="s">
        <v>576</v>
      </c>
      <c r="C102" s="94" t="str">
        <f t="shared" si="73"/>
        <v>Transition</v>
      </c>
      <c r="D102" s="18" t="str">
        <f t="shared" si="81"/>
        <v>TR</v>
      </c>
      <c r="E102" s="18" t="s">
        <v>649</v>
      </c>
      <c r="F102" s="161"/>
      <c r="G102" s="161"/>
      <c r="H102" s="98">
        <f t="shared" ref="H102:T102" si="89">H227-H353</f>
        <v>0</v>
      </c>
      <c r="I102" s="98">
        <f t="shared" si="89"/>
        <v>0</v>
      </c>
      <c r="J102" s="98">
        <f t="shared" si="89"/>
        <v>0</v>
      </c>
      <c r="K102" s="98">
        <f t="shared" si="89"/>
        <v>0</v>
      </c>
      <c r="L102" s="98">
        <f t="shared" si="89"/>
        <v>0</v>
      </c>
      <c r="M102" s="98">
        <f t="shared" si="89"/>
        <v>0</v>
      </c>
      <c r="N102" s="98">
        <f t="shared" si="89"/>
        <v>0</v>
      </c>
      <c r="O102" s="98">
        <f t="shared" si="89"/>
        <v>0</v>
      </c>
      <c r="P102" s="98">
        <f t="shared" si="89"/>
        <v>0</v>
      </c>
      <c r="Q102" s="98">
        <f t="shared" si="89"/>
        <v>0</v>
      </c>
      <c r="R102" s="98">
        <f t="shared" si="89"/>
        <v>0</v>
      </c>
      <c r="S102" s="98">
        <f t="shared" si="89"/>
        <v>0</v>
      </c>
      <c r="T102" s="98">
        <f t="shared" si="89"/>
        <v>0</v>
      </c>
      <c r="U102" s="161"/>
      <c r="V102" s="161"/>
      <c r="W102" s="161"/>
      <c r="X102" s="161"/>
      <c r="Y102" s="161"/>
      <c r="Z102" s="161"/>
      <c r="AA102" s="161"/>
      <c r="AB102" s="161"/>
      <c r="AC102" s="161"/>
      <c r="AD102" s="161"/>
      <c r="AE102" s="161"/>
      <c r="AF102" s="161"/>
      <c r="AG102" s="161"/>
      <c r="AH102" s="161"/>
      <c r="AI102" s="161"/>
      <c r="AJ102" s="161"/>
      <c r="AK102" s="161"/>
      <c r="AL102" s="161"/>
      <c r="AM102" s="161"/>
      <c r="AN102" s="161"/>
      <c r="AO102" s="161"/>
      <c r="AP102" s="161"/>
      <c r="AQ102" s="161"/>
      <c r="AR102" s="161"/>
      <c r="AS102" s="161"/>
      <c r="AT102" s="161"/>
      <c r="AU102" s="161"/>
      <c r="AV102" s="161"/>
      <c r="AW102" s="161"/>
      <c r="AX102" s="161"/>
      <c r="AY102" s="161"/>
      <c r="AZ102" s="161"/>
      <c r="BA102" s="161"/>
      <c r="BB102" s="161"/>
      <c r="BC102" s="161"/>
      <c r="BD102" s="161"/>
      <c r="BE102" s="161"/>
      <c r="BF102" s="161"/>
      <c r="BG102" s="161"/>
      <c r="BH102" s="161"/>
      <c r="BI102" s="161"/>
      <c r="BJ102" s="161"/>
      <c r="BK102" s="161"/>
      <c r="BL102" s="161"/>
      <c r="BM102" s="161"/>
      <c r="BN102" s="161"/>
      <c r="BO102" s="161"/>
      <c r="BP102" s="161"/>
      <c r="BQ102" s="161"/>
      <c r="BR102" s="161"/>
      <c r="BS102" s="161"/>
      <c r="BT102" s="161"/>
      <c r="BU102" s="161"/>
      <c r="BV102" s="161"/>
      <c r="BW102" s="161"/>
      <c r="BX102" s="161"/>
      <c r="BY102" s="161"/>
      <c r="BZ102" s="161"/>
      <c r="CA102" s="161"/>
      <c r="CB102" s="161"/>
      <c r="CC102" s="161"/>
      <c r="CD102" s="161"/>
      <c r="CE102" s="161"/>
      <c r="CF102" s="161"/>
      <c r="CG102" s="161"/>
      <c r="CH102" s="161"/>
      <c r="CI102" s="161"/>
      <c r="CJ102" s="161"/>
      <c r="CK102" s="161"/>
      <c r="CL102" s="161"/>
      <c r="CM102" s="161"/>
      <c r="CN102" s="161"/>
      <c r="CO102" s="161"/>
      <c r="CP102" s="161"/>
      <c r="CQ102" s="161"/>
      <c r="CR102" s="161"/>
      <c r="CS102" s="161"/>
      <c r="CT102" s="161"/>
      <c r="CU102" s="161"/>
      <c r="CV102" s="161"/>
      <c r="CW102" s="161"/>
      <c r="CX102" s="161"/>
      <c r="CY102" s="161"/>
      <c r="CZ102" s="161"/>
      <c r="DA102" s="161"/>
      <c r="DB102" s="161"/>
      <c r="DC102" s="161"/>
      <c r="DD102" s="161"/>
      <c r="DE102" s="161"/>
      <c r="DF102" s="161"/>
      <c r="DG102" s="161"/>
      <c r="DH102" s="161"/>
      <c r="DI102" s="161"/>
      <c r="DJ102" s="161"/>
      <c r="DK102" s="161"/>
      <c r="DL102" s="161"/>
      <c r="DM102" s="161"/>
      <c r="DN102" s="161"/>
      <c r="DO102" s="161"/>
      <c r="DP102" s="161"/>
      <c r="DQ102" s="161"/>
      <c r="DR102" s="161"/>
      <c r="DS102" s="161"/>
      <c r="DT102" s="161"/>
      <c r="DU102" s="161"/>
      <c r="DV102" s="161"/>
      <c r="DW102" s="161"/>
      <c r="DX102" s="161"/>
      <c r="DY102" s="161"/>
      <c r="DZ102" s="161"/>
      <c r="EA102" s="161"/>
      <c r="EB102" s="161"/>
      <c r="EC102" s="161"/>
      <c r="ED102" s="161"/>
      <c r="EE102" s="161"/>
      <c r="EF102" s="161"/>
      <c r="EG102" s="161"/>
      <c r="EH102" s="161"/>
      <c r="EI102" s="161"/>
      <c r="EJ102" s="161"/>
      <c r="EK102" s="161"/>
      <c r="EL102" s="161"/>
      <c r="EM102" s="161"/>
      <c r="EN102" s="161"/>
      <c r="EO102" s="161"/>
      <c r="EP102" s="161"/>
      <c r="EQ102" s="161"/>
      <c r="ER102" s="161"/>
      <c r="ES102" s="161"/>
      <c r="ET102" s="161"/>
      <c r="EU102" s="161"/>
      <c r="EV102" s="161"/>
      <c r="EW102" s="161"/>
      <c r="EX102" s="161"/>
      <c r="EY102" s="161"/>
      <c r="EZ102" s="161"/>
      <c r="FA102" s="161"/>
      <c r="FB102" s="161"/>
      <c r="FC102" s="161"/>
      <c r="FD102" s="161"/>
      <c r="FE102" s="161"/>
      <c r="FF102" s="161"/>
      <c r="FG102" s="161"/>
      <c r="FH102" s="161"/>
      <c r="FI102" s="161"/>
      <c r="FJ102" s="161"/>
      <c r="FK102" s="161"/>
      <c r="FL102" s="161"/>
      <c r="FM102" s="161"/>
      <c r="FN102" s="161"/>
      <c r="FO102" s="161"/>
      <c r="FP102" s="161"/>
      <c r="FQ102" s="161"/>
      <c r="FR102" s="161"/>
      <c r="FS102" s="161"/>
      <c r="FT102" s="161"/>
      <c r="FU102" s="161"/>
      <c r="FV102" s="161"/>
      <c r="FW102" s="161"/>
      <c r="FX102" s="161"/>
      <c r="FY102" s="161"/>
      <c r="FZ102" s="161"/>
      <c r="GA102" s="161"/>
      <c r="GB102" s="161"/>
      <c r="GC102" s="161"/>
      <c r="GD102" s="161"/>
      <c r="GE102" s="161"/>
      <c r="GF102" s="161"/>
      <c r="GG102" s="161"/>
      <c r="GH102" s="161"/>
      <c r="GI102" s="161"/>
      <c r="GJ102" s="161"/>
      <c r="GK102" s="161"/>
      <c r="GL102" s="161"/>
      <c r="GM102" s="161"/>
      <c r="GN102" s="161"/>
      <c r="GO102" s="161"/>
      <c r="GP102" s="161"/>
      <c r="GQ102" s="161"/>
      <c r="GR102" s="161"/>
      <c r="GS102" s="161"/>
      <c r="GT102" s="161"/>
      <c r="GU102" s="161"/>
      <c r="GV102" s="161"/>
      <c r="GW102" s="161"/>
      <c r="GX102" s="161"/>
      <c r="GY102" s="161"/>
      <c r="GZ102" s="161"/>
      <c r="HA102" s="161"/>
      <c r="HB102" s="161"/>
      <c r="HC102" s="161"/>
      <c r="HD102" s="161"/>
      <c r="HE102" s="161"/>
      <c r="HF102" s="161"/>
      <c r="HG102" s="161"/>
      <c r="HH102" s="161"/>
      <c r="HI102" s="161"/>
      <c r="HJ102" s="161"/>
      <c r="HK102" s="161"/>
      <c r="HL102" s="161"/>
      <c r="HM102" s="161"/>
      <c r="HN102" s="161"/>
      <c r="HO102" s="161"/>
      <c r="HP102" s="161"/>
      <c r="HQ102" s="161"/>
      <c r="HR102" s="161"/>
      <c r="HS102" s="161"/>
      <c r="HT102" s="161"/>
      <c r="HU102" s="161"/>
      <c r="HV102" s="161"/>
      <c r="HW102" s="161"/>
      <c r="HX102" s="161"/>
      <c r="HY102" s="161"/>
      <c r="HZ102" s="161"/>
      <c r="IA102" s="161"/>
      <c r="IB102" s="161"/>
      <c r="IC102" s="161"/>
      <c r="ID102" s="161"/>
      <c r="IE102" s="161"/>
      <c r="IF102" s="161"/>
      <c r="IG102" s="161"/>
      <c r="IH102" s="161"/>
      <c r="II102" s="161"/>
      <c r="IJ102" s="161"/>
      <c r="IK102" s="161"/>
      <c r="IL102" s="161"/>
      <c r="IM102" s="161"/>
      <c r="IN102" s="161"/>
      <c r="IO102" s="161"/>
      <c r="IP102" s="161"/>
      <c r="IQ102" s="161"/>
      <c r="IR102" s="161"/>
      <c r="IS102" s="161"/>
      <c r="IT102" s="161"/>
      <c r="IU102" s="161"/>
      <c r="IV102" s="161"/>
      <c r="IW102" s="161"/>
    </row>
    <row r="103" spans="1:257" s="137" customFormat="1" ht="12.6">
      <c r="B103" s="35" t="s">
        <v>576</v>
      </c>
      <c r="C103" s="94" t="str">
        <f t="shared" si="73"/>
        <v>IT Services</v>
      </c>
      <c r="D103" s="18" t="str">
        <f t="shared" si="81"/>
        <v>IT</v>
      </c>
      <c r="E103" s="18" t="s">
        <v>649</v>
      </c>
      <c r="F103" s="161"/>
      <c r="G103" s="161"/>
      <c r="H103" s="98">
        <f t="shared" ref="H103:T103" si="90">H228-H354</f>
        <v>0</v>
      </c>
      <c r="I103" s="98">
        <f t="shared" si="90"/>
        <v>0</v>
      </c>
      <c r="J103" s="98">
        <f t="shared" si="90"/>
        <v>0</v>
      </c>
      <c r="K103" s="98">
        <f t="shared" si="90"/>
        <v>0</v>
      </c>
      <c r="L103" s="98">
        <f t="shared" si="90"/>
        <v>0</v>
      </c>
      <c r="M103" s="98">
        <f t="shared" si="90"/>
        <v>0</v>
      </c>
      <c r="N103" s="98">
        <f t="shared" si="90"/>
        <v>0</v>
      </c>
      <c r="O103" s="98">
        <f t="shared" si="90"/>
        <v>0</v>
      </c>
      <c r="P103" s="98">
        <f t="shared" si="90"/>
        <v>0</v>
      </c>
      <c r="Q103" s="98">
        <f t="shared" si="90"/>
        <v>0</v>
      </c>
      <c r="R103" s="98">
        <f t="shared" si="90"/>
        <v>0</v>
      </c>
      <c r="S103" s="98">
        <f t="shared" si="90"/>
        <v>0</v>
      </c>
      <c r="T103" s="98">
        <f t="shared" si="90"/>
        <v>0</v>
      </c>
      <c r="U103" s="161"/>
      <c r="V103" s="161"/>
    </row>
    <row r="104" spans="1:257" s="161" customFormat="1" ht="12.6">
      <c r="B104" s="35" t="s">
        <v>576</v>
      </c>
      <c r="C104" s="94" t="str">
        <f t="shared" si="73"/>
        <v>Office Sundry</v>
      </c>
      <c r="D104" s="18" t="str">
        <f t="shared" si="81"/>
        <v>OS</v>
      </c>
      <c r="E104" s="18" t="s">
        <v>649</v>
      </c>
      <c r="H104" s="98">
        <f t="shared" ref="H104:T104" si="91">H229-H355</f>
        <v>0</v>
      </c>
      <c r="I104" s="98">
        <f t="shared" si="91"/>
        <v>0</v>
      </c>
      <c r="J104" s="98">
        <f t="shared" si="91"/>
        <v>0</v>
      </c>
      <c r="K104" s="98">
        <f t="shared" si="91"/>
        <v>0</v>
      </c>
      <c r="L104" s="98">
        <f t="shared" si="91"/>
        <v>0</v>
      </c>
      <c r="M104" s="98">
        <f t="shared" si="91"/>
        <v>0</v>
      </c>
      <c r="N104" s="98">
        <f t="shared" si="91"/>
        <v>0</v>
      </c>
      <c r="O104" s="98">
        <f t="shared" si="91"/>
        <v>0</v>
      </c>
      <c r="P104" s="98">
        <f t="shared" si="91"/>
        <v>0</v>
      </c>
      <c r="Q104" s="98">
        <f t="shared" si="91"/>
        <v>0</v>
      </c>
      <c r="R104" s="98">
        <f t="shared" si="91"/>
        <v>0</v>
      </c>
      <c r="S104" s="98">
        <f t="shared" si="91"/>
        <v>0</v>
      </c>
      <c r="T104" s="98">
        <f t="shared" si="91"/>
        <v>0</v>
      </c>
    </row>
    <row r="105" spans="1:257" s="137" customFormat="1" ht="12.6">
      <c r="B105" s="35" t="s">
        <v>576</v>
      </c>
      <c r="C105" s="94" t="str">
        <f t="shared" si="73"/>
        <v>Spare - please specify</v>
      </c>
      <c r="D105" s="18" t="str">
        <f t="shared" si="81"/>
        <v>SP1</v>
      </c>
      <c r="E105" s="18" t="s">
        <v>649</v>
      </c>
      <c r="F105" s="161"/>
      <c r="G105" s="161"/>
      <c r="H105" s="98">
        <f t="shared" ref="H105:T105" si="92">H230-H356</f>
        <v>0</v>
      </c>
      <c r="I105" s="98">
        <f t="shared" si="92"/>
        <v>0</v>
      </c>
      <c r="J105" s="98">
        <f t="shared" si="92"/>
        <v>0</v>
      </c>
      <c r="K105" s="98">
        <f t="shared" si="92"/>
        <v>0</v>
      </c>
      <c r="L105" s="98">
        <f t="shared" si="92"/>
        <v>0</v>
      </c>
      <c r="M105" s="98">
        <f t="shared" si="92"/>
        <v>0</v>
      </c>
      <c r="N105" s="98">
        <f t="shared" si="92"/>
        <v>0</v>
      </c>
      <c r="O105" s="98">
        <f t="shared" si="92"/>
        <v>0</v>
      </c>
      <c r="P105" s="98">
        <f t="shared" si="92"/>
        <v>0</v>
      </c>
      <c r="Q105" s="98">
        <f t="shared" si="92"/>
        <v>0</v>
      </c>
      <c r="R105" s="98">
        <f t="shared" si="92"/>
        <v>0</v>
      </c>
      <c r="S105" s="98">
        <f t="shared" si="92"/>
        <v>0</v>
      </c>
      <c r="T105" s="98">
        <f t="shared" si="92"/>
        <v>0</v>
      </c>
      <c r="U105" s="161"/>
      <c r="V105" s="161"/>
    </row>
    <row r="106" spans="1:257" s="137" customFormat="1" ht="12.6">
      <c r="B106" s="35" t="s">
        <v>576</v>
      </c>
      <c r="C106" s="94" t="str">
        <f t="shared" si="73"/>
        <v>Spare - please specify</v>
      </c>
      <c r="D106" s="18" t="str">
        <f t="shared" si="81"/>
        <v>SP2</v>
      </c>
      <c r="E106" s="18" t="s">
        <v>649</v>
      </c>
      <c r="F106" s="161"/>
      <c r="G106" s="161"/>
      <c r="H106" s="98">
        <f t="shared" ref="H106:T106" si="93">H231-H357</f>
        <v>0</v>
      </c>
      <c r="I106" s="98">
        <f t="shared" si="93"/>
        <v>0</v>
      </c>
      <c r="J106" s="98">
        <f t="shared" si="93"/>
        <v>0</v>
      </c>
      <c r="K106" s="98">
        <f t="shared" si="93"/>
        <v>0</v>
      </c>
      <c r="L106" s="98">
        <f t="shared" si="93"/>
        <v>0</v>
      </c>
      <c r="M106" s="98">
        <f t="shared" si="93"/>
        <v>0</v>
      </c>
      <c r="N106" s="98">
        <f t="shared" si="93"/>
        <v>0</v>
      </c>
      <c r="O106" s="98">
        <f t="shared" si="93"/>
        <v>0</v>
      </c>
      <c r="P106" s="98">
        <f t="shared" si="93"/>
        <v>0</v>
      </c>
      <c r="Q106" s="98">
        <f t="shared" si="93"/>
        <v>0</v>
      </c>
      <c r="R106" s="98">
        <f t="shared" si="93"/>
        <v>0</v>
      </c>
      <c r="S106" s="98">
        <f t="shared" si="93"/>
        <v>0</v>
      </c>
      <c r="T106" s="98">
        <f t="shared" si="93"/>
        <v>0</v>
      </c>
      <c r="U106" s="161"/>
      <c r="V106" s="161"/>
    </row>
    <row r="107" spans="1:257" s="137" customFormat="1" ht="12.6">
      <c r="B107" s="35" t="s">
        <v>576</v>
      </c>
      <c r="C107" s="94" t="str">
        <f t="shared" si="73"/>
        <v>Spare - please specify</v>
      </c>
      <c r="D107" s="18" t="str">
        <f t="shared" si="81"/>
        <v>SP3</v>
      </c>
      <c r="E107" s="18" t="s">
        <v>649</v>
      </c>
      <c r="F107" s="161"/>
      <c r="G107" s="161"/>
      <c r="H107" s="98">
        <f t="shared" ref="H107:T107" si="94">H232-H358</f>
        <v>0</v>
      </c>
      <c r="I107" s="98">
        <f t="shared" si="94"/>
        <v>0</v>
      </c>
      <c r="J107" s="98">
        <f t="shared" si="94"/>
        <v>0</v>
      </c>
      <c r="K107" s="98">
        <f t="shared" si="94"/>
        <v>0</v>
      </c>
      <c r="L107" s="98">
        <f t="shared" si="94"/>
        <v>0</v>
      </c>
      <c r="M107" s="98">
        <f t="shared" si="94"/>
        <v>0</v>
      </c>
      <c r="N107" s="98">
        <f t="shared" si="94"/>
        <v>0</v>
      </c>
      <c r="O107" s="98">
        <f t="shared" si="94"/>
        <v>0</v>
      </c>
      <c r="P107" s="98">
        <f t="shared" si="94"/>
        <v>0</v>
      </c>
      <c r="Q107" s="98">
        <f t="shared" si="94"/>
        <v>0</v>
      </c>
      <c r="R107" s="98">
        <f t="shared" si="94"/>
        <v>0</v>
      </c>
      <c r="S107" s="98">
        <f t="shared" si="94"/>
        <v>0</v>
      </c>
      <c r="T107" s="98">
        <f t="shared" si="94"/>
        <v>0</v>
      </c>
      <c r="U107" s="161"/>
      <c r="V107" s="161"/>
    </row>
    <row r="108" spans="1:257" s="137" customFormat="1" ht="12.6">
      <c r="B108" s="35" t="s">
        <v>578</v>
      </c>
      <c r="C108" s="16" t="str">
        <f t="shared" si="73"/>
        <v>Programme</v>
      </c>
      <c r="D108" s="18"/>
      <c r="E108" s="18" t="s">
        <v>649</v>
      </c>
      <c r="F108" s="161"/>
      <c r="G108" s="161"/>
      <c r="H108" s="98">
        <f t="shared" ref="H108:T108" si="95">H233-H359</f>
        <v>0</v>
      </c>
      <c r="I108" s="98">
        <f t="shared" si="95"/>
        <v>0</v>
      </c>
      <c r="J108" s="98">
        <f t="shared" si="95"/>
        <v>0</v>
      </c>
      <c r="K108" s="98">
        <f t="shared" si="95"/>
        <v>0</v>
      </c>
      <c r="L108" s="98">
        <f t="shared" si="95"/>
        <v>0</v>
      </c>
      <c r="M108" s="98">
        <f t="shared" si="95"/>
        <v>0</v>
      </c>
      <c r="N108" s="98">
        <f t="shared" si="95"/>
        <v>0</v>
      </c>
      <c r="O108" s="98">
        <f t="shared" si="95"/>
        <v>0</v>
      </c>
      <c r="P108" s="98">
        <f t="shared" si="95"/>
        <v>0</v>
      </c>
      <c r="Q108" s="98">
        <f t="shared" si="95"/>
        <v>0</v>
      </c>
      <c r="R108" s="98">
        <f t="shared" si="95"/>
        <v>0</v>
      </c>
      <c r="S108" s="98">
        <f t="shared" si="95"/>
        <v>0</v>
      </c>
      <c r="T108" s="98">
        <f t="shared" si="95"/>
        <v>0</v>
      </c>
      <c r="U108" s="161"/>
      <c r="V108" s="161"/>
    </row>
    <row r="109" spans="1:257" s="76" customFormat="1" ht="12.6">
      <c r="B109" s="35" t="s">
        <v>578</v>
      </c>
      <c r="C109" s="94" t="str">
        <f t="shared" si="73"/>
        <v>Payroll costs</v>
      </c>
      <c r="D109" s="18" t="str">
        <f t="shared" ref="D109:D121" si="96">D234</f>
        <v>PR</v>
      </c>
      <c r="E109" s="18" t="s">
        <v>649</v>
      </c>
      <c r="F109" s="161"/>
      <c r="G109" s="161"/>
      <c r="H109" s="98">
        <f t="shared" ref="H109:T109" si="97">H234-H360</f>
        <v>0</v>
      </c>
      <c r="I109" s="98">
        <f t="shared" si="97"/>
        <v>0</v>
      </c>
      <c r="J109" s="98">
        <f t="shared" si="97"/>
        <v>0</v>
      </c>
      <c r="K109" s="98">
        <f t="shared" si="97"/>
        <v>0</v>
      </c>
      <c r="L109" s="98">
        <f t="shared" si="97"/>
        <v>0</v>
      </c>
      <c r="M109" s="98">
        <f t="shared" si="97"/>
        <v>0</v>
      </c>
      <c r="N109" s="98">
        <f t="shared" si="97"/>
        <v>0</v>
      </c>
      <c r="O109" s="98">
        <f t="shared" si="97"/>
        <v>0</v>
      </c>
      <c r="P109" s="98">
        <f t="shared" si="97"/>
        <v>0</v>
      </c>
      <c r="Q109" s="98">
        <f t="shared" si="97"/>
        <v>0</v>
      </c>
      <c r="R109" s="98">
        <f t="shared" si="97"/>
        <v>0</v>
      </c>
      <c r="S109" s="98">
        <f t="shared" si="97"/>
        <v>0</v>
      </c>
      <c r="T109" s="98">
        <f t="shared" si="97"/>
        <v>0</v>
      </c>
      <c r="U109" s="161"/>
      <c r="V109" s="161"/>
    </row>
    <row r="110" spans="1:257" s="76" customFormat="1" ht="12.6">
      <c r="B110" s="35" t="s">
        <v>578</v>
      </c>
      <c r="C110" s="94" t="str">
        <f t="shared" si="73"/>
        <v>Non-payroll costs</v>
      </c>
      <c r="D110" s="18" t="str">
        <f t="shared" si="96"/>
        <v>NP</v>
      </c>
      <c r="E110" s="18" t="s">
        <v>649</v>
      </c>
      <c r="F110" s="161"/>
      <c r="G110" s="161"/>
      <c r="H110" s="98">
        <f t="shared" ref="H110:T110" si="98">H235-H361</f>
        <v>0</v>
      </c>
      <c r="I110" s="98">
        <f t="shared" si="98"/>
        <v>0</v>
      </c>
      <c r="J110" s="98">
        <f t="shared" si="98"/>
        <v>0</v>
      </c>
      <c r="K110" s="98">
        <f t="shared" si="98"/>
        <v>0</v>
      </c>
      <c r="L110" s="98">
        <f t="shared" si="98"/>
        <v>0</v>
      </c>
      <c r="M110" s="98">
        <f t="shared" si="98"/>
        <v>0</v>
      </c>
      <c r="N110" s="98">
        <f t="shared" si="98"/>
        <v>0</v>
      </c>
      <c r="O110" s="98">
        <f t="shared" si="98"/>
        <v>0</v>
      </c>
      <c r="P110" s="98">
        <f t="shared" si="98"/>
        <v>0</v>
      </c>
      <c r="Q110" s="98">
        <f t="shared" si="98"/>
        <v>0</v>
      </c>
      <c r="R110" s="98">
        <f t="shared" si="98"/>
        <v>0</v>
      </c>
      <c r="S110" s="98">
        <f t="shared" si="98"/>
        <v>0</v>
      </c>
      <c r="T110" s="98">
        <f t="shared" si="98"/>
        <v>0</v>
      </c>
      <c r="U110" s="161"/>
      <c r="V110" s="161"/>
    </row>
    <row r="111" spans="1:257" ht="12.75" customHeight="1">
      <c r="B111" s="35" t="s">
        <v>578</v>
      </c>
      <c r="C111" s="94" t="str">
        <f t="shared" si="73"/>
        <v>Recruitment</v>
      </c>
      <c r="D111" s="18" t="str">
        <f t="shared" si="96"/>
        <v>RC</v>
      </c>
      <c r="E111" s="18" t="s">
        <v>649</v>
      </c>
      <c r="F111" s="161"/>
      <c r="G111" s="161"/>
      <c r="H111" s="98">
        <f t="shared" ref="H111:T111" si="99">H236-H362</f>
        <v>0</v>
      </c>
      <c r="I111" s="98">
        <f t="shared" si="99"/>
        <v>0</v>
      </c>
      <c r="J111" s="98">
        <f t="shared" si="99"/>
        <v>0</v>
      </c>
      <c r="K111" s="98">
        <f t="shared" si="99"/>
        <v>0</v>
      </c>
      <c r="L111" s="98">
        <f t="shared" si="99"/>
        <v>0</v>
      </c>
      <c r="M111" s="98">
        <f t="shared" si="99"/>
        <v>0</v>
      </c>
      <c r="N111" s="98">
        <f t="shared" si="99"/>
        <v>0</v>
      </c>
      <c r="O111" s="98">
        <f t="shared" si="99"/>
        <v>0</v>
      </c>
      <c r="P111" s="98">
        <f t="shared" si="99"/>
        <v>0</v>
      </c>
      <c r="Q111" s="98">
        <f t="shared" si="99"/>
        <v>0</v>
      </c>
      <c r="R111" s="98">
        <f t="shared" si="99"/>
        <v>0</v>
      </c>
      <c r="S111" s="98">
        <f t="shared" si="99"/>
        <v>0</v>
      </c>
      <c r="T111" s="98">
        <f t="shared" si="99"/>
        <v>0</v>
      </c>
      <c r="U111" s="161"/>
    </row>
    <row r="112" spans="1:257" ht="12.75" customHeight="1">
      <c r="B112" s="35" t="s">
        <v>578</v>
      </c>
      <c r="C112" s="94" t="str">
        <f t="shared" si="73"/>
        <v>Accommodation</v>
      </c>
      <c r="D112" s="18" t="str">
        <f t="shared" si="96"/>
        <v>AC</v>
      </c>
      <c r="E112" s="18" t="s">
        <v>649</v>
      </c>
      <c r="F112" s="161"/>
      <c r="G112" s="161"/>
      <c r="H112" s="98">
        <f t="shared" ref="H112:T112" si="100">H237-H363</f>
        <v>0</v>
      </c>
      <c r="I112" s="98">
        <f t="shared" si="100"/>
        <v>0</v>
      </c>
      <c r="J112" s="98">
        <f t="shared" si="100"/>
        <v>0</v>
      </c>
      <c r="K112" s="98">
        <f t="shared" si="100"/>
        <v>0</v>
      </c>
      <c r="L112" s="98">
        <f t="shared" si="100"/>
        <v>0</v>
      </c>
      <c r="M112" s="98">
        <f t="shared" si="100"/>
        <v>0</v>
      </c>
      <c r="N112" s="98">
        <f t="shared" si="100"/>
        <v>0</v>
      </c>
      <c r="O112" s="98">
        <f t="shared" si="100"/>
        <v>0</v>
      </c>
      <c r="P112" s="98">
        <f t="shared" si="100"/>
        <v>0</v>
      </c>
      <c r="Q112" s="98">
        <f t="shared" si="100"/>
        <v>0</v>
      </c>
      <c r="R112" s="98">
        <f t="shared" si="100"/>
        <v>0</v>
      </c>
      <c r="S112" s="98">
        <f t="shared" si="100"/>
        <v>0</v>
      </c>
      <c r="T112" s="98">
        <f t="shared" si="100"/>
        <v>0</v>
      </c>
      <c r="U112" s="161"/>
    </row>
    <row r="113" spans="2:21" ht="12.75" customHeight="1">
      <c r="B113" s="35" t="s">
        <v>578</v>
      </c>
      <c r="C113" s="94" t="str">
        <f t="shared" si="73"/>
        <v>External services</v>
      </c>
      <c r="D113" s="18" t="str">
        <f t="shared" si="96"/>
        <v>ES</v>
      </c>
      <c r="E113" s="18" t="s">
        <v>649</v>
      </c>
      <c r="F113" s="161"/>
      <c r="G113" s="161"/>
      <c r="H113" s="98">
        <f t="shared" ref="H113:T113" si="101">H238-H364</f>
        <v>0</v>
      </c>
      <c r="I113" s="98">
        <f t="shared" si="101"/>
        <v>0</v>
      </c>
      <c r="J113" s="98">
        <f t="shared" si="101"/>
        <v>0</v>
      </c>
      <c r="K113" s="98">
        <f t="shared" si="101"/>
        <v>0</v>
      </c>
      <c r="L113" s="98">
        <f t="shared" si="101"/>
        <v>0</v>
      </c>
      <c r="M113" s="98">
        <f t="shared" si="101"/>
        <v>0</v>
      </c>
      <c r="N113" s="98">
        <f t="shared" si="101"/>
        <v>0</v>
      </c>
      <c r="O113" s="98">
        <f t="shared" si="101"/>
        <v>0</v>
      </c>
      <c r="P113" s="98">
        <f t="shared" si="101"/>
        <v>0</v>
      </c>
      <c r="Q113" s="98">
        <f t="shared" si="101"/>
        <v>0</v>
      </c>
      <c r="R113" s="98">
        <f t="shared" si="101"/>
        <v>0</v>
      </c>
      <c r="S113" s="98">
        <f t="shared" si="101"/>
        <v>0</v>
      </c>
      <c r="T113" s="98">
        <f t="shared" si="101"/>
        <v>0</v>
      </c>
      <c r="U113" s="161"/>
    </row>
    <row r="114" spans="2:21" ht="12.75" customHeight="1">
      <c r="B114" s="35" t="s">
        <v>578</v>
      </c>
      <c r="C114" s="94" t="str">
        <f t="shared" si="73"/>
        <v>Internal services</v>
      </c>
      <c r="D114" s="18" t="str">
        <f t="shared" si="96"/>
        <v>IS</v>
      </c>
      <c r="E114" s="18" t="s">
        <v>649</v>
      </c>
      <c r="F114" s="161"/>
      <c r="G114" s="161"/>
      <c r="H114" s="98">
        <f t="shared" ref="H114:T114" si="102">H239-H365</f>
        <v>0</v>
      </c>
      <c r="I114" s="98">
        <f t="shared" si="102"/>
        <v>0</v>
      </c>
      <c r="J114" s="98">
        <f t="shared" si="102"/>
        <v>0</v>
      </c>
      <c r="K114" s="98">
        <f t="shared" si="102"/>
        <v>0</v>
      </c>
      <c r="L114" s="98">
        <f t="shared" si="102"/>
        <v>0</v>
      </c>
      <c r="M114" s="98">
        <f t="shared" si="102"/>
        <v>0</v>
      </c>
      <c r="N114" s="98">
        <f t="shared" si="102"/>
        <v>0</v>
      </c>
      <c r="O114" s="98">
        <f t="shared" si="102"/>
        <v>0</v>
      </c>
      <c r="P114" s="98">
        <f t="shared" si="102"/>
        <v>0</v>
      </c>
      <c r="Q114" s="98">
        <f t="shared" si="102"/>
        <v>0</v>
      </c>
      <c r="R114" s="98">
        <f t="shared" si="102"/>
        <v>0</v>
      </c>
      <c r="S114" s="98">
        <f t="shared" si="102"/>
        <v>0</v>
      </c>
      <c r="T114" s="98">
        <f t="shared" si="102"/>
        <v>0</v>
      </c>
      <c r="U114" s="161"/>
    </row>
    <row r="115" spans="2:21" ht="12.75" customHeight="1">
      <c r="B115" s="35" t="s">
        <v>578</v>
      </c>
      <c r="C115" s="94" t="str">
        <f t="shared" si="73"/>
        <v>Service management</v>
      </c>
      <c r="D115" s="18" t="str">
        <f t="shared" si="96"/>
        <v>SM</v>
      </c>
      <c r="E115" s="18" t="s">
        <v>649</v>
      </c>
      <c r="F115" s="161"/>
      <c r="G115" s="161"/>
      <c r="H115" s="98">
        <f t="shared" ref="H115:T115" si="103">H240-H366</f>
        <v>0</v>
      </c>
      <c r="I115" s="98">
        <f t="shared" si="103"/>
        <v>0</v>
      </c>
      <c r="J115" s="98">
        <f t="shared" si="103"/>
        <v>0</v>
      </c>
      <c r="K115" s="98">
        <f t="shared" si="103"/>
        <v>0</v>
      </c>
      <c r="L115" s="98">
        <f t="shared" si="103"/>
        <v>0</v>
      </c>
      <c r="M115" s="98">
        <f t="shared" si="103"/>
        <v>0</v>
      </c>
      <c r="N115" s="98">
        <f t="shared" si="103"/>
        <v>0</v>
      </c>
      <c r="O115" s="98">
        <f t="shared" si="103"/>
        <v>0</v>
      </c>
      <c r="P115" s="98">
        <f t="shared" si="103"/>
        <v>0</v>
      </c>
      <c r="Q115" s="98">
        <f t="shared" si="103"/>
        <v>0</v>
      </c>
      <c r="R115" s="98">
        <f t="shared" si="103"/>
        <v>0</v>
      </c>
      <c r="S115" s="98">
        <f t="shared" si="103"/>
        <v>0</v>
      </c>
      <c r="T115" s="98">
        <f t="shared" si="103"/>
        <v>0</v>
      </c>
    </row>
    <row r="116" spans="2:21" ht="12.75" customHeight="1">
      <c r="B116" s="35" t="s">
        <v>578</v>
      </c>
      <c r="C116" s="94" t="str">
        <f t="shared" si="73"/>
        <v>Transition</v>
      </c>
      <c r="D116" s="18" t="str">
        <f t="shared" si="96"/>
        <v>TR</v>
      </c>
      <c r="E116" s="18" t="s">
        <v>649</v>
      </c>
      <c r="F116" s="161"/>
      <c r="G116" s="161"/>
      <c r="H116" s="98">
        <f t="shared" ref="H116:T116" si="104">H241-H367</f>
        <v>0</v>
      </c>
      <c r="I116" s="98">
        <f t="shared" si="104"/>
        <v>0</v>
      </c>
      <c r="J116" s="98">
        <f t="shared" si="104"/>
        <v>0</v>
      </c>
      <c r="K116" s="98">
        <f t="shared" si="104"/>
        <v>0</v>
      </c>
      <c r="L116" s="98">
        <f t="shared" si="104"/>
        <v>0</v>
      </c>
      <c r="M116" s="98">
        <f t="shared" si="104"/>
        <v>0</v>
      </c>
      <c r="N116" s="98">
        <f t="shared" si="104"/>
        <v>0</v>
      </c>
      <c r="O116" s="98">
        <f t="shared" si="104"/>
        <v>0</v>
      </c>
      <c r="P116" s="98">
        <f t="shared" si="104"/>
        <v>0</v>
      </c>
      <c r="Q116" s="98">
        <f t="shared" si="104"/>
        <v>0</v>
      </c>
      <c r="R116" s="98">
        <f t="shared" si="104"/>
        <v>0</v>
      </c>
      <c r="S116" s="98">
        <f t="shared" si="104"/>
        <v>0</v>
      </c>
      <c r="T116" s="98">
        <f t="shared" si="104"/>
        <v>0</v>
      </c>
    </row>
    <row r="117" spans="2:21" ht="12.75" customHeight="1">
      <c r="B117" s="35" t="s">
        <v>578</v>
      </c>
      <c r="C117" s="94" t="str">
        <f t="shared" si="73"/>
        <v>IT Services</v>
      </c>
      <c r="D117" s="18" t="str">
        <f t="shared" si="96"/>
        <v>IT</v>
      </c>
      <c r="E117" s="18" t="s">
        <v>649</v>
      </c>
      <c r="F117" s="161"/>
      <c r="G117" s="161"/>
      <c r="H117" s="98">
        <f t="shared" ref="H117:T117" si="105">H242-H368</f>
        <v>0</v>
      </c>
      <c r="I117" s="98">
        <f t="shared" si="105"/>
        <v>0</v>
      </c>
      <c r="J117" s="98">
        <f t="shared" si="105"/>
        <v>0</v>
      </c>
      <c r="K117" s="98">
        <f t="shared" si="105"/>
        <v>0</v>
      </c>
      <c r="L117" s="98">
        <f t="shared" si="105"/>
        <v>0</v>
      </c>
      <c r="M117" s="98">
        <f t="shared" si="105"/>
        <v>0</v>
      </c>
      <c r="N117" s="98">
        <f t="shared" si="105"/>
        <v>0</v>
      </c>
      <c r="O117" s="98">
        <f t="shared" si="105"/>
        <v>0</v>
      </c>
      <c r="P117" s="98">
        <f t="shared" si="105"/>
        <v>0</v>
      </c>
      <c r="Q117" s="98">
        <f t="shared" si="105"/>
        <v>0</v>
      </c>
      <c r="R117" s="98">
        <f t="shared" si="105"/>
        <v>0</v>
      </c>
      <c r="S117" s="98">
        <f t="shared" si="105"/>
        <v>0</v>
      </c>
      <c r="T117" s="98">
        <f t="shared" si="105"/>
        <v>0</v>
      </c>
    </row>
    <row r="118" spans="2:21" s="161" customFormat="1" ht="12.75" customHeight="1">
      <c r="B118" s="35" t="s">
        <v>578</v>
      </c>
      <c r="C118" s="94" t="str">
        <f t="shared" si="73"/>
        <v>Office Sundry</v>
      </c>
      <c r="D118" s="18" t="str">
        <f t="shared" si="96"/>
        <v>OS</v>
      </c>
      <c r="E118" s="18" t="s">
        <v>649</v>
      </c>
      <c r="H118" s="98">
        <f t="shared" ref="H118:T118" si="106">H243-H369</f>
        <v>0</v>
      </c>
      <c r="I118" s="98">
        <f t="shared" si="106"/>
        <v>0</v>
      </c>
      <c r="J118" s="98">
        <f t="shared" si="106"/>
        <v>0</v>
      </c>
      <c r="K118" s="98">
        <f t="shared" si="106"/>
        <v>0</v>
      </c>
      <c r="L118" s="98">
        <f t="shared" si="106"/>
        <v>0</v>
      </c>
      <c r="M118" s="98">
        <f t="shared" si="106"/>
        <v>0</v>
      </c>
      <c r="N118" s="98">
        <f t="shared" si="106"/>
        <v>0</v>
      </c>
      <c r="O118" s="98">
        <f t="shared" si="106"/>
        <v>0</v>
      </c>
      <c r="P118" s="98">
        <f t="shared" si="106"/>
        <v>0</v>
      </c>
      <c r="Q118" s="98">
        <f t="shared" si="106"/>
        <v>0</v>
      </c>
      <c r="R118" s="98">
        <f t="shared" si="106"/>
        <v>0</v>
      </c>
      <c r="S118" s="98">
        <f t="shared" si="106"/>
        <v>0</v>
      </c>
      <c r="T118" s="98">
        <f t="shared" si="106"/>
        <v>0</v>
      </c>
    </row>
    <row r="119" spans="2:21" ht="12.75" customHeight="1">
      <c r="B119" s="35" t="s">
        <v>578</v>
      </c>
      <c r="C119" s="94" t="str">
        <f t="shared" si="73"/>
        <v>Spare - please specify</v>
      </c>
      <c r="D119" s="18" t="str">
        <f t="shared" si="96"/>
        <v>SP1</v>
      </c>
      <c r="E119" s="18" t="s">
        <v>649</v>
      </c>
      <c r="F119" s="161"/>
      <c r="G119" s="161"/>
      <c r="H119" s="98">
        <f t="shared" ref="H119:T119" si="107">H244-H370</f>
        <v>0</v>
      </c>
      <c r="I119" s="98">
        <f t="shared" si="107"/>
        <v>0</v>
      </c>
      <c r="J119" s="98">
        <f t="shared" si="107"/>
        <v>0</v>
      </c>
      <c r="K119" s="98">
        <f t="shared" si="107"/>
        <v>0</v>
      </c>
      <c r="L119" s="98">
        <f t="shared" si="107"/>
        <v>0</v>
      </c>
      <c r="M119" s="98">
        <f t="shared" si="107"/>
        <v>0</v>
      </c>
      <c r="N119" s="98">
        <f t="shared" si="107"/>
        <v>0</v>
      </c>
      <c r="O119" s="98">
        <f t="shared" si="107"/>
        <v>0</v>
      </c>
      <c r="P119" s="98">
        <f t="shared" si="107"/>
        <v>0</v>
      </c>
      <c r="Q119" s="98">
        <f t="shared" si="107"/>
        <v>0</v>
      </c>
      <c r="R119" s="98">
        <f t="shared" si="107"/>
        <v>0</v>
      </c>
      <c r="S119" s="98">
        <f t="shared" si="107"/>
        <v>0</v>
      </c>
      <c r="T119" s="98">
        <f t="shared" si="107"/>
        <v>0</v>
      </c>
    </row>
    <row r="120" spans="2:21" ht="12.75" customHeight="1">
      <c r="B120" s="35" t="s">
        <v>578</v>
      </c>
      <c r="C120" s="94" t="str">
        <f t="shared" ref="C120:C137" si="108">C245</f>
        <v>Spare - please specify</v>
      </c>
      <c r="D120" s="18" t="str">
        <f t="shared" si="96"/>
        <v>SP2</v>
      </c>
      <c r="E120" s="18" t="s">
        <v>649</v>
      </c>
      <c r="F120" s="161"/>
      <c r="G120" s="161"/>
      <c r="H120" s="98">
        <f t="shared" ref="H120:T120" si="109">H245-H371</f>
        <v>0</v>
      </c>
      <c r="I120" s="98">
        <f t="shared" si="109"/>
        <v>0</v>
      </c>
      <c r="J120" s="98">
        <f t="shared" si="109"/>
        <v>0</v>
      </c>
      <c r="K120" s="98">
        <f t="shared" si="109"/>
        <v>0</v>
      </c>
      <c r="L120" s="98">
        <f t="shared" si="109"/>
        <v>0</v>
      </c>
      <c r="M120" s="98">
        <f t="shared" si="109"/>
        <v>0</v>
      </c>
      <c r="N120" s="98">
        <f t="shared" si="109"/>
        <v>0</v>
      </c>
      <c r="O120" s="98">
        <f t="shared" si="109"/>
        <v>0</v>
      </c>
      <c r="P120" s="98">
        <f t="shared" si="109"/>
        <v>0</v>
      </c>
      <c r="Q120" s="98">
        <f t="shared" si="109"/>
        <v>0</v>
      </c>
      <c r="R120" s="98">
        <f t="shared" si="109"/>
        <v>0</v>
      </c>
      <c r="S120" s="98">
        <f t="shared" si="109"/>
        <v>0</v>
      </c>
      <c r="T120" s="98">
        <f t="shared" si="109"/>
        <v>0</v>
      </c>
    </row>
    <row r="121" spans="2:21" ht="12.75" customHeight="1">
      <c r="B121" s="35" t="s">
        <v>578</v>
      </c>
      <c r="C121" s="94" t="str">
        <f t="shared" si="108"/>
        <v>Spare - please specify</v>
      </c>
      <c r="D121" s="18" t="str">
        <f t="shared" si="96"/>
        <v>SP3</v>
      </c>
      <c r="E121" s="18" t="s">
        <v>649</v>
      </c>
      <c r="F121" s="161"/>
      <c r="G121" s="161"/>
      <c r="H121" s="98">
        <f t="shared" ref="H121:T121" si="110">H246-H372</f>
        <v>0</v>
      </c>
      <c r="I121" s="98">
        <f t="shared" si="110"/>
        <v>0</v>
      </c>
      <c r="J121" s="98">
        <f t="shared" si="110"/>
        <v>0</v>
      </c>
      <c r="K121" s="98">
        <f t="shared" si="110"/>
        <v>0</v>
      </c>
      <c r="L121" s="98">
        <f t="shared" si="110"/>
        <v>0</v>
      </c>
      <c r="M121" s="98">
        <f t="shared" si="110"/>
        <v>0</v>
      </c>
      <c r="N121" s="98">
        <f t="shared" si="110"/>
        <v>0</v>
      </c>
      <c r="O121" s="98">
        <f t="shared" si="110"/>
        <v>0</v>
      </c>
      <c r="P121" s="98">
        <f t="shared" si="110"/>
        <v>0</v>
      </c>
      <c r="Q121" s="98">
        <f t="shared" si="110"/>
        <v>0</v>
      </c>
      <c r="R121" s="98">
        <f t="shared" si="110"/>
        <v>0</v>
      </c>
      <c r="S121" s="98">
        <f t="shared" si="110"/>
        <v>0</v>
      </c>
      <c r="T121" s="98">
        <f t="shared" si="110"/>
        <v>0</v>
      </c>
    </row>
    <row r="122" spans="2:21" ht="12.75" customHeight="1">
      <c r="B122" s="35" t="s">
        <v>577</v>
      </c>
      <c r="C122" s="16" t="str">
        <f t="shared" si="108"/>
        <v>Security</v>
      </c>
      <c r="D122" s="18"/>
      <c r="E122" s="18" t="s">
        <v>649</v>
      </c>
      <c r="F122" s="161"/>
      <c r="G122" s="161"/>
      <c r="H122" s="98">
        <f t="shared" ref="H122:T122" si="111">H247-H373</f>
        <v>0</v>
      </c>
      <c r="I122" s="98">
        <f t="shared" si="111"/>
        <v>0</v>
      </c>
      <c r="J122" s="98">
        <f t="shared" si="111"/>
        <v>0</v>
      </c>
      <c r="K122" s="98">
        <f t="shared" si="111"/>
        <v>0</v>
      </c>
      <c r="L122" s="98">
        <f t="shared" si="111"/>
        <v>0</v>
      </c>
      <c r="M122" s="98">
        <f t="shared" si="111"/>
        <v>0</v>
      </c>
      <c r="N122" s="98">
        <f t="shared" si="111"/>
        <v>0</v>
      </c>
      <c r="O122" s="98">
        <f t="shared" si="111"/>
        <v>0</v>
      </c>
      <c r="P122" s="98">
        <f t="shared" si="111"/>
        <v>0</v>
      </c>
      <c r="Q122" s="98">
        <f t="shared" si="111"/>
        <v>0</v>
      </c>
      <c r="R122" s="98">
        <f t="shared" si="111"/>
        <v>0</v>
      </c>
      <c r="S122" s="98">
        <f t="shared" si="111"/>
        <v>0</v>
      </c>
      <c r="T122" s="98">
        <f t="shared" si="111"/>
        <v>0</v>
      </c>
    </row>
    <row r="123" spans="2:21" ht="12.75" customHeight="1">
      <c r="B123" s="35" t="s">
        <v>577</v>
      </c>
      <c r="C123" s="94" t="str">
        <f t="shared" si="108"/>
        <v>Payroll costs</v>
      </c>
      <c r="D123" s="18" t="str">
        <f t="shared" ref="D123:D135" si="112">D248</f>
        <v>PR</v>
      </c>
      <c r="E123" s="18" t="s">
        <v>649</v>
      </c>
      <c r="F123" s="161"/>
      <c r="G123" s="161"/>
      <c r="H123" s="98">
        <f t="shared" ref="H123:T123" si="113">H248-H374</f>
        <v>0</v>
      </c>
      <c r="I123" s="98">
        <f t="shared" si="113"/>
        <v>0</v>
      </c>
      <c r="J123" s="98">
        <f t="shared" si="113"/>
        <v>0</v>
      </c>
      <c r="K123" s="98">
        <f t="shared" si="113"/>
        <v>0</v>
      </c>
      <c r="L123" s="98">
        <f t="shared" si="113"/>
        <v>0</v>
      </c>
      <c r="M123" s="98">
        <f t="shared" si="113"/>
        <v>0</v>
      </c>
      <c r="N123" s="98">
        <f t="shared" si="113"/>
        <v>0</v>
      </c>
      <c r="O123" s="98">
        <f t="shared" si="113"/>
        <v>0</v>
      </c>
      <c r="P123" s="98">
        <f t="shared" si="113"/>
        <v>0</v>
      </c>
      <c r="Q123" s="98">
        <f t="shared" si="113"/>
        <v>0</v>
      </c>
      <c r="R123" s="98">
        <f t="shared" si="113"/>
        <v>0</v>
      </c>
      <c r="S123" s="98">
        <f t="shared" si="113"/>
        <v>0</v>
      </c>
      <c r="T123" s="98">
        <f t="shared" si="113"/>
        <v>0</v>
      </c>
    </row>
    <row r="124" spans="2:21" ht="12.75" customHeight="1">
      <c r="B124" s="35" t="s">
        <v>577</v>
      </c>
      <c r="C124" s="94" t="str">
        <f t="shared" si="108"/>
        <v>Non-payroll costs</v>
      </c>
      <c r="D124" s="18" t="str">
        <f t="shared" si="112"/>
        <v>NP</v>
      </c>
      <c r="E124" s="18" t="s">
        <v>649</v>
      </c>
      <c r="F124" s="161"/>
      <c r="G124" s="161"/>
      <c r="H124" s="98">
        <f t="shared" ref="H124:T124" si="114">H249-H375</f>
        <v>0</v>
      </c>
      <c r="I124" s="98">
        <f t="shared" si="114"/>
        <v>0</v>
      </c>
      <c r="J124" s="98">
        <f t="shared" si="114"/>
        <v>0</v>
      </c>
      <c r="K124" s="98">
        <f t="shared" si="114"/>
        <v>0</v>
      </c>
      <c r="L124" s="98">
        <f t="shared" si="114"/>
        <v>0</v>
      </c>
      <c r="M124" s="98">
        <f t="shared" si="114"/>
        <v>0</v>
      </c>
      <c r="N124" s="98">
        <f t="shared" si="114"/>
        <v>0</v>
      </c>
      <c r="O124" s="98">
        <f t="shared" si="114"/>
        <v>0</v>
      </c>
      <c r="P124" s="98">
        <f t="shared" si="114"/>
        <v>0</v>
      </c>
      <c r="Q124" s="98">
        <f t="shared" si="114"/>
        <v>0</v>
      </c>
      <c r="R124" s="98">
        <f t="shared" si="114"/>
        <v>0</v>
      </c>
      <c r="S124" s="98">
        <f t="shared" si="114"/>
        <v>0</v>
      </c>
      <c r="T124" s="98">
        <f t="shared" si="114"/>
        <v>0</v>
      </c>
    </row>
    <row r="125" spans="2:21" ht="12.75" customHeight="1">
      <c r="B125" s="35" t="s">
        <v>577</v>
      </c>
      <c r="C125" s="94" t="str">
        <f t="shared" si="108"/>
        <v>Recruitment</v>
      </c>
      <c r="D125" s="18" t="str">
        <f t="shared" si="112"/>
        <v>RC</v>
      </c>
      <c r="E125" s="18" t="s">
        <v>649</v>
      </c>
      <c r="F125" s="161"/>
      <c r="G125" s="161"/>
      <c r="H125" s="98">
        <f t="shared" ref="H125:T125" si="115">H250-H376</f>
        <v>0</v>
      </c>
      <c r="I125" s="98">
        <f t="shared" si="115"/>
        <v>0</v>
      </c>
      <c r="J125" s="98">
        <f t="shared" si="115"/>
        <v>0</v>
      </c>
      <c r="K125" s="98">
        <f t="shared" si="115"/>
        <v>0</v>
      </c>
      <c r="L125" s="98">
        <f t="shared" si="115"/>
        <v>0</v>
      </c>
      <c r="M125" s="98">
        <f t="shared" si="115"/>
        <v>0</v>
      </c>
      <c r="N125" s="98">
        <f t="shared" si="115"/>
        <v>0</v>
      </c>
      <c r="O125" s="98">
        <f t="shared" si="115"/>
        <v>0</v>
      </c>
      <c r="P125" s="98">
        <f t="shared" si="115"/>
        <v>0</v>
      </c>
      <c r="Q125" s="98">
        <f t="shared" si="115"/>
        <v>0</v>
      </c>
      <c r="R125" s="98">
        <f t="shared" si="115"/>
        <v>0</v>
      </c>
      <c r="S125" s="98">
        <f t="shared" si="115"/>
        <v>0</v>
      </c>
      <c r="T125" s="98">
        <f t="shared" si="115"/>
        <v>0</v>
      </c>
    </row>
    <row r="126" spans="2:21" ht="12.75" customHeight="1">
      <c r="B126" s="35" t="s">
        <v>577</v>
      </c>
      <c r="C126" s="94" t="str">
        <f t="shared" si="108"/>
        <v>Accommodation</v>
      </c>
      <c r="D126" s="18" t="str">
        <f t="shared" si="112"/>
        <v>AC</v>
      </c>
      <c r="E126" s="18" t="s">
        <v>649</v>
      </c>
      <c r="F126" s="161"/>
      <c r="G126" s="161"/>
      <c r="H126" s="98">
        <f t="shared" ref="H126:T126" si="116">H251-H377</f>
        <v>0</v>
      </c>
      <c r="I126" s="98">
        <f t="shared" si="116"/>
        <v>0</v>
      </c>
      <c r="J126" s="98">
        <f t="shared" si="116"/>
        <v>0</v>
      </c>
      <c r="K126" s="98">
        <f t="shared" si="116"/>
        <v>0</v>
      </c>
      <c r="L126" s="98">
        <f t="shared" si="116"/>
        <v>0</v>
      </c>
      <c r="M126" s="98">
        <f t="shared" si="116"/>
        <v>0</v>
      </c>
      <c r="N126" s="98">
        <f t="shared" si="116"/>
        <v>0</v>
      </c>
      <c r="O126" s="98">
        <f t="shared" si="116"/>
        <v>0</v>
      </c>
      <c r="P126" s="98">
        <f t="shared" si="116"/>
        <v>0</v>
      </c>
      <c r="Q126" s="98">
        <f t="shared" si="116"/>
        <v>0</v>
      </c>
      <c r="R126" s="98">
        <f t="shared" si="116"/>
        <v>0</v>
      </c>
      <c r="S126" s="98">
        <f t="shared" si="116"/>
        <v>0</v>
      </c>
      <c r="T126" s="98">
        <f t="shared" si="116"/>
        <v>0</v>
      </c>
    </row>
    <row r="127" spans="2:21" ht="12.75" customHeight="1">
      <c r="B127" s="35" t="s">
        <v>577</v>
      </c>
      <c r="C127" s="94" t="str">
        <f t="shared" si="108"/>
        <v>External services</v>
      </c>
      <c r="D127" s="18" t="str">
        <f t="shared" si="112"/>
        <v>ES</v>
      </c>
      <c r="E127" s="18" t="s">
        <v>649</v>
      </c>
      <c r="F127" s="161"/>
      <c r="G127" s="161"/>
      <c r="H127" s="98">
        <f t="shared" ref="H127:T127" si="117">H252-H378</f>
        <v>0</v>
      </c>
      <c r="I127" s="98">
        <f t="shared" si="117"/>
        <v>0</v>
      </c>
      <c r="J127" s="98">
        <f t="shared" si="117"/>
        <v>0</v>
      </c>
      <c r="K127" s="98">
        <f t="shared" si="117"/>
        <v>0</v>
      </c>
      <c r="L127" s="98">
        <f t="shared" si="117"/>
        <v>0</v>
      </c>
      <c r="M127" s="98">
        <f t="shared" si="117"/>
        <v>0</v>
      </c>
      <c r="N127" s="98">
        <f t="shared" si="117"/>
        <v>0</v>
      </c>
      <c r="O127" s="98">
        <f t="shared" si="117"/>
        <v>0</v>
      </c>
      <c r="P127" s="98">
        <f t="shared" si="117"/>
        <v>0</v>
      </c>
      <c r="Q127" s="98">
        <f t="shared" si="117"/>
        <v>0</v>
      </c>
      <c r="R127" s="98">
        <f t="shared" si="117"/>
        <v>0</v>
      </c>
      <c r="S127" s="98">
        <f t="shared" si="117"/>
        <v>0</v>
      </c>
      <c r="T127" s="98">
        <f t="shared" si="117"/>
        <v>0</v>
      </c>
    </row>
    <row r="128" spans="2:21" ht="12.75" customHeight="1">
      <c r="B128" s="35" t="s">
        <v>577</v>
      </c>
      <c r="C128" s="94" t="str">
        <f t="shared" si="108"/>
        <v>Internal services</v>
      </c>
      <c r="D128" s="18" t="str">
        <f t="shared" si="112"/>
        <v>IS</v>
      </c>
      <c r="E128" s="18" t="s">
        <v>649</v>
      </c>
      <c r="F128" s="161"/>
      <c r="G128" s="161"/>
      <c r="H128" s="98">
        <f t="shared" ref="H128:T128" si="118">H253-H379</f>
        <v>0</v>
      </c>
      <c r="I128" s="98">
        <f t="shared" si="118"/>
        <v>0</v>
      </c>
      <c r="J128" s="98">
        <f t="shared" si="118"/>
        <v>0</v>
      </c>
      <c r="K128" s="98">
        <f t="shared" si="118"/>
        <v>0</v>
      </c>
      <c r="L128" s="98">
        <f t="shared" si="118"/>
        <v>0</v>
      </c>
      <c r="M128" s="98">
        <f t="shared" si="118"/>
        <v>0</v>
      </c>
      <c r="N128" s="98">
        <f t="shared" si="118"/>
        <v>0</v>
      </c>
      <c r="O128" s="98">
        <f t="shared" si="118"/>
        <v>0</v>
      </c>
      <c r="P128" s="98">
        <f t="shared" si="118"/>
        <v>0</v>
      </c>
      <c r="Q128" s="98">
        <f t="shared" si="118"/>
        <v>0</v>
      </c>
      <c r="R128" s="98">
        <f t="shared" si="118"/>
        <v>0</v>
      </c>
      <c r="S128" s="98">
        <f t="shared" si="118"/>
        <v>0</v>
      </c>
      <c r="T128" s="98">
        <f t="shared" si="118"/>
        <v>0</v>
      </c>
    </row>
    <row r="129" spans="2:22" ht="12.75" customHeight="1">
      <c r="B129" s="35" t="s">
        <v>577</v>
      </c>
      <c r="C129" s="94" t="str">
        <f t="shared" si="108"/>
        <v>Service management</v>
      </c>
      <c r="D129" s="18" t="str">
        <f t="shared" si="112"/>
        <v>SM</v>
      </c>
      <c r="E129" s="18" t="s">
        <v>649</v>
      </c>
      <c r="F129" s="161"/>
      <c r="G129" s="161"/>
      <c r="H129" s="98">
        <f t="shared" ref="H129:T129" si="119">H254-H380</f>
        <v>0</v>
      </c>
      <c r="I129" s="98">
        <f t="shared" si="119"/>
        <v>0</v>
      </c>
      <c r="J129" s="98">
        <f t="shared" si="119"/>
        <v>0</v>
      </c>
      <c r="K129" s="98">
        <f t="shared" si="119"/>
        <v>0</v>
      </c>
      <c r="L129" s="98">
        <f t="shared" si="119"/>
        <v>0</v>
      </c>
      <c r="M129" s="98">
        <f t="shared" si="119"/>
        <v>0</v>
      </c>
      <c r="N129" s="98">
        <f t="shared" si="119"/>
        <v>0</v>
      </c>
      <c r="O129" s="98">
        <f t="shared" si="119"/>
        <v>0</v>
      </c>
      <c r="P129" s="98">
        <f t="shared" si="119"/>
        <v>0</v>
      </c>
      <c r="Q129" s="98">
        <f t="shared" si="119"/>
        <v>0</v>
      </c>
      <c r="R129" s="98">
        <f t="shared" si="119"/>
        <v>0</v>
      </c>
      <c r="S129" s="98">
        <f t="shared" si="119"/>
        <v>0</v>
      </c>
      <c r="T129" s="98">
        <f t="shared" si="119"/>
        <v>0</v>
      </c>
    </row>
    <row r="130" spans="2:22" ht="12.75" customHeight="1">
      <c r="B130" s="35" t="s">
        <v>577</v>
      </c>
      <c r="C130" s="94" t="str">
        <f t="shared" si="108"/>
        <v>Transition</v>
      </c>
      <c r="D130" s="18" t="str">
        <f t="shared" si="112"/>
        <v>TR</v>
      </c>
      <c r="E130" s="18" t="s">
        <v>649</v>
      </c>
      <c r="F130" s="161"/>
      <c r="G130" s="161"/>
      <c r="H130" s="98">
        <f t="shared" ref="H130:T130" si="120">H255-H381</f>
        <v>0</v>
      </c>
      <c r="I130" s="98">
        <f t="shared" si="120"/>
        <v>0</v>
      </c>
      <c r="J130" s="98">
        <f t="shared" si="120"/>
        <v>0</v>
      </c>
      <c r="K130" s="98">
        <f t="shared" si="120"/>
        <v>0</v>
      </c>
      <c r="L130" s="98">
        <f t="shared" si="120"/>
        <v>0</v>
      </c>
      <c r="M130" s="98">
        <f t="shared" si="120"/>
        <v>0</v>
      </c>
      <c r="N130" s="98">
        <f t="shared" si="120"/>
        <v>0</v>
      </c>
      <c r="O130" s="98">
        <f t="shared" si="120"/>
        <v>0</v>
      </c>
      <c r="P130" s="98">
        <f t="shared" si="120"/>
        <v>0</v>
      </c>
      <c r="Q130" s="98">
        <f t="shared" si="120"/>
        <v>0</v>
      </c>
      <c r="R130" s="98">
        <f t="shared" si="120"/>
        <v>0</v>
      </c>
      <c r="S130" s="98">
        <f t="shared" si="120"/>
        <v>0</v>
      </c>
      <c r="T130" s="98">
        <f t="shared" si="120"/>
        <v>0</v>
      </c>
    </row>
    <row r="131" spans="2:22" ht="12.75" customHeight="1">
      <c r="B131" s="35" t="s">
        <v>577</v>
      </c>
      <c r="C131" s="94" t="str">
        <f t="shared" si="108"/>
        <v>IT Services</v>
      </c>
      <c r="D131" s="18" t="str">
        <f t="shared" si="112"/>
        <v>IT</v>
      </c>
      <c r="E131" s="18" t="s">
        <v>649</v>
      </c>
      <c r="F131" s="161"/>
      <c r="G131" s="161"/>
      <c r="H131" s="98">
        <f t="shared" ref="H131:T131" si="121">H256-H382</f>
        <v>0</v>
      </c>
      <c r="I131" s="98">
        <f t="shared" si="121"/>
        <v>0</v>
      </c>
      <c r="J131" s="98">
        <f t="shared" si="121"/>
        <v>0</v>
      </c>
      <c r="K131" s="98">
        <f t="shared" si="121"/>
        <v>0</v>
      </c>
      <c r="L131" s="98">
        <f t="shared" si="121"/>
        <v>0</v>
      </c>
      <c r="M131" s="98">
        <f t="shared" si="121"/>
        <v>0</v>
      </c>
      <c r="N131" s="98">
        <f t="shared" si="121"/>
        <v>0</v>
      </c>
      <c r="O131" s="98">
        <f t="shared" si="121"/>
        <v>0</v>
      </c>
      <c r="P131" s="98">
        <f t="shared" si="121"/>
        <v>0</v>
      </c>
      <c r="Q131" s="98">
        <f t="shared" si="121"/>
        <v>0</v>
      </c>
      <c r="R131" s="98">
        <f t="shared" si="121"/>
        <v>0</v>
      </c>
      <c r="S131" s="98">
        <f t="shared" si="121"/>
        <v>0</v>
      </c>
      <c r="T131" s="98">
        <f t="shared" si="121"/>
        <v>0</v>
      </c>
    </row>
    <row r="132" spans="2:22" s="161" customFormat="1" ht="12.75" customHeight="1">
      <c r="B132" s="35" t="s">
        <v>577</v>
      </c>
      <c r="C132" s="94" t="str">
        <f t="shared" si="108"/>
        <v>Office Sundry</v>
      </c>
      <c r="D132" s="18" t="str">
        <f t="shared" si="112"/>
        <v>OS</v>
      </c>
      <c r="E132" s="18" t="s">
        <v>649</v>
      </c>
      <c r="H132" s="98">
        <f t="shared" ref="H132:T132" si="122">H257-H383</f>
        <v>0</v>
      </c>
      <c r="I132" s="98">
        <f t="shared" si="122"/>
        <v>0</v>
      </c>
      <c r="J132" s="98">
        <f t="shared" si="122"/>
        <v>0</v>
      </c>
      <c r="K132" s="98">
        <f t="shared" si="122"/>
        <v>0</v>
      </c>
      <c r="L132" s="98">
        <f t="shared" si="122"/>
        <v>0</v>
      </c>
      <c r="M132" s="98">
        <f t="shared" si="122"/>
        <v>0</v>
      </c>
      <c r="N132" s="98">
        <f t="shared" si="122"/>
        <v>0</v>
      </c>
      <c r="O132" s="98">
        <f t="shared" si="122"/>
        <v>0</v>
      </c>
      <c r="P132" s="98">
        <f t="shared" si="122"/>
        <v>0</v>
      </c>
      <c r="Q132" s="98">
        <f t="shared" si="122"/>
        <v>0</v>
      </c>
      <c r="R132" s="98">
        <f t="shared" si="122"/>
        <v>0</v>
      </c>
      <c r="S132" s="98">
        <f t="shared" si="122"/>
        <v>0</v>
      </c>
      <c r="T132" s="98">
        <f t="shared" si="122"/>
        <v>0</v>
      </c>
    </row>
    <row r="133" spans="2:22" ht="12.75" customHeight="1">
      <c r="B133" s="35" t="s">
        <v>577</v>
      </c>
      <c r="C133" s="94" t="str">
        <f t="shared" si="108"/>
        <v>Spare - please specify</v>
      </c>
      <c r="D133" s="18" t="str">
        <f t="shared" si="112"/>
        <v>SP1</v>
      </c>
      <c r="E133" s="18" t="s">
        <v>649</v>
      </c>
      <c r="F133" s="161"/>
      <c r="G133" s="161"/>
      <c r="H133" s="98">
        <f t="shared" ref="H133:T133" si="123">H258-H384</f>
        <v>0</v>
      </c>
      <c r="I133" s="98">
        <f t="shared" si="123"/>
        <v>0</v>
      </c>
      <c r="J133" s="98">
        <f t="shared" si="123"/>
        <v>0</v>
      </c>
      <c r="K133" s="98">
        <f t="shared" si="123"/>
        <v>0</v>
      </c>
      <c r="L133" s="98">
        <f t="shared" si="123"/>
        <v>0</v>
      </c>
      <c r="M133" s="98">
        <f t="shared" si="123"/>
        <v>0</v>
      </c>
      <c r="N133" s="98">
        <f t="shared" si="123"/>
        <v>0</v>
      </c>
      <c r="O133" s="98">
        <f t="shared" si="123"/>
        <v>0</v>
      </c>
      <c r="P133" s="98">
        <f t="shared" si="123"/>
        <v>0</v>
      </c>
      <c r="Q133" s="98">
        <f t="shared" si="123"/>
        <v>0</v>
      </c>
      <c r="R133" s="98">
        <f t="shared" si="123"/>
        <v>0</v>
      </c>
      <c r="S133" s="98">
        <f t="shared" si="123"/>
        <v>0</v>
      </c>
      <c r="T133" s="98">
        <f t="shared" si="123"/>
        <v>0</v>
      </c>
    </row>
    <row r="134" spans="2:22" ht="12.75" customHeight="1">
      <c r="B134" s="35" t="s">
        <v>577</v>
      </c>
      <c r="C134" s="94" t="str">
        <f t="shared" si="108"/>
        <v>Spare - please specify</v>
      </c>
      <c r="D134" s="18" t="str">
        <f t="shared" si="112"/>
        <v>SP2</v>
      </c>
      <c r="E134" s="18" t="s">
        <v>649</v>
      </c>
      <c r="F134" s="161"/>
      <c r="G134" s="161"/>
      <c r="H134" s="98">
        <f t="shared" ref="H134:T134" si="124">H259-H385</f>
        <v>0</v>
      </c>
      <c r="I134" s="98">
        <f t="shared" si="124"/>
        <v>0</v>
      </c>
      <c r="J134" s="98">
        <f t="shared" si="124"/>
        <v>0</v>
      </c>
      <c r="K134" s="98">
        <f t="shared" si="124"/>
        <v>0</v>
      </c>
      <c r="L134" s="98">
        <f t="shared" si="124"/>
        <v>0</v>
      </c>
      <c r="M134" s="98">
        <f t="shared" si="124"/>
        <v>0</v>
      </c>
      <c r="N134" s="98">
        <f t="shared" si="124"/>
        <v>0</v>
      </c>
      <c r="O134" s="98">
        <f t="shared" si="124"/>
        <v>0</v>
      </c>
      <c r="P134" s="98">
        <f t="shared" si="124"/>
        <v>0</v>
      </c>
      <c r="Q134" s="98">
        <f t="shared" si="124"/>
        <v>0</v>
      </c>
      <c r="R134" s="98">
        <f t="shared" si="124"/>
        <v>0</v>
      </c>
      <c r="S134" s="98">
        <f t="shared" si="124"/>
        <v>0</v>
      </c>
      <c r="T134" s="98">
        <f t="shared" si="124"/>
        <v>0</v>
      </c>
    </row>
    <row r="135" spans="2:22" ht="12.75" customHeight="1">
      <c r="B135" s="35" t="s">
        <v>577</v>
      </c>
      <c r="C135" s="94" t="str">
        <f t="shared" si="108"/>
        <v>Spare - please specify</v>
      </c>
      <c r="D135" s="18" t="str">
        <f t="shared" si="112"/>
        <v>SP3</v>
      </c>
      <c r="E135" s="18" t="s">
        <v>649</v>
      </c>
      <c r="F135" s="161"/>
      <c r="G135" s="161"/>
      <c r="H135" s="98">
        <f t="shared" ref="H135:T137" si="125">H260-H386</f>
        <v>0</v>
      </c>
      <c r="I135" s="98">
        <f t="shared" si="125"/>
        <v>0</v>
      </c>
      <c r="J135" s="98">
        <f t="shared" si="125"/>
        <v>0</v>
      </c>
      <c r="K135" s="98">
        <f t="shared" si="125"/>
        <v>0</v>
      </c>
      <c r="L135" s="98">
        <f t="shared" si="125"/>
        <v>0</v>
      </c>
      <c r="M135" s="98">
        <f t="shared" si="125"/>
        <v>0</v>
      </c>
      <c r="N135" s="98">
        <f t="shared" si="125"/>
        <v>0</v>
      </c>
      <c r="O135" s="98">
        <f t="shared" si="125"/>
        <v>0</v>
      </c>
      <c r="P135" s="98">
        <f t="shared" si="125"/>
        <v>0</v>
      </c>
      <c r="Q135" s="98">
        <f t="shared" si="125"/>
        <v>0</v>
      </c>
      <c r="R135" s="98">
        <f t="shared" si="125"/>
        <v>0</v>
      </c>
      <c r="S135" s="98">
        <f t="shared" si="125"/>
        <v>0</v>
      </c>
      <c r="T135" s="98">
        <f t="shared" si="125"/>
        <v>0</v>
      </c>
    </row>
    <row r="136" spans="2:22" ht="12.75" customHeight="1">
      <c r="B136" s="161"/>
      <c r="C136" s="23"/>
      <c r="D136" s="161"/>
      <c r="E136" s="161"/>
      <c r="F136" s="161"/>
      <c r="G136" s="161"/>
      <c r="H136" s="97"/>
      <c r="I136" s="97"/>
      <c r="J136" s="97"/>
      <c r="K136" s="97"/>
      <c r="L136" s="97"/>
      <c r="M136" s="97"/>
      <c r="N136" s="97"/>
      <c r="O136" s="97"/>
      <c r="P136" s="97"/>
      <c r="Q136" s="97"/>
      <c r="R136" s="97"/>
      <c r="S136" s="97"/>
      <c r="T136" s="97"/>
    </row>
    <row r="137" spans="2:22" s="161" customFormat="1" ht="12.75" customHeight="1">
      <c r="B137" s="35" t="s">
        <v>665</v>
      </c>
      <c r="C137" s="16" t="str">
        <f t="shared" si="108"/>
        <v>Additional Baseline</v>
      </c>
      <c r="D137" s="18"/>
      <c r="E137" s="18" t="s">
        <v>649</v>
      </c>
      <c r="H137" s="98">
        <f t="shared" si="125"/>
        <v>0</v>
      </c>
      <c r="I137" s="98">
        <f t="shared" si="125"/>
        <v>0</v>
      </c>
      <c r="J137" s="98">
        <f t="shared" si="125"/>
        <v>0</v>
      </c>
      <c r="K137" s="98">
        <f t="shared" si="125"/>
        <v>0</v>
      </c>
      <c r="L137" s="98">
        <f t="shared" si="125"/>
        <v>0</v>
      </c>
      <c r="M137" s="98">
        <f t="shared" si="125"/>
        <v>0</v>
      </c>
      <c r="N137" s="98">
        <f t="shared" si="125"/>
        <v>0</v>
      </c>
      <c r="O137" s="98">
        <f t="shared" si="125"/>
        <v>0</v>
      </c>
      <c r="P137" s="98">
        <f t="shared" si="125"/>
        <v>0</v>
      </c>
      <c r="Q137" s="98">
        <f t="shared" si="125"/>
        <v>0</v>
      </c>
      <c r="R137" s="98">
        <f t="shared" si="125"/>
        <v>0</v>
      </c>
      <c r="S137" s="98">
        <f t="shared" si="125"/>
        <v>0</v>
      </c>
      <c r="T137" s="98">
        <f t="shared" si="125"/>
        <v>0</v>
      </c>
    </row>
    <row r="138" spans="2:22" s="161" customFormat="1" ht="12.75" customHeight="1">
      <c r="C138" s="23"/>
      <c r="H138" s="97"/>
      <c r="I138" s="97"/>
      <c r="J138" s="97"/>
      <c r="K138" s="97"/>
      <c r="L138" s="97"/>
      <c r="M138" s="97"/>
      <c r="N138" s="97"/>
      <c r="O138" s="97"/>
      <c r="P138" s="97"/>
      <c r="Q138" s="97"/>
      <c r="R138" s="97"/>
      <c r="S138" s="97"/>
      <c r="T138" s="97"/>
    </row>
    <row r="139" spans="2:22" ht="12.75" customHeight="1">
      <c r="B139" s="35" t="s">
        <v>581</v>
      </c>
      <c r="C139" s="149" t="str">
        <f>C264</f>
        <v>New scope (excluding shared service cost)</v>
      </c>
      <c r="D139" s="18"/>
      <c r="E139" s="18" t="s">
        <v>649</v>
      </c>
      <c r="F139" s="161"/>
      <c r="G139" s="161"/>
      <c r="H139" s="98">
        <f t="shared" ref="H139:T139" si="126">H264-H390</f>
        <v>0</v>
      </c>
      <c r="I139" s="98">
        <f t="shared" si="126"/>
        <v>0</v>
      </c>
      <c r="J139" s="98">
        <f t="shared" si="126"/>
        <v>0</v>
      </c>
      <c r="K139" s="98">
        <f t="shared" si="126"/>
        <v>0</v>
      </c>
      <c r="L139" s="98">
        <f t="shared" si="126"/>
        <v>0</v>
      </c>
      <c r="M139" s="98">
        <f t="shared" si="126"/>
        <v>0</v>
      </c>
      <c r="N139" s="98">
        <f t="shared" si="126"/>
        <v>0</v>
      </c>
      <c r="O139" s="98">
        <f t="shared" si="126"/>
        <v>0</v>
      </c>
      <c r="P139" s="98">
        <f t="shared" si="126"/>
        <v>0</v>
      </c>
      <c r="Q139" s="98">
        <f t="shared" si="126"/>
        <v>0</v>
      </c>
      <c r="R139" s="98">
        <f t="shared" si="126"/>
        <v>0</v>
      </c>
      <c r="S139" s="98">
        <f t="shared" si="126"/>
        <v>0</v>
      </c>
      <c r="T139" s="98">
        <f t="shared" si="126"/>
        <v>0</v>
      </c>
    </row>
    <row r="140" spans="2:22" ht="12.75" customHeight="1">
      <c r="B140" s="161"/>
      <c r="C140" s="82"/>
      <c r="D140" s="18"/>
      <c r="E140" s="18"/>
      <c r="F140" s="18"/>
      <c r="G140" s="18"/>
      <c r="H140" s="117"/>
      <c r="I140" s="117"/>
      <c r="J140" s="117"/>
      <c r="K140" s="117"/>
      <c r="L140" s="117"/>
      <c r="M140" s="117"/>
      <c r="N140" s="117"/>
      <c r="O140" s="117"/>
      <c r="P140" s="117"/>
      <c r="Q140" s="117"/>
      <c r="R140" s="117"/>
      <c r="S140" s="117"/>
      <c r="T140" s="117"/>
    </row>
    <row r="141" spans="2:22" ht="12.75" customHeight="1">
      <c r="B141" s="35" t="s">
        <v>582</v>
      </c>
      <c r="C141" s="149" t="str">
        <f>C266</f>
        <v>Shared service cost (Baseline and New Scope)</v>
      </c>
      <c r="D141" s="52"/>
      <c r="E141" s="18" t="s">
        <v>649</v>
      </c>
      <c r="F141" s="161"/>
      <c r="G141" s="161"/>
      <c r="H141" s="98">
        <f t="shared" ref="H141:T141" si="127">H266-H392</f>
        <v>0</v>
      </c>
      <c r="I141" s="98">
        <f t="shared" si="127"/>
        <v>0</v>
      </c>
      <c r="J141" s="98">
        <f t="shared" si="127"/>
        <v>0</v>
      </c>
      <c r="K141" s="98">
        <f t="shared" si="127"/>
        <v>0</v>
      </c>
      <c r="L141" s="98">
        <f t="shared" si="127"/>
        <v>0</v>
      </c>
      <c r="M141" s="98">
        <f t="shared" si="127"/>
        <v>0</v>
      </c>
      <c r="N141" s="98">
        <f t="shared" si="127"/>
        <v>0</v>
      </c>
      <c r="O141" s="98">
        <f t="shared" si="127"/>
        <v>0</v>
      </c>
      <c r="P141" s="98">
        <f t="shared" si="127"/>
        <v>0</v>
      </c>
      <c r="Q141" s="98">
        <f t="shared" si="127"/>
        <v>0</v>
      </c>
      <c r="R141" s="98">
        <f t="shared" si="127"/>
        <v>0</v>
      </c>
      <c r="S141" s="98">
        <f t="shared" si="127"/>
        <v>0</v>
      </c>
      <c r="T141" s="98">
        <f t="shared" si="127"/>
        <v>0</v>
      </c>
    </row>
    <row r="142" spans="2:22" s="160" customFormat="1" ht="12.6">
      <c r="B142" s="161"/>
      <c r="C142" s="161"/>
      <c r="D142" s="52"/>
      <c r="E142" s="18"/>
      <c r="F142" s="161"/>
      <c r="G142" s="161"/>
      <c r="H142" s="97"/>
      <c r="I142" s="97"/>
      <c r="J142" s="97"/>
      <c r="K142" s="97"/>
      <c r="L142" s="97"/>
      <c r="M142" s="97"/>
      <c r="N142" s="97"/>
      <c r="O142" s="97"/>
      <c r="P142" s="97"/>
      <c r="Q142" s="97"/>
      <c r="R142" s="97"/>
      <c r="S142" s="97"/>
      <c r="T142" s="97"/>
      <c r="U142" s="161"/>
      <c r="V142" s="161"/>
    </row>
    <row r="143" spans="2:22" s="223" customFormat="1" ht="12.6">
      <c r="H143" s="226"/>
      <c r="I143" s="226"/>
      <c r="J143" s="226"/>
      <c r="K143" s="226"/>
      <c r="L143" s="226"/>
      <c r="M143" s="226"/>
      <c r="N143" s="226"/>
      <c r="O143" s="226"/>
      <c r="P143" s="226"/>
      <c r="Q143" s="226"/>
      <c r="R143" s="226"/>
      <c r="S143" s="226"/>
      <c r="T143" s="226"/>
    </row>
    <row r="144" spans="2:22" s="137" customFormat="1" ht="12.6">
      <c r="B144" s="65" t="s">
        <v>378</v>
      </c>
      <c r="C144" s="65"/>
      <c r="D144" s="64"/>
      <c r="E144" s="64"/>
      <c r="F144" s="64"/>
      <c r="G144" s="64"/>
      <c r="H144" s="119"/>
      <c r="I144" s="119"/>
      <c r="J144" s="119"/>
      <c r="K144" s="119"/>
      <c r="L144" s="119"/>
      <c r="M144" s="119"/>
      <c r="N144" s="119"/>
      <c r="O144" s="119"/>
      <c r="P144" s="119"/>
      <c r="Q144" s="119"/>
      <c r="R144" s="119"/>
      <c r="S144" s="119"/>
      <c r="T144" s="119"/>
      <c r="U144" s="161"/>
      <c r="V144" s="161"/>
    </row>
    <row r="145" spans="1:23" s="137" customFormat="1" ht="12.6">
      <c r="A145" s="161"/>
      <c r="B145" s="161"/>
      <c r="C145" s="65" t="s">
        <v>468</v>
      </c>
      <c r="D145" s="64"/>
      <c r="E145" s="18" t="s">
        <v>649</v>
      </c>
      <c r="F145" s="161"/>
      <c r="G145" s="161"/>
      <c r="H145" s="98">
        <f>SUM(H147,H264, H266)</f>
        <v>0</v>
      </c>
      <c r="I145" s="98">
        <f t="shared" ref="I145:T145" si="128">SUM(I147,I264, I266)</f>
        <v>0</v>
      </c>
      <c r="J145" s="98">
        <f t="shared" si="128"/>
        <v>0</v>
      </c>
      <c r="K145" s="98">
        <f t="shared" si="128"/>
        <v>0</v>
      </c>
      <c r="L145" s="98">
        <f t="shared" si="128"/>
        <v>0</v>
      </c>
      <c r="M145" s="98">
        <f t="shared" si="128"/>
        <v>0</v>
      </c>
      <c r="N145" s="98">
        <f t="shared" si="128"/>
        <v>0</v>
      </c>
      <c r="O145" s="98">
        <f t="shared" si="128"/>
        <v>0</v>
      </c>
      <c r="P145" s="98">
        <f t="shared" si="128"/>
        <v>0</v>
      </c>
      <c r="Q145" s="98">
        <f t="shared" si="128"/>
        <v>0</v>
      </c>
      <c r="R145" s="98">
        <f t="shared" si="128"/>
        <v>0</v>
      </c>
      <c r="S145" s="98">
        <f t="shared" si="128"/>
        <v>0</v>
      </c>
      <c r="T145" s="98">
        <f t="shared" si="128"/>
        <v>0</v>
      </c>
      <c r="U145" s="161"/>
      <c r="V145" s="161"/>
      <c r="W145" s="161"/>
    </row>
    <row r="146" spans="1:23" s="137" customFormat="1" ht="12.6">
      <c r="A146" s="64"/>
      <c r="B146" s="64"/>
      <c r="C146" s="65"/>
      <c r="D146" s="64"/>
      <c r="E146" s="64"/>
      <c r="F146" s="64"/>
      <c r="G146" s="64"/>
      <c r="H146" s="119"/>
      <c r="I146" s="119"/>
      <c r="J146" s="119"/>
      <c r="K146" s="119"/>
      <c r="L146" s="119"/>
      <c r="M146" s="119"/>
      <c r="N146" s="119"/>
      <c r="O146" s="119"/>
      <c r="P146" s="119"/>
      <c r="Q146" s="119"/>
      <c r="R146" s="119"/>
      <c r="S146" s="119"/>
      <c r="T146" s="119"/>
      <c r="U146" s="64"/>
      <c r="V146" s="64"/>
      <c r="W146" s="64"/>
    </row>
    <row r="147" spans="1:23" s="137" customFormat="1" ht="12.6">
      <c r="A147" s="64"/>
      <c r="B147" s="64"/>
      <c r="C147" s="65" t="s">
        <v>471</v>
      </c>
      <c r="D147" s="64"/>
      <c r="E147" s="18" t="s">
        <v>649</v>
      </c>
      <c r="F147" s="64"/>
      <c r="G147" s="64"/>
      <c r="H147" s="132">
        <f>SUM(H149,H163,H177,H191,H205,H219,H233,H247,H262)</f>
        <v>0</v>
      </c>
      <c r="I147" s="132">
        <f t="shared" ref="I147:T147" si="129">SUM(I149,I163,I177,I191,I205,I219,I233,I247,I262)</f>
        <v>0</v>
      </c>
      <c r="J147" s="132">
        <f t="shared" si="129"/>
        <v>0</v>
      </c>
      <c r="K147" s="132">
        <f t="shared" si="129"/>
        <v>0</v>
      </c>
      <c r="L147" s="132">
        <f t="shared" si="129"/>
        <v>0</v>
      </c>
      <c r="M147" s="132">
        <f t="shared" si="129"/>
        <v>0</v>
      </c>
      <c r="N147" s="132">
        <f t="shared" si="129"/>
        <v>0</v>
      </c>
      <c r="O147" s="132">
        <f t="shared" si="129"/>
        <v>0</v>
      </c>
      <c r="P147" s="132">
        <f t="shared" si="129"/>
        <v>0</v>
      </c>
      <c r="Q147" s="132">
        <f t="shared" si="129"/>
        <v>0</v>
      </c>
      <c r="R147" s="132">
        <f t="shared" si="129"/>
        <v>0</v>
      </c>
      <c r="S147" s="132">
        <f t="shared" si="129"/>
        <v>0</v>
      </c>
      <c r="T147" s="132">
        <f t="shared" si="129"/>
        <v>0</v>
      </c>
      <c r="U147" s="64"/>
      <c r="V147" s="64"/>
      <c r="W147" s="64"/>
    </row>
    <row r="148" spans="1:23" s="137" customFormat="1" ht="12.6">
      <c r="A148" s="64"/>
      <c r="B148" s="64"/>
      <c r="C148" s="65"/>
      <c r="D148" s="64"/>
      <c r="E148" s="64"/>
      <c r="F148" s="64"/>
      <c r="G148" s="64"/>
      <c r="H148" s="119"/>
      <c r="I148" s="119"/>
      <c r="J148" s="119"/>
      <c r="K148" s="119"/>
      <c r="L148" s="119"/>
      <c r="M148" s="119"/>
      <c r="N148" s="119"/>
      <c r="O148" s="119"/>
      <c r="P148" s="119"/>
      <c r="Q148" s="119"/>
      <c r="R148" s="119"/>
      <c r="S148" s="119"/>
      <c r="T148" s="119"/>
      <c r="U148" s="64"/>
      <c r="V148" s="64"/>
      <c r="W148" s="64"/>
    </row>
    <row r="149" spans="1:23" s="137" customFormat="1" ht="12.6">
      <c r="A149" s="64"/>
      <c r="B149" s="169" t="s">
        <v>571</v>
      </c>
      <c r="C149" s="16" t="str">
        <f t="shared" ref="C149:C180" si="130">C275</f>
        <v>Corporate management</v>
      </c>
      <c r="D149" s="18"/>
      <c r="E149" s="18" t="s">
        <v>649</v>
      </c>
      <c r="F149" s="161"/>
      <c r="G149" s="161"/>
      <c r="H149" s="98">
        <f>'5'!H28</f>
        <v>0</v>
      </c>
      <c r="I149" s="98">
        <f>'5'!I28</f>
        <v>0</v>
      </c>
      <c r="J149" s="98">
        <f>'5'!J28</f>
        <v>0</v>
      </c>
      <c r="K149" s="98">
        <f>'5'!K28</f>
        <v>0</v>
      </c>
      <c r="L149" s="98">
        <f>'5'!L28</f>
        <v>0</v>
      </c>
      <c r="M149" s="98">
        <f>'5'!M28</f>
        <v>0</v>
      </c>
      <c r="N149" s="98">
        <f>'5'!N28</f>
        <v>0</v>
      </c>
      <c r="O149" s="98">
        <f>'5'!O28</f>
        <v>0</v>
      </c>
      <c r="P149" s="98">
        <f>'5'!P28</f>
        <v>0</v>
      </c>
      <c r="Q149" s="98">
        <f>'5'!Q28</f>
        <v>0</v>
      </c>
      <c r="R149" s="98">
        <f>'5'!R28</f>
        <v>0</v>
      </c>
      <c r="S149" s="98">
        <f>'5'!S28</f>
        <v>0</v>
      </c>
      <c r="T149" s="98">
        <f>'5'!T28</f>
        <v>0</v>
      </c>
      <c r="U149" s="64"/>
      <c r="V149" s="64"/>
      <c r="W149" s="64"/>
    </row>
    <row r="150" spans="1:23" s="137" customFormat="1" ht="12.6">
      <c r="A150" s="161"/>
      <c r="B150" s="169" t="s">
        <v>571</v>
      </c>
      <c r="C150" s="94" t="str">
        <f t="shared" si="130"/>
        <v>Payroll costs</v>
      </c>
      <c r="D150" s="18" t="str">
        <f t="shared" ref="D150:D162" si="131">D276</f>
        <v>PR</v>
      </c>
      <c r="E150" s="18" t="s">
        <v>649</v>
      </c>
      <c r="F150" s="161"/>
      <c r="G150" s="161"/>
      <c r="H150" s="98">
        <f>'5'!H29</f>
        <v>0</v>
      </c>
      <c r="I150" s="98">
        <f>'5'!I29</f>
        <v>0</v>
      </c>
      <c r="J150" s="98">
        <f>'5'!J29</f>
        <v>0</v>
      </c>
      <c r="K150" s="98">
        <f>'5'!K29</f>
        <v>0</v>
      </c>
      <c r="L150" s="98">
        <f>'5'!L29</f>
        <v>0</v>
      </c>
      <c r="M150" s="98">
        <f>'5'!M29</f>
        <v>0</v>
      </c>
      <c r="N150" s="98">
        <f>'5'!N29</f>
        <v>0</v>
      </c>
      <c r="O150" s="98">
        <f>'5'!O29</f>
        <v>0</v>
      </c>
      <c r="P150" s="98">
        <f>'5'!P29</f>
        <v>0</v>
      </c>
      <c r="Q150" s="98">
        <f>'5'!Q29</f>
        <v>0</v>
      </c>
      <c r="R150" s="98">
        <f>'5'!R29</f>
        <v>0</v>
      </c>
      <c r="S150" s="98">
        <f>'5'!S29</f>
        <v>0</v>
      </c>
      <c r="T150" s="98">
        <f>'5'!T29</f>
        <v>0</v>
      </c>
      <c r="U150" s="161"/>
      <c r="V150" s="161"/>
      <c r="W150" s="161"/>
    </row>
    <row r="151" spans="1:23" s="137" customFormat="1" ht="12.6">
      <c r="A151" s="161"/>
      <c r="B151" s="169" t="s">
        <v>571</v>
      </c>
      <c r="C151" s="94" t="str">
        <f t="shared" si="130"/>
        <v>Non-payroll costs</v>
      </c>
      <c r="D151" s="18" t="str">
        <f t="shared" si="131"/>
        <v>NP</v>
      </c>
      <c r="E151" s="18" t="s">
        <v>649</v>
      </c>
      <c r="F151" s="161"/>
      <c r="G151" s="161"/>
      <c r="H151" s="98">
        <f>'5'!H30</f>
        <v>0</v>
      </c>
      <c r="I151" s="98">
        <f>'5'!I30</f>
        <v>0</v>
      </c>
      <c r="J151" s="98">
        <f>'5'!J30</f>
        <v>0</v>
      </c>
      <c r="K151" s="98">
        <f>'5'!K30</f>
        <v>0</v>
      </c>
      <c r="L151" s="98">
        <f>'5'!L30</f>
        <v>0</v>
      </c>
      <c r="M151" s="98">
        <f>'5'!M30</f>
        <v>0</v>
      </c>
      <c r="N151" s="98">
        <f>'5'!N30</f>
        <v>0</v>
      </c>
      <c r="O151" s="98">
        <f>'5'!O30</f>
        <v>0</v>
      </c>
      <c r="P151" s="98">
        <f>'5'!P30</f>
        <v>0</v>
      </c>
      <c r="Q151" s="98">
        <f>'5'!Q30</f>
        <v>0</v>
      </c>
      <c r="R151" s="98">
        <f>'5'!R30</f>
        <v>0</v>
      </c>
      <c r="S151" s="98">
        <f>'5'!S30</f>
        <v>0</v>
      </c>
      <c r="T151" s="98">
        <f>'5'!T30</f>
        <v>0</v>
      </c>
      <c r="U151" s="161"/>
      <c r="V151" s="161"/>
      <c r="W151" s="161"/>
    </row>
    <row r="152" spans="1:23" s="137" customFormat="1" ht="12.6">
      <c r="A152" s="161"/>
      <c r="B152" s="169" t="s">
        <v>571</v>
      </c>
      <c r="C152" s="94" t="str">
        <f t="shared" si="130"/>
        <v>Recruitment</v>
      </c>
      <c r="D152" s="18" t="str">
        <f t="shared" si="131"/>
        <v>RC</v>
      </c>
      <c r="E152" s="18" t="s">
        <v>649</v>
      </c>
      <c r="F152" s="161"/>
      <c r="G152" s="161"/>
      <c r="H152" s="98">
        <f>'5'!H31</f>
        <v>0</v>
      </c>
      <c r="I152" s="98">
        <f>'5'!I31</f>
        <v>0</v>
      </c>
      <c r="J152" s="98">
        <f>'5'!J31</f>
        <v>0</v>
      </c>
      <c r="K152" s="98">
        <f>'5'!K31</f>
        <v>0</v>
      </c>
      <c r="L152" s="98">
        <f>'5'!L31</f>
        <v>0</v>
      </c>
      <c r="M152" s="98">
        <f>'5'!M31</f>
        <v>0</v>
      </c>
      <c r="N152" s="98">
        <f>'5'!N31</f>
        <v>0</v>
      </c>
      <c r="O152" s="98">
        <f>'5'!O31</f>
        <v>0</v>
      </c>
      <c r="P152" s="98">
        <f>'5'!P31</f>
        <v>0</v>
      </c>
      <c r="Q152" s="98">
        <f>'5'!Q31</f>
        <v>0</v>
      </c>
      <c r="R152" s="98">
        <f>'5'!R31</f>
        <v>0</v>
      </c>
      <c r="S152" s="98">
        <f>'5'!S31</f>
        <v>0</v>
      </c>
      <c r="T152" s="98">
        <f>'5'!T31</f>
        <v>0</v>
      </c>
      <c r="U152" s="161"/>
      <c r="V152" s="161"/>
      <c r="W152" s="161"/>
    </row>
    <row r="153" spans="1:23" s="137" customFormat="1" ht="12.6">
      <c r="A153" s="161"/>
      <c r="B153" s="169" t="s">
        <v>571</v>
      </c>
      <c r="C153" s="94" t="str">
        <f t="shared" si="130"/>
        <v>Accommodation</v>
      </c>
      <c r="D153" s="18" t="str">
        <f t="shared" si="131"/>
        <v>AC</v>
      </c>
      <c r="E153" s="18" t="s">
        <v>649</v>
      </c>
      <c r="F153" s="161"/>
      <c r="G153" s="161"/>
      <c r="H153" s="98">
        <f>'5'!H32</f>
        <v>0</v>
      </c>
      <c r="I153" s="98">
        <f>'5'!I32</f>
        <v>0</v>
      </c>
      <c r="J153" s="98">
        <f>'5'!J32</f>
        <v>0</v>
      </c>
      <c r="K153" s="98">
        <f>'5'!K32</f>
        <v>0</v>
      </c>
      <c r="L153" s="98">
        <f>'5'!L32</f>
        <v>0</v>
      </c>
      <c r="M153" s="98">
        <f>'5'!M32</f>
        <v>0</v>
      </c>
      <c r="N153" s="98">
        <f>'5'!N32</f>
        <v>0</v>
      </c>
      <c r="O153" s="98">
        <f>'5'!O32</f>
        <v>0</v>
      </c>
      <c r="P153" s="98">
        <f>'5'!P32</f>
        <v>0</v>
      </c>
      <c r="Q153" s="98">
        <f>'5'!Q32</f>
        <v>0</v>
      </c>
      <c r="R153" s="98">
        <f>'5'!R32</f>
        <v>0</v>
      </c>
      <c r="S153" s="98">
        <f>'5'!S32</f>
        <v>0</v>
      </c>
      <c r="T153" s="98">
        <f>'5'!T32</f>
        <v>0</v>
      </c>
      <c r="U153" s="161"/>
      <c r="V153" s="161"/>
      <c r="W153" s="161"/>
    </row>
    <row r="154" spans="1:23" s="137" customFormat="1" ht="12.6">
      <c r="A154" s="161"/>
      <c r="B154" s="169" t="s">
        <v>571</v>
      </c>
      <c r="C154" s="94" t="str">
        <f t="shared" si="130"/>
        <v>External services</v>
      </c>
      <c r="D154" s="18" t="str">
        <f t="shared" si="131"/>
        <v>ES</v>
      </c>
      <c r="E154" s="18" t="s">
        <v>649</v>
      </c>
      <c r="F154" s="161"/>
      <c r="G154" s="161"/>
      <c r="H154" s="98">
        <f>'5'!H33</f>
        <v>0</v>
      </c>
      <c r="I154" s="98">
        <f>'5'!I33</f>
        <v>0</v>
      </c>
      <c r="J154" s="98">
        <f>'5'!J33</f>
        <v>0</v>
      </c>
      <c r="K154" s="98">
        <f>'5'!K33</f>
        <v>0</v>
      </c>
      <c r="L154" s="98">
        <f>'5'!L33</f>
        <v>0</v>
      </c>
      <c r="M154" s="98">
        <f>'5'!M33</f>
        <v>0</v>
      </c>
      <c r="N154" s="98">
        <f>'5'!N33</f>
        <v>0</v>
      </c>
      <c r="O154" s="98">
        <f>'5'!O33</f>
        <v>0</v>
      </c>
      <c r="P154" s="98">
        <f>'5'!P33</f>
        <v>0</v>
      </c>
      <c r="Q154" s="98">
        <f>'5'!Q33</f>
        <v>0</v>
      </c>
      <c r="R154" s="98">
        <f>'5'!R33</f>
        <v>0</v>
      </c>
      <c r="S154" s="98">
        <f>'5'!S33</f>
        <v>0</v>
      </c>
      <c r="T154" s="98">
        <f>'5'!T33</f>
        <v>0</v>
      </c>
      <c r="U154" s="161"/>
      <c r="V154" s="161"/>
      <c r="W154" s="161"/>
    </row>
    <row r="155" spans="1:23" s="137" customFormat="1" ht="12.6">
      <c r="A155" s="161"/>
      <c r="B155" s="169" t="s">
        <v>571</v>
      </c>
      <c r="C155" s="94" t="str">
        <f t="shared" si="130"/>
        <v>Internal services</v>
      </c>
      <c r="D155" s="18" t="str">
        <f t="shared" si="131"/>
        <v>IS</v>
      </c>
      <c r="E155" s="18" t="s">
        <v>649</v>
      </c>
      <c r="F155" s="161"/>
      <c r="G155" s="161"/>
      <c r="H155" s="98">
        <f>'5'!H34</f>
        <v>0</v>
      </c>
      <c r="I155" s="98">
        <f>'5'!I34</f>
        <v>0</v>
      </c>
      <c r="J155" s="98">
        <f>'5'!J34</f>
        <v>0</v>
      </c>
      <c r="K155" s="98">
        <f>'5'!K34</f>
        <v>0</v>
      </c>
      <c r="L155" s="98">
        <f>'5'!L34</f>
        <v>0</v>
      </c>
      <c r="M155" s="98">
        <f>'5'!M34</f>
        <v>0</v>
      </c>
      <c r="N155" s="98">
        <f>'5'!N34</f>
        <v>0</v>
      </c>
      <c r="O155" s="98">
        <f>'5'!O34</f>
        <v>0</v>
      </c>
      <c r="P155" s="98">
        <f>'5'!P34</f>
        <v>0</v>
      </c>
      <c r="Q155" s="98">
        <f>'5'!Q34</f>
        <v>0</v>
      </c>
      <c r="R155" s="98">
        <f>'5'!R34</f>
        <v>0</v>
      </c>
      <c r="S155" s="98">
        <f>'5'!S34</f>
        <v>0</v>
      </c>
      <c r="T155" s="98">
        <f>'5'!T34</f>
        <v>0</v>
      </c>
      <c r="U155" s="161"/>
      <c r="V155" s="161"/>
      <c r="W155" s="161"/>
    </row>
    <row r="156" spans="1:23" s="137" customFormat="1" ht="12.6">
      <c r="A156" s="161"/>
      <c r="B156" s="169" t="s">
        <v>571</v>
      </c>
      <c r="C156" s="94" t="str">
        <f t="shared" si="130"/>
        <v>Service management</v>
      </c>
      <c r="D156" s="18" t="str">
        <f t="shared" si="131"/>
        <v>SM</v>
      </c>
      <c r="E156" s="18" t="s">
        <v>649</v>
      </c>
      <c r="F156" s="161"/>
      <c r="G156" s="161"/>
      <c r="H156" s="98">
        <f>'5'!H35</f>
        <v>0</v>
      </c>
      <c r="I156" s="98">
        <f>'5'!I35</f>
        <v>0</v>
      </c>
      <c r="J156" s="98">
        <f>'5'!J35</f>
        <v>0</v>
      </c>
      <c r="K156" s="98">
        <f>'5'!K35</f>
        <v>0</v>
      </c>
      <c r="L156" s="98">
        <f>'5'!L35</f>
        <v>0</v>
      </c>
      <c r="M156" s="98">
        <f>'5'!M35</f>
        <v>0</v>
      </c>
      <c r="N156" s="98">
        <f>'5'!N35</f>
        <v>0</v>
      </c>
      <c r="O156" s="98">
        <f>'5'!O35</f>
        <v>0</v>
      </c>
      <c r="P156" s="98">
        <f>'5'!P35</f>
        <v>0</v>
      </c>
      <c r="Q156" s="98">
        <f>'5'!Q35</f>
        <v>0</v>
      </c>
      <c r="R156" s="98">
        <f>'5'!R35</f>
        <v>0</v>
      </c>
      <c r="S156" s="98">
        <f>'5'!S35</f>
        <v>0</v>
      </c>
      <c r="T156" s="98">
        <f>'5'!T35</f>
        <v>0</v>
      </c>
      <c r="U156" s="161"/>
      <c r="V156" s="161"/>
      <c r="W156" s="161"/>
    </row>
    <row r="157" spans="1:23" s="137" customFormat="1" ht="12.6">
      <c r="A157" s="161"/>
      <c r="B157" s="169" t="s">
        <v>571</v>
      </c>
      <c r="C157" s="94" t="str">
        <f t="shared" si="130"/>
        <v>Transition</v>
      </c>
      <c r="D157" s="18" t="str">
        <f t="shared" si="131"/>
        <v>TR</v>
      </c>
      <c r="E157" s="18" t="s">
        <v>649</v>
      </c>
      <c r="F157" s="161"/>
      <c r="G157" s="161"/>
      <c r="H157" s="98">
        <f>'5'!H36</f>
        <v>0</v>
      </c>
      <c r="I157" s="98">
        <f>'5'!I36</f>
        <v>0</v>
      </c>
      <c r="J157" s="98">
        <f>'5'!J36</f>
        <v>0</v>
      </c>
      <c r="K157" s="98">
        <f>'5'!K36</f>
        <v>0</v>
      </c>
      <c r="L157" s="98">
        <f>'5'!L36</f>
        <v>0</v>
      </c>
      <c r="M157" s="98">
        <f>'5'!M36</f>
        <v>0</v>
      </c>
      <c r="N157" s="98">
        <f>'5'!N36</f>
        <v>0</v>
      </c>
      <c r="O157" s="98">
        <f>'5'!O36</f>
        <v>0</v>
      </c>
      <c r="P157" s="98">
        <f>'5'!P36</f>
        <v>0</v>
      </c>
      <c r="Q157" s="98">
        <f>'5'!Q36</f>
        <v>0</v>
      </c>
      <c r="R157" s="98">
        <f>'5'!R36</f>
        <v>0</v>
      </c>
      <c r="S157" s="98">
        <f>'5'!S36</f>
        <v>0</v>
      </c>
      <c r="T157" s="98">
        <f>'5'!T36</f>
        <v>0</v>
      </c>
      <c r="U157" s="161"/>
      <c r="V157" s="161"/>
      <c r="W157" s="161"/>
    </row>
    <row r="158" spans="1:23" s="137" customFormat="1" ht="12.6">
      <c r="B158" s="169" t="s">
        <v>571</v>
      </c>
      <c r="C158" s="94" t="str">
        <f t="shared" si="130"/>
        <v>IT Services</v>
      </c>
      <c r="D158" s="18" t="str">
        <f t="shared" si="131"/>
        <v>IT</v>
      </c>
      <c r="E158" s="18" t="s">
        <v>649</v>
      </c>
      <c r="F158" s="161"/>
      <c r="G158" s="161"/>
      <c r="H158" s="98">
        <f>'5'!H37</f>
        <v>0</v>
      </c>
      <c r="I158" s="98">
        <f>'5'!I37</f>
        <v>0</v>
      </c>
      <c r="J158" s="98">
        <f>'5'!J37</f>
        <v>0</v>
      </c>
      <c r="K158" s="98">
        <f>'5'!K37</f>
        <v>0</v>
      </c>
      <c r="L158" s="98">
        <f>'5'!L37</f>
        <v>0</v>
      </c>
      <c r="M158" s="98">
        <f>'5'!M37</f>
        <v>0</v>
      </c>
      <c r="N158" s="98">
        <f>'5'!N37</f>
        <v>0</v>
      </c>
      <c r="O158" s="98">
        <f>'5'!O37</f>
        <v>0</v>
      </c>
      <c r="P158" s="98">
        <f>'5'!P37</f>
        <v>0</v>
      </c>
      <c r="Q158" s="98">
        <f>'5'!Q37</f>
        <v>0</v>
      </c>
      <c r="R158" s="98">
        <f>'5'!R37</f>
        <v>0</v>
      </c>
      <c r="S158" s="98">
        <f>'5'!S37</f>
        <v>0</v>
      </c>
      <c r="T158" s="98">
        <f>'5'!T37</f>
        <v>0</v>
      </c>
      <c r="U158" s="161"/>
      <c r="V158" s="161"/>
    </row>
    <row r="159" spans="1:23" s="161" customFormat="1" ht="12.6">
      <c r="B159" s="169" t="s">
        <v>571</v>
      </c>
      <c r="C159" s="94" t="str">
        <f t="shared" si="130"/>
        <v>Office Sundry</v>
      </c>
      <c r="D159" s="18" t="str">
        <f t="shared" si="131"/>
        <v>OS</v>
      </c>
      <c r="E159" s="18" t="s">
        <v>649</v>
      </c>
      <c r="H159" s="98">
        <f>'5'!H38</f>
        <v>0</v>
      </c>
      <c r="I159" s="98">
        <f>'5'!I38</f>
        <v>0</v>
      </c>
      <c r="J159" s="98">
        <f>'5'!J38</f>
        <v>0</v>
      </c>
      <c r="K159" s="98">
        <f>'5'!K38</f>
        <v>0</v>
      </c>
      <c r="L159" s="98">
        <f>'5'!L38</f>
        <v>0</v>
      </c>
      <c r="M159" s="98">
        <f>'5'!M38</f>
        <v>0</v>
      </c>
      <c r="N159" s="98">
        <f>'5'!N38</f>
        <v>0</v>
      </c>
      <c r="O159" s="98">
        <f>'5'!O38</f>
        <v>0</v>
      </c>
      <c r="P159" s="98">
        <f>'5'!P38</f>
        <v>0</v>
      </c>
      <c r="Q159" s="98">
        <f>'5'!Q38</f>
        <v>0</v>
      </c>
      <c r="R159" s="98">
        <f>'5'!R38</f>
        <v>0</v>
      </c>
      <c r="S159" s="98">
        <f>'5'!S38</f>
        <v>0</v>
      </c>
      <c r="T159" s="98">
        <f>'5'!T38</f>
        <v>0</v>
      </c>
    </row>
    <row r="160" spans="1:23" s="137" customFormat="1" ht="12.6">
      <c r="B160" s="169" t="s">
        <v>571</v>
      </c>
      <c r="C160" s="94" t="str">
        <f t="shared" si="130"/>
        <v>Spare - please specify</v>
      </c>
      <c r="D160" s="18" t="str">
        <f t="shared" si="131"/>
        <v>SP1</v>
      </c>
      <c r="E160" s="18" t="s">
        <v>649</v>
      </c>
      <c r="F160" s="161"/>
      <c r="G160" s="161"/>
      <c r="H160" s="98">
        <f>'5'!H39</f>
        <v>0</v>
      </c>
      <c r="I160" s="98">
        <f>'5'!I39</f>
        <v>0</v>
      </c>
      <c r="J160" s="98">
        <f>'5'!J39</f>
        <v>0</v>
      </c>
      <c r="K160" s="98">
        <f>'5'!K39</f>
        <v>0</v>
      </c>
      <c r="L160" s="98">
        <f>'5'!L39</f>
        <v>0</v>
      </c>
      <c r="M160" s="98">
        <f>'5'!M39</f>
        <v>0</v>
      </c>
      <c r="N160" s="98">
        <f>'5'!N39</f>
        <v>0</v>
      </c>
      <c r="O160" s="98">
        <f>'5'!O39</f>
        <v>0</v>
      </c>
      <c r="P160" s="98">
        <f>'5'!P39</f>
        <v>0</v>
      </c>
      <c r="Q160" s="98">
        <f>'5'!Q39</f>
        <v>0</v>
      </c>
      <c r="R160" s="98">
        <f>'5'!R39</f>
        <v>0</v>
      </c>
      <c r="S160" s="98">
        <f>'5'!S39</f>
        <v>0</v>
      </c>
      <c r="T160" s="98">
        <f>'5'!T39</f>
        <v>0</v>
      </c>
      <c r="U160" s="161"/>
      <c r="V160" s="161"/>
    </row>
    <row r="161" spans="2:22" s="137" customFormat="1" ht="12.6">
      <c r="B161" s="169" t="s">
        <v>571</v>
      </c>
      <c r="C161" s="94" t="str">
        <f t="shared" si="130"/>
        <v>Spare - please specify</v>
      </c>
      <c r="D161" s="18" t="str">
        <f t="shared" si="131"/>
        <v>SP2</v>
      </c>
      <c r="E161" s="18" t="s">
        <v>649</v>
      </c>
      <c r="F161" s="161"/>
      <c r="G161" s="161"/>
      <c r="H161" s="98">
        <f>'5'!H40</f>
        <v>0</v>
      </c>
      <c r="I161" s="98">
        <f>'5'!I40</f>
        <v>0</v>
      </c>
      <c r="J161" s="98">
        <f>'5'!J40</f>
        <v>0</v>
      </c>
      <c r="K161" s="98">
        <f>'5'!K40</f>
        <v>0</v>
      </c>
      <c r="L161" s="98">
        <f>'5'!L40</f>
        <v>0</v>
      </c>
      <c r="M161" s="98">
        <f>'5'!M40</f>
        <v>0</v>
      </c>
      <c r="N161" s="98">
        <f>'5'!N40</f>
        <v>0</v>
      </c>
      <c r="O161" s="98">
        <f>'5'!O40</f>
        <v>0</v>
      </c>
      <c r="P161" s="98">
        <f>'5'!P40</f>
        <v>0</v>
      </c>
      <c r="Q161" s="98">
        <f>'5'!Q40</f>
        <v>0</v>
      </c>
      <c r="R161" s="98">
        <f>'5'!R40</f>
        <v>0</v>
      </c>
      <c r="S161" s="98">
        <f>'5'!S40</f>
        <v>0</v>
      </c>
      <c r="T161" s="98">
        <f>'5'!T40</f>
        <v>0</v>
      </c>
      <c r="U161" s="161"/>
      <c r="V161" s="161"/>
    </row>
    <row r="162" spans="2:22" s="137" customFormat="1" ht="12.6">
      <c r="B162" s="169" t="s">
        <v>571</v>
      </c>
      <c r="C162" s="94" t="str">
        <f t="shared" si="130"/>
        <v>Spare - please specify</v>
      </c>
      <c r="D162" s="18" t="str">
        <f t="shared" si="131"/>
        <v>SP3</v>
      </c>
      <c r="E162" s="18" t="s">
        <v>649</v>
      </c>
      <c r="F162" s="161"/>
      <c r="G162" s="161"/>
      <c r="H162" s="98">
        <f>'5'!H41</f>
        <v>0</v>
      </c>
      <c r="I162" s="98">
        <f>'5'!I41</f>
        <v>0</v>
      </c>
      <c r="J162" s="98">
        <f>'5'!J41</f>
        <v>0</v>
      </c>
      <c r="K162" s="98">
        <f>'5'!K41</f>
        <v>0</v>
      </c>
      <c r="L162" s="98">
        <f>'5'!L41</f>
        <v>0</v>
      </c>
      <c r="M162" s="98">
        <f>'5'!M41</f>
        <v>0</v>
      </c>
      <c r="N162" s="98">
        <f>'5'!N41</f>
        <v>0</v>
      </c>
      <c r="O162" s="98">
        <f>'5'!O41</f>
        <v>0</v>
      </c>
      <c r="P162" s="98">
        <f>'5'!P41</f>
        <v>0</v>
      </c>
      <c r="Q162" s="98">
        <f>'5'!Q41</f>
        <v>0</v>
      </c>
      <c r="R162" s="98">
        <f>'5'!R41</f>
        <v>0</v>
      </c>
      <c r="S162" s="98">
        <f>'5'!S41</f>
        <v>0</v>
      </c>
      <c r="T162" s="98">
        <f>'5'!T41</f>
        <v>0</v>
      </c>
      <c r="U162" s="161"/>
      <c r="V162" s="161"/>
    </row>
    <row r="163" spans="2:22" s="137" customFormat="1" ht="12.6">
      <c r="B163" s="169" t="s">
        <v>574</v>
      </c>
      <c r="C163" s="16" t="str">
        <f t="shared" si="130"/>
        <v>Commercial</v>
      </c>
      <c r="D163" s="18"/>
      <c r="E163" s="18" t="s">
        <v>649</v>
      </c>
      <c r="F163" s="161"/>
      <c r="G163" s="161"/>
      <c r="H163" s="98">
        <f>'5'!H42</f>
        <v>0</v>
      </c>
      <c r="I163" s="98">
        <f>'5'!I42</f>
        <v>0</v>
      </c>
      <c r="J163" s="98">
        <f>'5'!J42</f>
        <v>0</v>
      </c>
      <c r="K163" s="98">
        <f>'5'!K42</f>
        <v>0</v>
      </c>
      <c r="L163" s="98">
        <f>'5'!L42</f>
        <v>0</v>
      </c>
      <c r="M163" s="98">
        <f>'5'!M42</f>
        <v>0</v>
      </c>
      <c r="N163" s="98">
        <f>'5'!N42</f>
        <v>0</v>
      </c>
      <c r="O163" s="98">
        <f>'5'!O42</f>
        <v>0</v>
      </c>
      <c r="P163" s="98">
        <f>'5'!P42</f>
        <v>0</v>
      </c>
      <c r="Q163" s="98">
        <f>'5'!Q42</f>
        <v>0</v>
      </c>
      <c r="R163" s="98">
        <f>'5'!R42</f>
        <v>0</v>
      </c>
      <c r="S163" s="98">
        <f>'5'!S42</f>
        <v>0</v>
      </c>
      <c r="T163" s="98">
        <f>'5'!T42</f>
        <v>0</v>
      </c>
      <c r="U163" s="161"/>
      <c r="V163" s="161"/>
    </row>
    <row r="164" spans="2:22" s="137" customFormat="1" ht="12.6">
      <c r="B164" s="169" t="s">
        <v>574</v>
      </c>
      <c r="C164" s="94" t="str">
        <f t="shared" si="130"/>
        <v>Payroll costs</v>
      </c>
      <c r="D164" s="18" t="str">
        <f t="shared" ref="D164:D176" si="132">D290</f>
        <v>PR</v>
      </c>
      <c r="E164" s="18" t="s">
        <v>649</v>
      </c>
      <c r="F164" s="161"/>
      <c r="G164" s="161"/>
      <c r="H164" s="98">
        <f>'5'!H43</f>
        <v>0</v>
      </c>
      <c r="I164" s="98">
        <f>'5'!I43</f>
        <v>0</v>
      </c>
      <c r="J164" s="98">
        <f>'5'!J43</f>
        <v>0</v>
      </c>
      <c r="K164" s="98">
        <f>'5'!K43</f>
        <v>0</v>
      </c>
      <c r="L164" s="98">
        <f>'5'!L43</f>
        <v>0</v>
      </c>
      <c r="M164" s="98">
        <f>'5'!M43</f>
        <v>0</v>
      </c>
      <c r="N164" s="98">
        <f>'5'!N43</f>
        <v>0</v>
      </c>
      <c r="O164" s="98">
        <f>'5'!O43</f>
        <v>0</v>
      </c>
      <c r="P164" s="98">
        <f>'5'!P43</f>
        <v>0</v>
      </c>
      <c r="Q164" s="98">
        <f>'5'!Q43</f>
        <v>0</v>
      </c>
      <c r="R164" s="98">
        <f>'5'!R43</f>
        <v>0</v>
      </c>
      <c r="S164" s="98">
        <f>'5'!S43</f>
        <v>0</v>
      </c>
      <c r="T164" s="98">
        <f>'5'!T43</f>
        <v>0</v>
      </c>
      <c r="U164" s="161"/>
      <c r="V164" s="161"/>
    </row>
    <row r="165" spans="2:22" s="137" customFormat="1" ht="12.6">
      <c r="B165" s="169" t="s">
        <v>574</v>
      </c>
      <c r="C165" s="94" t="str">
        <f t="shared" si="130"/>
        <v>Non-payroll costs</v>
      </c>
      <c r="D165" s="18" t="str">
        <f t="shared" si="132"/>
        <v>NP</v>
      </c>
      <c r="E165" s="18" t="s">
        <v>649</v>
      </c>
      <c r="F165" s="18"/>
      <c r="G165" s="18"/>
      <c r="H165" s="98">
        <f>'5'!H44</f>
        <v>0</v>
      </c>
      <c r="I165" s="98">
        <f>'5'!I44</f>
        <v>0</v>
      </c>
      <c r="J165" s="98">
        <f>'5'!J44</f>
        <v>0</v>
      </c>
      <c r="K165" s="98">
        <f>'5'!K44</f>
        <v>0</v>
      </c>
      <c r="L165" s="98">
        <f>'5'!L44</f>
        <v>0</v>
      </c>
      <c r="M165" s="98">
        <f>'5'!M44</f>
        <v>0</v>
      </c>
      <c r="N165" s="98">
        <f>'5'!N44</f>
        <v>0</v>
      </c>
      <c r="O165" s="98">
        <f>'5'!O44</f>
        <v>0</v>
      </c>
      <c r="P165" s="98">
        <f>'5'!P44</f>
        <v>0</v>
      </c>
      <c r="Q165" s="98">
        <f>'5'!Q44</f>
        <v>0</v>
      </c>
      <c r="R165" s="98">
        <f>'5'!R44</f>
        <v>0</v>
      </c>
      <c r="S165" s="98">
        <f>'5'!S44</f>
        <v>0</v>
      </c>
      <c r="T165" s="98">
        <f>'5'!T44</f>
        <v>0</v>
      </c>
      <c r="U165" s="161"/>
      <c r="V165" s="161"/>
    </row>
    <row r="166" spans="2:22" s="137" customFormat="1" ht="12.6">
      <c r="B166" s="169" t="s">
        <v>574</v>
      </c>
      <c r="C166" s="94" t="str">
        <f t="shared" si="130"/>
        <v>Recruitment</v>
      </c>
      <c r="D166" s="18" t="str">
        <f t="shared" si="132"/>
        <v>RC</v>
      </c>
      <c r="E166" s="18" t="s">
        <v>649</v>
      </c>
      <c r="F166" s="18"/>
      <c r="G166" s="18"/>
      <c r="H166" s="98">
        <f>'5'!H45</f>
        <v>0</v>
      </c>
      <c r="I166" s="98">
        <f>'5'!I45</f>
        <v>0</v>
      </c>
      <c r="J166" s="98">
        <f>'5'!J45</f>
        <v>0</v>
      </c>
      <c r="K166" s="98">
        <f>'5'!K45</f>
        <v>0</v>
      </c>
      <c r="L166" s="98">
        <f>'5'!L45</f>
        <v>0</v>
      </c>
      <c r="M166" s="98">
        <f>'5'!M45</f>
        <v>0</v>
      </c>
      <c r="N166" s="98">
        <f>'5'!N45</f>
        <v>0</v>
      </c>
      <c r="O166" s="98">
        <f>'5'!O45</f>
        <v>0</v>
      </c>
      <c r="P166" s="98">
        <f>'5'!P45</f>
        <v>0</v>
      </c>
      <c r="Q166" s="98">
        <f>'5'!Q45</f>
        <v>0</v>
      </c>
      <c r="R166" s="98">
        <f>'5'!R45</f>
        <v>0</v>
      </c>
      <c r="S166" s="98">
        <f>'5'!S45</f>
        <v>0</v>
      </c>
      <c r="T166" s="98">
        <f>'5'!T45</f>
        <v>0</v>
      </c>
      <c r="U166" s="161"/>
      <c r="V166" s="161"/>
    </row>
    <row r="167" spans="2:22" s="137" customFormat="1" ht="12.6">
      <c r="B167" s="169" t="s">
        <v>574</v>
      </c>
      <c r="C167" s="94" t="str">
        <f t="shared" si="130"/>
        <v>Accommodation</v>
      </c>
      <c r="D167" s="18" t="str">
        <f t="shared" si="132"/>
        <v>AC</v>
      </c>
      <c r="E167" s="18" t="s">
        <v>649</v>
      </c>
      <c r="F167" s="18"/>
      <c r="G167" s="18"/>
      <c r="H167" s="98">
        <f>'5'!H46</f>
        <v>0</v>
      </c>
      <c r="I167" s="98">
        <f>'5'!I46</f>
        <v>0</v>
      </c>
      <c r="J167" s="98">
        <f>'5'!J46</f>
        <v>0</v>
      </c>
      <c r="K167" s="98">
        <f>'5'!K46</f>
        <v>0</v>
      </c>
      <c r="L167" s="98">
        <f>'5'!L46</f>
        <v>0</v>
      </c>
      <c r="M167" s="98">
        <f>'5'!M46</f>
        <v>0</v>
      </c>
      <c r="N167" s="98">
        <f>'5'!N46</f>
        <v>0</v>
      </c>
      <c r="O167" s="98">
        <f>'5'!O46</f>
        <v>0</v>
      </c>
      <c r="P167" s="98">
        <f>'5'!P46</f>
        <v>0</v>
      </c>
      <c r="Q167" s="98">
        <f>'5'!Q46</f>
        <v>0</v>
      </c>
      <c r="R167" s="98">
        <f>'5'!R46</f>
        <v>0</v>
      </c>
      <c r="S167" s="98">
        <f>'5'!S46</f>
        <v>0</v>
      </c>
      <c r="T167" s="98">
        <f>'5'!T46</f>
        <v>0</v>
      </c>
      <c r="U167" s="161"/>
      <c r="V167" s="161"/>
    </row>
    <row r="168" spans="2:22" s="137" customFormat="1" ht="12.6">
      <c r="B168" s="169" t="s">
        <v>574</v>
      </c>
      <c r="C168" s="94" t="str">
        <f t="shared" si="130"/>
        <v>External services</v>
      </c>
      <c r="D168" s="18" t="str">
        <f t="shared" si="132"/>
        <v>ES</v>
      </c>
      <c r="E168" s="18" t="s">
        <v>649</v>
      </c>
      <c r="F168" s="18"/>
      <c r="G168" s="18"/>
      <c r="H168" s="98">
        <f>'5'!H47</f>
        <v>0</v>
      </c>
      <c r="I168" s="98">
        <f>'5'!I47</f>
        <v>0</v>
      </c>
      <c r="J168" s="98">
        <f>'5'!J47</f>
        <v>0</v>
      </c>
      <c r="K168" s="98">
        <f>'5'!K47</f>
        <v>0</v>
      </c>
      <c r="L168" s="98">
        <f>'5'!L47</f>
        <v>0</v>
      </c>
      <c r="M168" s="98">
        <f>'5'!M47</f>
        <v>0</v>
      </c>
      <c r="N168" s="98">
        <f>'5'!N47</f>
        <v>0</v>
      </c>
      <c r="O168" s="98">
        <f>'5'!O47</f>
        <v>0</v>
      </c>
      <c r="P168" s="98">
        <f>'5'!P47</f>
        <v>0</v>
      </c>
      <c r="Q168" s="98">
        <f>'5'!Q47</f>
        <v>0</v>
      </c>
      <c r="R168" s="98">
        <f>'5'!R47</f>
        <v>0</v>
      </c>
      <c r="S168" s="98">
        <f>'5'!S47</f>
        <v>0</v>
      </c>
      <c r="T168" s="98">
        <f>'5'!T47</f>
        <v>0</v>
      </c>
      <c r="U168" s="161"/>
      <c r="V168" s="161"/>
    </row>
    <row r="169" spans="2:22" s="137" customFormat="1" ht="12.6">
      <c r="B169" s="169" t="s">
        <v>574</v>
      </c>
      <c r="C169" s="94" t="str">
        <f t="shared" si="130"/>
        <v>Internal services</v>
      </c>
      <c r="D169" s="18" t="str">
        <f t="shared" si="132"/>
        <v>IS</v>
      </c>
      <c r="E169" s="18" t="s">
        <v>649</v>
      </c>
      <c r="F169" s="161"/>
      <c r="G169" s="161"/>
      <c r="H169" s="98">
        <f>'5'!H48</f>
        <v>0</v>
      </c>
      <c r="I169" s="98">
        <f>'5'!I48</f>
        <v>0</v>
      </c>
      <c r="J169" s="98">
        <f>'5'!J48</f>
        <v>0</v>
      </c>
      <c r="K169" s="98">
        <f>'5'!K48</f>
        <v>0</v>
      </c>
      <c r="L169" s="98">
        <f>'5'!L48</f>
        <v>0</v>
      </c>
      <c r="M169" s="98">
        <f>'5'!M48</f>
        <v>0</v>
      </c>
      <c r="N169" s="98">
        <f>'5'!N48</f>
        <v>0</v>
      </c>
      <c r="O169" s="98">
        <f>'5'!O48</f>
        <v>0</v>
      </c>
      <c r="P169" s="98">
        <f>'5'!P48</f>
        <v>0</v>
      </c>
      <c r="Q169" s="98">
        <f>'5'!Q48</f>
        <v>0</v>
      </c>
      <c r="R169" s="98">
        <f>'5'!R48</f>
        <v>0</v>
      </c>
      <c r="S169" s="98">
        <f>'5'!S48</f>
        <v>0</v>
      </c>
      <c r="T169" s="98">
        <f>'5'!T48</f>
        <v>0</v>
      </c>
      <c r="U169" s="161"/>
      <c r="V169" s="161"/>
    </row>
    <row r="170" spans="2:22" s="137" customFormat="1" ht="12.6">
      <c r="B170" s="169" t="s">
        <v>574</v>
      </c>
      <c r="C170" s="94" t="str">
        <f t="shared" si="130"/>
        <v>Service management</v>
      </c>
      <c r="D170" s="18" t="str">
        <f t="shared" si="132"/>
        <v>SM</v>
      </c>
      <c r="E170" s="18" t="s">
        <v>649</v>
      </c>
      <c r="F170" s="161"/>
      <c r="G170" s="161"/>
      <c r="H170" s="98">
        <f>'5'!H49</f>
        <v>0</v>
      </c>
      <c r="I170" s="98">
        <f>'5'!I49</f>
        <v>0</v>
      </c>
      <c r="J170" s="98">
        <f>'5'!J49</f>
        <v>0</v>
      </c>
      <c r="K170" s="98">
        <f>'5'!K49</f>
        <v>0</v>
      </c>
      <c r="L170" s="98">
        <f>'5'!L49</f>
        <v>0</v>
      </c>
      <c r="M170" s="98">
        <f>'5'!M49</f>
        <v>0</v>
      </c>
      <c r="N170" s="98">
        <f>'5'!N49</f>
        <v>0</v>
      </c>
      <c r="O170" s="98">
        <f>'5'!O49</f>
        <v>0</v>
      </c>
      <c r="P170" s="98">
        <f>'5'!P49</f>
        <v>0</v>
      </c>
      <c r="Q170" s="98">
        <f>'5'!Q49</f>
        <v>0</v>
      </c>
      <c r="R170" s="98">
        <f>'5'!R49</f>
        <v>0</v>
      </c>
      <c r="S170" s="98">
        <f>'5'!S49</f>
        <v>0</v>
      </c>
      <c r="T170" s="98">
        <f>'5'!T49</f>
        <v>0</v>
      </c>
      <c r="U170" s="161"/>
      <c r="V170" s="161"/>
    </row>
    <row r="171" spans="2:22" s="137" customFormat="1" ht="12.6">
      <c r="B171" s="169" t="s">
        <v>574</v>
      </c>
      <c r="C171" s="94" t="str">
        <f t="shared" si="130"/>
        <v>Transition</v>
      </c>
      <c r="D171" s="18" t="str">
        <f t="shared" si="132"/>
        <v>TR</v>
      </c>
      <c r="E171" s="18" t="s">
        <v>649</v>
      </c>
      <c r="F171" s="161"/>
      <c r="G171" s="161"/>
      <c r="H171" s="98">
        <f>'5'!H50</f>
        <v>0</v>
      </c>
      <c r="I171" s="98">
        <f>'5'!I50</f>
        <v>0</v>
      </c>
      <c r="J171" s="98">
        <f>'5'!J50</f>
        <v>0</v>
      </c>
      <c r="K171" s="98">
        <f>'5'!K50</f>
        <v>0</v>
      </c>
      <c r="L171" s="98">
        <f>'5'!L50</f>
        <v>0</v>
      </c>
      <c r="M171" s="98">
        <f>'5'!M50</f>
        <v>0</v>
      </c>
      <c r="N171" s="98">
        <f>'5'!N50</f>
        <v>0</v>
      </c>
      <c r="O171" s="98">
        <f>'5'!O50</f>
        <v>0</v>
      </c>
      <c r="P171" s="98">
        <f>'5'!P50</f>
        <v>0</v>
      </c>
      <c r="Q171" s="98">
        <f>'5'!Q50</f>
        <v>0</v>
      </c>
      <c r="R171" s="98">
        <f>'5'!R50</f>
        <v>0</v>
      </c>
      <c r="S171" s="98">
        <f>'5'!S50</f>
        <v>0</v>
      </c>
      <c r="T171" s="98">
        <f>'5'!T50</f>
        <v>0</v>
      </c>
      <c r="U171" s="161"/>
      <c r="V171" s="161"/>
    </row>
    <row r="172" spans="2:22" s="137" customFormat="1" ht="12.6">
      <c r="B172" s="169" t="s">
        <v>574</v>
      </c>
      <c r="C172" s="94" t="str">
        <f t="shared" si="130"/>
        <v>IT Services</v>
      </c>
      <c r="D172" s="18" t="str">
        <f t="shared" si="132"/>
        <v>IT</v>
      </c>
      <c r="E172" s="18" t="s">
        <v>649</v>
      </c>
      <c r="F172" s="161"/>
      <c r="G172" s="161"/>
      <c r="H172" s="98">
        <f>'5'!H51</f>
        <v>0</v>
      </c>
      <c r="I172" s="98">
        <f>'5'!I51</f>
        <v>0</v>
      </c>
      <c r="J172" s="98">
        <f>'5'!J51</f>
        <v>0</v>
      </c>
      <c r="K172" s="98">
        <f>'5'!K51</f>
        <v>0</v>
      </c>
      <c r="L172" s="98">
        <f>'5'!L51</f>
        <v>0</v>
      </c>
      <c r="M172" s="98">
        <f>'5'!M51</f>
        <v>0</v>
      </c>
      <c r="N172" s="98">
        <f>'5'!N51</f>
        <v>0</v>
      </c>
      <c r="O172" s="98">
        <f>'5'!O51</f>
        <v>0</v>
      </c>
      <c r="P172" s="98">
        <f>'5'!P51</f>
        <v>0</v>
      </c>
      <c r="Q172" s="98">
        <f>'5'!Q51</f>
        <v>0</v>
      </c>
      <c r="R172" s="98">
        <f>'5'!R51</f>
        <v>0</v>
      </c>
      <c r="S172" s="98">
        <f>'5'!S51</f>
        <v>0</v>
      </c>
      <c r="T172" s="98">
        <f>'5'!T51</f>
        <v>0</v>
      </c>
      <c r="U172" s="161"/>
      <c r="V172" s="161"/>
    </row>
    <row r="173" spans="2:22" s="161" customFormat="1" ht="12.6">
      <c r="B173" s="169" t="s">
        <v>574</v>
      </c>
      <c r="C173" s="94" t="str">
        <f t="shared" si="130"/>
        <v>Office Sundry</v>
      </c>
      <c r="D173" s="18" t="str">
        <f t="shared" si="132"/>
        <v>OS</v>
      </c>
      <c r="E173" s="18" t="s">
        <v>649</v>
      </c>
      <c r="H173" s="98">
        <f>'5'!H52</f>
        <v>0</v>
      </c>
      <c r="I173" s="98">
        <f>'5'!I52</f>
        <v>0</v>
      </c>
      <c r="J173" s="98">
        <f>'5'!J52</f>
        <v>0</v>
      </c>
      <c r="K173" s="98">
        <f>'5'!K52</f>
        <v>0</v>
      </c>
      <c r="L173" s="98">
        <f>'5'!L52</f>
        <v>0</v>
      </c>
      <c r="M173" s="98">
        <f>'5'!M52</f>
        <v>0</v>
      </c>
      <c r="N173" s="98">
        <f>'5'!N52</f>
        <v>0</v>
      </c>
      <c r="O173" s="98">
        <f>'5'!O52</f>
        <v>0</v>
      </c>
      <c r="P173" s="98">
        <f>'5'!P52</f>
        <v>0</v>
      </c>
      <c r="Q173" s="98">
        <f>'5'!Q52</f>
        <v>0</v>
      </c>
      <c r="R173" s="98">
        <f>'5'!R52</f>
        <v>0</v>
      </c>
      <c r="S173" s="98">
        <f>'5'!S52</f>
        <v>0</v>
      </c>
      <c r="T173" s="98">
        <f>'5'!T52</f>
        <v>0</v>
      </c>
    </row>
    <row r="174" spans="2:22" s="137" customFormat="1" ht="12.6">
      <c r="B174" s="169" t="s">
        <v>574</v>
      </c>
      <c r="C174" s="94" t="str">
        <f t="shared" si="130"/>
        <v>Spare - please specify</v>
      </c>
      <c r="D174" s="18" t="str">
        <f t="shared" si="132"/>
        <v>SP1</v>
      </c>
      <c r="E174" s="18" t="s">
        <v>649</v>
      </c>
      <c r="F174" s="161"/>
      <c r="G174" s="161"/>
      <c r="H174" s="98">
        <f>'5'!H53</f>
        <v>0</v>
      </c>
      <c r="I174" s="98">
        <f>'5'!I53</f>
        <v>0</v>
      </c>
      <c r="J174" s="98">
        <f>'5'!J53</f>
        <v>0</v>
      </c>
      <c r="K174" s="98">
        <f>'5'!K53</f>
        <v>0</v>
      </c>
      <c r="L174" s="98">
        <f>'5'!L53</f>
        <v>0</v>
      </c>
      <c r="M174" s="98">
        <f>'5'!M53</f>
        <v>0</v>
      </c>
      <c r="N174" s="98">
        <f>'5'!N53</f>
        <v>0</v>
      </c>
      <c r="O174" s="98">
        <f>'5'!O53</f>
        <v>0</v>
      </c>
      <c r="P174" s="98">
        <f>'5'!P53</f>
        <v>0</v>
      </c>
      <c r="Q174" s="98">
        <f>'5'!Q53</f>
        <v>0</v>
      </c>
      <c r="R174" s="98">
        <f>'5'!R53</f>
        <v>0</v>
      </c>
      <c r="S174" s="98">
        <f>'5'!S53</f>
        <v>0</v>
      </c>
      <c r="T174" s="98">
        <f>'5'!T53</f>
        <v>0</v>
      </c>
      <c r="U174" s="161"/>
      <c r="V174" s="161"/>
    </row>
    <row r="175" spans="2:22" s="137" customFormat="1" ht="12.6">
      <c r="B175" s="169" t="s">
        <v>574</v>
      </c>
      <c r="C175" s="94" t="str">
        <f t="shared" si="130"/>
        <v>Spare - please specify</v>
      </c>
      <c r="D175" s="18" t="str">
        <f t="shared" si="132"/>
        <v>SP2</v>
      </c>
      <c r="E175" s="18" t="s">
        <v>649</v>
      </c>
      <c r="F175" s="161"/>
      <c r="G175" s="161"/>
      <c r="H175" s="98">
        <f>'5'!H54</f>
        <v>0</v>
      </c>
      <c r="I175" s="98">
        <f>'5'!I54</f>
        <v>0</v>
      </c>
      <c r="J175" s="98">
        <f>'5'!J54</f>
        <v>0</v>
      </c>
      <c r="K175" s="98">
        <f>'5'!K54</f>
        <v>0</v>
      </c>
      <c r="L175" s="98">
        <f>'5'!L54</f>
        <v>0</v>
      </c>
      <c r="M175" s="98">
        <f>'5'!M54</f>
        <v>0</v>
      </c>
      <c r="N175" s="98">
        <f>'5'!N54</f>
        <v>0</v>
      </c>
      <c r="O175" s="98">
        <f>'5'!O54</f>
        <v>0</v>
      </c>
      <c r="P175" s="98">
        <f>'5'!P54</f>
        <v>0</v>
      </c>
      <c r="Q175" s="98">
        <f>'5'!Q54</f>
        <v>0</v>
      </c>
      <c r="R175" s="98">
        <f>'5'!R54</f>
        <v>0</v>
      </c>
      <c r="S175" s="98">
        <f>'5'!S54</f>
        <v>0</v>
      </c>
      <c r="T175" s="98">
        <f>'5'!T54</f>
        <v>0</v>
      </c>
      <c r="U175" s="161"/>
      <c r="V175" s="161"/>
    </row>
    <row r="176" spans="2:22" s="137" customFormat="1" ht="12.6">
      <c r="B176" s="169" t="s">
        <v>574</v>
      </c>
      <c r="C176" s="94" t="str">
        <f t="shared" si="130"/>
        <v>Spare - please specify</v>
      </c>
      <c r="D176" s="18" t="str">
        <f t="shared" si="132"/>
        <v>SP3</v>
      </c>
      <c r="E176" s="18" t="s">
        <v>649</v>
      </c>
      <c r="F176" s="161"/>
      <c r="G176" s="161"/>
      <c r="H176" s="98">
        <f>'5'!H55</f>
        <v>0</v>
      </c>
      <c r="I176" s="98">
        <f>'5'!I55</f>
        <v>0</v>
      </c>
      <c r="J176" s="98">
        <f>'5'!J55</f>
        <v>0</v>
      </c>
      <c r="K176" s="98">
        <f>'5'!K55</f>
        <v>0</v>
      </c>
      <c r="L176" s="98">
        <f>'5'!L55</f>
        <v>0</v>
      </c>
      <c r="M176" s="98">
        <f>'5'!M55</f>
        <v>0</v>
      </c>
      <c r="N176" s="98">
        <f>'5'!N55</f>
        <v>0</v>
      </c>
      <c r="O176" s="98">
        <f>'5'!O55</f>
        <v>0</v>
      </c>
      <c r="P176" s="98">
        <f>'5'!P55</f>
        <v>0</v>
      </c>
      <c r="Q176" s="98">
        <f>'5'!Q55</f>
        <v>0</v>
      </c>
      <c r="R176" s="98">
        <f>'5'!R55</f>
        <v>0</v>
      </c>
      <c r="S176" s="98">
        <f>'5'!S55</f>
        <v>0</v>
      </c>
      <c r="T176" s="98">
        <f>'5'!T55</f>
        <v>0</v>
      </c>
      <c r="U176" s="161"/>
      <c r="V176" s="161"/>
    </row>
    <row r="177" spans="2:22" s="137" customFormat="1" ht="12.6">
      <c r="B177" s="35" t="s">
        <v>575</v>
      </c>
      <c r="C177" s="16" t="str">
        <f t="shared" si="130"/>
        <v>Design &amp; Assurance</v>
      </c>
      <c r="D177" s="18"/>
      <c r="E177" s="18" t="s">
        <v>649</v>
      </c>
      <c r="F177" s="161"/>
      <c r="G177" s="161"/>
      <c r="H177" s="98">
        <f>'5'!H56</f>
        <v>0</v>
      </c>
      <c r="I177" s="98">
        <f>'5'!I56</f>
        <v>0</v>
      </c>
      <c r="J177" s="98">
        <f>'5'!J56</f>
        <v>0</v>
      </c>
      <c r="K177" s="98">
        <f>'5'!K56</f>
        <v>0</v>
      </c>
      <c r="L177" s="98">
        <f>'5'!L56</f>
        <v>0</v>
      </c>
      <c r="M177" s="98">
        <f>'5'!M56</f>
        <v>0</v>
      </c>
      <c r="N177" s="98">
        <f>'5'!N56</f>
        <v>0</v>
      </c>
      <c r="O177" s="98">
        <f>'5'!O56</f>
        <v>0</v>
      </c>
      <c r="P177" s="98">
        <f>'5'!P56</f>
        <v>0</v>
      </c>
      <c r="Q177" s="98">
        <f>'5'!Q56</f>
        <v>0</v>
      </c>
      <c r="R177" s="98">
        <f>'5'!R56</f>
        <v>0</v>
      </c>
      <c r="S177" s="98">
        <f>'5'!S56</f>
        <v>0</v>
      </c>
      <c r="T177" s="98">
        <f>'5'!T56</f>
        <v>0</v>
      </c>
      <c r="U177" s="161"/>
      <c r="V177" s="161"/>
    </row>
    <row r="178" spans="2:22" s="137" customFormat="1" ht="12.6">
      <c r="B178" s="35" t="s">
        <v>575</v>
      </c>
      <c r="C178" s="94" t="str">
        <f t="shared" si="130"/>
        <v>Payroll costs</v>
      </c>
      <c r="D178" s="18" t="str">
        <f t="shared" ref="D178:D190" si="133">D304</f>
        <v>PR</v>
      </c>
      <c r="E178" s="18" t="s">
        <v>649</v>
      </c>
      <c r="F178" s="161"/>
      <c r="G178" s="161"/>
      <c r="H178" s="98">
        <f>'5'!H57</f>
        <v>0</v>
      </c>
      <c r="I178" s="98">
        <f>'5'!I57</f>
        <v>0</v>
      </c>
      <c r="J178" s="98">
        <f>'5'!J57</f>
        <v>0</v>
      </c>
      <c r="K178" s="98">
        <f>'5'!K57</f>
        <v>0</v>
      </c>
      <c r="L178" s="98">
        <f>'5'!L57</f>
        <v>0</v>
      </c>
      <c r="M178" s="98">
        <f>'5'!M57</f>
        <v>0</v>
      </c>
      <c r="N178" s="98">
        <f>'5'!N57</f>
        <v>0</v>
      </c>
      <c r="O178" s="98">
        <f>'5'!O57</f>
        <v>0</v>
      </c>
      <c r="P178" s="98">
        <f>'5'!P57</f>
        <v>0</v>
      </c>
      <c r="Q178" s="98">
        <f>'5'!Q57</f>
        <v>0</v>
      </c>
      <c r="R178" s="98">
        <f>'5'!R57</f>
        <v>0</v>
      </c>
      <c r="S178" s="98">
        <f>'5'!S57</f>
        <v>0</v>
      </c>
      <c r="T178" s="98">
        <f>'5'!T57</f>
        <v>0</v>
      </c>
      <c r="U178" s="161"/>
      <c r="V178" s="161"/>
    </row>
    <row r="179" spans="2:22" s="137" customFormat="1" ht="12.6">
      <c r="B179" s="35" t="s">
        <v>575</v>
      </c>
      <c r="C179" s="94" t="str">
        <f t="shared" si="130"/>
        <v>Non-payroll costs</v>
      </c>
      <c r="D179" s="18" t="str">
        <f t="shared" si="133"/>
        <v>NP</v>
      </c>
      <c r="E179" s="18" t="s">
        <v>649</v>
      </c>
      <c r="F179" s="161"/>
      <c r="G179" s="161"/>
      <c r="H179" s="98">
        <f>'5'!H58</f>
        <v>0</v>
      </c>
      <c r="I179" s="98">
        <f>'5'!I58</f>
        <v>0</v>
      </c>
      <c r="J179" s="98">
        <f>'5'!J58</f>
        <v>0</v>
      </c>
      <c r="K179" s="98">
        <f>'5'!K58</f>
        <v>0</v>
      </c>
      <c r="L179" s="98">
        <f>'5'!L58</f>
        <v>0</v>
      </c>
      <c r="M179" s="98">
        <f>'5'!M58</f>
        <v>0</v>
      </c>
      <c r="N179" s="98">
        <f>'5'!N58</f>
        <v>0</v>
      </c>
      <c r="O179" s="98">
        <f>'5'!O58</f>
        <v>0</v>
      </c>
      <c r="P179" s="98">
        <f>'5'!P58</f>
        <v>0</v>
      </c>
      <c r="Q179" s="98">
        <f>'5'!Q58</f>
        <v>0</v>
      </c>
      <c r="R179" s="98">
        <f>'5'!R58</f>
        <v>0</v>
      </c>
      <c r="S179" s="98">
        <f>'5'!S58</f>
        <v>0</v>
      </c>
      <c r="T179" s="98">
        <f>'5'!T58</f>
        <v>0</v>
      </c>
      <c r="U179" s="161"/>
      <c r="V179" s="161"/>
    </row>
    <row r="180" spans="2:22" s="137" customFormat="1" ht="12.6">
      <c r="B180" s="35" t="s">
        <v>575</v>
      </c>
      <c r="C180" s="94" t="str">
        <f t="shared" si="130"/>
        <v>Recruitment</v>
      </c>
      <c r="D180" s="18" t="str">
        <f t="shared" si="133"/>
        <v>RC</v>
      </c>
      <c r="E180" s="18" t="s">
        <v>649</v>
      </c>
      <c r="F180" s="161"/>
      <c r="G180" s="161"/>
      <c r="H180" s="98">
        <f>'5'!H59</f>
        <v>0</v>
      </c>
      <c r="I180" s="98">
        <f>'5'!I59</f>
        <v>0</v>
      </c>
      <c r="J180" s="98">
        <f>'5'!J59</f>
        <v>0</v>
      </c>
      <c r="K180" s="98">
        <f>'5'!K59</f>
        <v>0</v>
      </c>
      <c r="L180" s="98">
        <f>'5'!L59</f>
        <v>0</v>
      </c>
      <c r="M180" s="98">
        <f>'5'!M59</f>
        <v>0</v>
      </c>
      <c r="N180" s="98">
        <f>'5'!N59</f>
        <v>0</v>
      </c>
      <c r="O180" s="98">
        <f>'5'!O59</f>
        <v>0</v>
      </c>
      <c r="P180" s="98">
        <f>'5'!P59</f>
        <v>0</v>
      </c>
      <c r="Q180" s="98">
        <f>'5'!Q59</f>
        <v>0</v>
      </c>
      <c r="R180" s="98">
        <f>'5'!R59</f>
        <v>0</v>
      </c>
      <c r="S180" s="98">
        <f>'5'!S59</f>
        <v>0</v>
      </c>
      <c r="T180" s="98">
        <f>'5'!T59</f>
        <v>0</v>
      </c>
      <c r="U180" s="161"/>
      <c r="V180" s="161"/>
    </row>
    <row r="181" spans="2:22" s="137" customFormat="1" ht="12.6">
      <c r="B181" s="35" t="s">
        <v>575</v>
      </c>
      <c r="C181" s="94" t="str">
        <f t="shared" ref="C181:C212" si="134">C307</f>
        <v>Accommodation</v>
      </c>
      <c r="D181" s="18" t="str">
        <f t="shared" si="133"/>
        <v>AC</v>
      </c>
      <c r="E181" s="18" t="s">
        <v>649</v>
      </c>
      <c r="F181" s="161"/>
      <c r="G181" s="161"/>
      <c r="H181" s="98">
        <f>'5'!H60</f>
        <v>0</v>
      </c>
      <c r="I181" s="98">
        <f>'5'!I60</f>
        <v>0</v>
      </c>
      <c r="J181" s="98">
        <f>'5'!J60</f>
        <v>0</v>
      </c>
      <c r="K181" s="98">
        <f>'5'!K60</f>
        <v>0</v>
      </c>
      <c r="L181" s="98">
        <f>'5'!L60</f>
        <v>0</v>
      </c>
      <c r="M181" s="98">
        <f>'5'!M60</f>
        <v>0</v>
      </c>
      <c r="N181" s="98">
        <f>'5'!N60</f>
        <v>0</v>
      </c>
      <c r="O181" s="98">
        <f>'5'!O60</f>
        <v>0</v>
      </c>
      <c r="P181" s="98">
        <f>'5'!P60</f>
        <v>0</v>
      </c>
      <c r="Q181" s="98">
        <f>'5'!Q60</f>
        <v>0</v>
      </c>
      <c r="R181" s="98">
        <f>'5'!R60</f>
        <v>0</v>
      </c>
      <c r="S181" s="98">
        <f>'5'!S60</f>
        <v>0</v>
      </c>
      <c r="T181" s="98">
        <f>'5'!T60</f>
        <v>0</v>
      </c>
      <c r="U181" s="161"/>
      <c r="V181" s="161"/>
    </row>
    <row r="182" spans="2:22" s="137" customFormat="1" ht="12.6">
      <c r="B182" s="35" t="s">
        <v>575</v>
      </c>
      <c r="C182" s="94" t="str">
        <f t="shared" si="134"/>
        <v>External services</v>
      </c>
      <c r="D182" s="18" t="str">
        <f t="shared" si="133"/>
        <v>ES</v>
      </c>
      <c r="E182" s="18" t="s">
        <v>649</v>
      </c>
      <c r="F182" s="161"/>
      <c r="G182" s="161"/>
      <c r="H182" s="98">
        <f>'5'!H61</f>
        <v>0</v>
      </c>
      <c r="I182" s="98">
        <f>'5'!I61</f>
        <v>0</v>
      </c>
      <c r="J182" s="98">
        <f>'5'!J61</f>
        <v>0</v>
      </c>
      <c r="K182" s="98">
        <f>'5'!K61</f>
        <v>0</v>
      </c>
      <c r="L182" s="98">
        <f>'5'!L61</f>
        <v>0</v>
      </c>
      <c r="M182" s="98">
        <f>'5'!M61</f>
        <v>0</v>
      </c>
      <c r="N182" s="98">
        <f>'5'!N61</f>
        <v>0</v>
      </c>
      <c r="O182" s="98">
        <f>'5'!O61</f>
        <v>0</v>
      </c>
      <c r="P182" s="98">
        <f>'5'!P61</f>
        <v>0</v>
      </c>
      <c r="Q182" s="98">
        <f>'5'!Q61</f>
        <v>0</v>
      </c>
      <c r="R182" s="98">
        <f>'5'!R61</f>
        <v>0</v>
      </c>
      <c r="S182" s="98">
        <f>'5'!S61</f>
        <v>0</v>
      </c>
      <c r="T182" s="98">
        <f>'5'!T61</f>
        <v>0</v>
      </c>
      <c r="U182" s="161"/>
      <c r="V182" s="161"/>
    </row>
    <row r="183" spans="2:22" s="137" customFormat="1" ht="12.6">
      <c r="B183" s="35" t="s">
        <v>575</v>
      </c>
      <c r="C183" s="94" t="str">
        <f t="shared" si="134"/>
        <v>Internal services</v>
      </c>
      <c r="D183" s="18" t="str">
        <f t="shared" si="133"/>
        <v>IS</v>
      </c>
      <c r="E183" s="18" t="s">
        <v>649</v>
      </c>
      <c r="F183" s="161"/>
      <c r="G183" s="161"/>
      <c r="H183" s="98">
        <f>'5'!H62</f>
        <v>0</v>
      </c>
      <c r="I183" s="98">
        <f>'5'!I62</f>
        <v>0</v>
      </c>
      <c r="J183" s="98">
        <f>'5'!J62</f>
        <v>0</v>
      </c>
      <c r="K183" s="98">
        <f>'5'!K62</f>
        <v>0</v>
      </c>
      <c r="L183" s="98">
        <f>'5'!L62</f>
        <v>0</v>
      </c>
      <c r="M183" s="98">
        <f>'5'!M62</f>
        <v>0</v>
      </c>
      <c r="N183" s="98">
        <f>'5'!N62</f>
        <v>0</v>
      </c>
      <c r="O183" s="98">
        <f>'5'!O62</f>
        <v>0</v>
      </c>
      <c r="P183" s="98">
        <f>'5'!P62</f>
        <v>0</v>
      </c>
      <c r="Q183" s="98">
        <f>'5'!Q62</f>
        <v>0</v>
      </c>
      <c r="R183" s="98">
        <f>'5'!R62</f>
        <v>0</v>
      </c>
      <c r="S183" s="98">
        <f>'5'!S62</f>
        <v>0</v>
      </c>
      <c r="T183" s="98">
        <f>'5'!T62</f>
        <v>0</v>
      </c>
      <c r="U183" s="161"/>
      <c r="V183" s="161"/>
    </row>
    <row r="184" spans="2:22" s="137" customFormat="1" ht="12.6">
      <c r="B184" s="35" t="s">
        <v>575</v>
      </c>
      <c r="C184" s="94" t="str">
        <f t="shared" si="134"/>
        <v>Service management</v>
      </c>
      <c r="D184" s="18" t="str">
        <f t="shared" si="133"/>
        <v>SM</v>
      </c>
      <c r="E184" s="18" t="s">
        <v>649</v>
      </c>
      <c r="F184" s="161"/>
      <c r="G184" s="161"/>
      <c r="H184" s="98">
        <f>'5'!H63</f>
        <v>0</v>
      </c>
      <c r="I184" s="98">
        <f>'5'!I63</f>
        <v>0</v>
      </c>
      <c r="J184" s="98">
        <f>'5'!J63</f>
        <v>0</v>
      </c>
      <c r="K184" s="98">
        <f>'5'!K63</f>
        <v>0</v>
      </c>
      <c r="L184" s="98">
        <f>'5'!L63</f>
        <v>0</v>
      </c>
      <c r="M184" s="98">
        <f>'5'!M63</f>
        <v>0</v>
      </c>
      <c r="N184" s="98">
        <f>'5'!N63</f>
        <v>0</v>
      </c>
      <c r="O184" s="98">
        <f>'5'!O63</f>
        <v>0</v>
      </c>
      <c r="P184" s="98">
        <f>'5'!P63</f>
        <v>0</v>
      </c>
      <c r="Q184" s="98">
        <f>'5'!Q63</f>
        <v>0</v>
      </c>
      <c r="R184" s="98">
        <f>'5'!R63</f>
        <v>0</v>
      </c>
      <c r="S184" s="98">
        <f>'5'!S63</f>
        <v>0</v>
      </c>
      <c r="T184" s="98">
        <f>'5'!T63</f>
        <v>0</v>
      </c>
      <c r="U184" s="161"/>
      <c r="V184" s="161"/>
    </row>
    <row r="185" spans="2:22" s="137" customFormat="1" ht="12.6">
      <c r="B185" s="35" t="s">
        <v>575</v>
      </c>
      <c r="C185" s="94" t="str">
        <f t="shared" si="134"/>
        <v>Transition</v>
      </c>
      <c r="D185" s="18" t="str">
        <f t="shared" si="133"/>
        <v>TR</v>
      </c>
      <c r="E185" s="18" t="s">
        <v>649</v>
      </c>
      <c r="F185" s="161"/>
      <c r="G185" s="161"/>
      <c r="H185" s="98">
        <f>'5'!H64</f>
        <v>0</v>
      </c>
      <c r="I185" s="98">
        <f>'5'!I64</f>
        <v>0</v>
      </c>
      <c r="J185" s="98">
        <f>'5'!J64</f>
        <v>0</v>
      </c>
      <c r="K185" s="98">
        <f>'5'!K64</f>
        <v>0</v>
      </c>
      <c r="L185" s="98">
        <f>'5'!L64</f>
        <v>0</v>
      </c>
      <c r="M185" s="98">
        <f>'5'!M64</f>
        <v>0</v>
      </c>
      <c r="N185" s="98">
        <f>'5'!N64</f>
        <v>0</v>
      </c>
      <c r="O185" s="98">
        <f>'5'!O64</f>
        <v>0</v>
      </c>
      <c r="P185" s="98">
        <f>'5'!P64</f>
        <v>0</v>
      </c>
      <c r="Q185" s="98">
        <f>'5'!Q64</f>
        <v>0</v>
      </c>
      <c r="R185" s="98">
        <f>'5'!R64</f>
        <v>0</v>
      </c>
      <c r="S185" s="98">
        <f>'5'!S64</f>
        <v>0</v>
      </c>
      <c r="T185" s="98">
        <f>'5'!T64</f>
        <v>0</v>
      </c>
      <c r="U185" s="161"/>
      <c r="V185" s="161"/>
    </row>
    <row r="186" spans="2:22" s="137" customFormat="1" ht="12.6">
      <c r="B186" s="35" t="s">
        <v>575</v>
      </c>
      <c r="C186" s="94" t="str">
        <f t="shared" si="134"/>
        <v>IT Services</v>
      </c>
      <c r="D186" s="18" t="str">
        <f t="shared" si="133"/>
        <v>IT</v>
      </c>
      <c r="E186" s="18" t="s">
        <v>649</v>
      </c>
      <c r="F186" s="161"/>
      <c r="G186" s="161"/>
      <c r="H186" s="98">
        <f>'5'!H65</f>
        <v>0</v>
      </c>
      <c r="I186" s="98">
        <f>'5'!I65</f>
        <v>0</v>
      </c>
      <c r="J186" s="98">
        <f>'5'!J65</f>
        <v>0</v>
      </c>
      <c r="K186" s="98">
        <f>'5'!K65</f>
        <v>0</v>
      </c>
      <c r="L186" s="98">
        <f>'5'!L65</f>
        <v>0</v>
      </c>
      <c r="M186" s="98">
        <f>'5'!M65</f>
        <v>0</v>
      </c>
      <c r="N186" s="98">
        <f>'5'!N65</f>
        <v>0</v>
      </c>
      <c r="O186" s="98">
        <f>'5'!O65</f>
        <v>0</v>
      </c>
      <c r="P186" s="98">
        <f>'5'!P65</f>
        <v>0</v>
      </c>
      <c r="Q186" s="98">
        <f>'5'!Q65</f>
        <v>0</v>
      </c>
      <c r="R186" s="98">
        <f>'5'!R65</f>
        <v>0</v>
      </c>
      <c r="S186" s="98">
        <f>'5'!S65</f>
        <v>0</v>
      </c>
      <c r="T186" s="98">
        <f>'5'!T65</f>
        <v>0</v>
      </c>
      <c r="U186" s="161"/>
      <c r="V186" s="161"/>
    </row>
    <row r="187" spans="2:22" s="161" customFormat="1" ht="12.6">
      <c r="B187" s="35" t="s">
        <v>575</v>
      </c>
      <c r="C187" s="94" t="str">
        <f t="shared" si="134"/>
        <v>Office Sundry</v>
      </c>
      <c r="D187" s="18" t="str">
        <f t="shared" si="133"/>
        <v>OS</v>
      </c>
      <c r="E187" s="18" t="s">
        <v>649</v>
      </c>
      <c r="H187" s="98">
        <f>'5'!H66</f>
        <v>0</v>
      </c>
      <c r="I187" s="98">
        <f>'5'!I66</f>
        <v>0</v>
      </c>
      <c r="J187" s="98">
        <f>'5'!J66</f>
        <v>0</v>
      </c>
      <c r="K187" s="98">
        <f>'5'!K66</f>
        <v>0</v>
      </c>
      <c r="L187" s="98">
        <f>'5'!L66</f>
        <v>0</v>
      </c>
      <c r="M187" s="98">
        <f>'5'!M66</f>
        <v>0</v>
      </c>
      <c r="N187" s="98">
        <f>'5'!N66</f>
        <v>0</v>
      </c>
      <c r="O187" s="98">
        <f>'5'!O66</f>
        <v>0</v>
      </c>
      <c r="P187" s="98">
        <f>'5'!P66</f>
        <v>0</v>
      </c>
      <c r="Q187" s="98">
        <f>'5'!Q66</f>
        <v>0</v>
      </c>
      <c r="R187" s="98">
        <f>'5'!R66</f>
        <v>0</v>
      </c>
      <c r="S187" s="98">
        <f>'5'!S66</f>
        <v>0</v>
      </c>
      <c r="T187" s="98">
        <f>'5'!T66</f>
        <v>0</v>
      </c>
    </row>
    <row r="188" spans="2:22" s="137" customFormat="1" ht="12.6">
      <c r="B188" s="35" t="s">
        <v>575</v>
      </c>
      <c r="C188" s="94" t="str">
        <f t="shared" si="134"/>
        <v>Spare - please specify</v>
      </c>
      <c r="D188" s="18" t="str">
        <f t="shared" si="133"/>
        <v>SP1</v>
      </c>
      <c r="E188" s="18" t="s">
        <v>649</v>
      </c>
      <c r="F188" s="161"/>
      <c r="G188" s="161"/>
      <c r="H188" s="98">
        <f>'5'!H67</f>
        <v>0</v>
      </c>
      <c r="I188" s="98">
        <f>'5'!I67</f>
        <v>0</v>
      </c>
      <c r="J188" s="98">
        <f>'5'!J67</f>
        <v>0</v>
      </c>
      <c r="K188" s="98">
        <f>'5'!K67</f>
        <v>0</v>
      </c>
      <c r="L188" s="98">
        <f>'5'!L67</f>
        <v>0</v>
      </c>
      <c r="M188" s="98">
        <f>'5'!M67</f>
        <v>0</v>
      </c>
      <c r="N188" s="98">
        <f>'5'!N67</f>
        <v>0</v>
      </c>
      <c r="O188" s="98">
        <f>'5'!O67</f>
        <v>0</v>
      </c>
      <c r="P188" s="98">
        <f>'5'!P67</f>
        <v>0</v>
      </c>
      <c r="Q188" s="98">
        <f>'5'!Q67</f>
        <v>0</v>
      </c>
      <c r="R188" s="98">
        <f>'5'!R67</f>
        <v>0</v>
      </c>
      <c r="S188" s="98">
        <f>'5'!S67</f>
        <v>0</v>
      </c>
      <c r="T188" s="98">
        <f>'5'!T67</f>
        <v>0</v>
      </c>
      <c r="U188" s="161"/>
      <c r="V188" s="161"/>
    </row>
    <row r="189" spans="2:22" s="137" customFormat="1" ht="12.6">
      <c r="B189" s="35" t="s">
        <v>575</v>
      </c>
      <c r="C189" s="94" t="str">
        <f t="shared" si="134"/>
        <v>Spare - please specify</v>
      </c>
      <c r="D189" s="18" t="str">
        <f t="shared" si="133"/>
        <v>SP2</v>
      </c>
      <c r="E189" s="18" t="s">
        <v>649</v>
      </c>
      <c r="F189" s="161"/>
      <c r="G189" s="161"/>
      <c r="H189" s="98">
        <f>'5'!H68</f>
        <v>0</v>
      </c>
      <c r="I189" s="98">
        <f>'5'!I68</f>
        <v>0</v>
      </c>
      <c r="J189" s="98">
        <f>'5'!J68</f>
        <v>0</v>
      </c>
      <c r="K189" s="98">
        <f>'5'!K68</f>
        <v>0</v>
      </c>
      <c r="L189" s="98">
        <f>'5'!L68</f>
        <v>0</v>
      </c>
      <c r="M189" s="98">
        <f>'5'!M68</f>
        <v>0</v>
      </c>
      <c r="N189" s="98">
        <f>'5'!N68</f>
        <v>0</v>
      </c>
      <c r="O189" s="98">
        <f>'5'!O68</f>
        <v>0</v>
      </c>
      <c r="P189" s="98">
        <f>'5'!P68</f>
        <v>0</v>
      </c>
      <c r="Q189" s="98">
        <f>'5'!Q68</f>
        <v>0</v>
      </c>
      <c r="R189" s="98">
        <f>'5'!R68</f>
        <v>0</v>
      </c>
      <c r="S189" s="98">
        <f>'5'!S68</f>
        <v>0</v>
      </c>
      <c r="T189" s="98">
        <f>'5'!T68</f>
        <v>0</v>
      </c>
      <c r="U189" s="161"/>
      <c r="V189" s="161"/>
    </row>
    <row r="190" spans="2:22" s="137" customFormat="1" ht="12.6">
      <c r="B190" s="35" t="s">
        <v>575</v>
      </c>
      <c r="C190" s="94" t="str">
        <f t="shared" si="134"/>
        <v>Spare - please specify</v>
      </c>
      <c r="D190" s="18" t="str">
        <f t="shared" si="133"/>
        <v>SP3</v>
      </c>
      <c r="E190" s="18" t="s">
        <v>649</v>
      </c>
      <c r="F190" s="161"/>
      <c r="G190" s="161"/>
      <c r="H190" s="98">
        <f>'5'!H69</f>
        <v>0</v>
      </c>
      <c r="I190" s="98">
        <f>'5'!I69</f>
        <v>0</v>
      </c>
      <c r="J190" s="98">
        <f>'5'!J69</f>
        <v>0</v>
      </c>
      <c r="K190" s="98">
        <f>'5'!K69</f>
        <v>0</v>
      </c>
      <c r="L190" s="98">
        <f>'5'!L69</f>
        <v>0</v>
      </c>
      <c r="M190" s="98">
        <f>'5'!M69</f>
        <v>0</v>
      </c>
      <c r="N190" s="98">
        <f>'5'!N69</f>
        <v>0</v>
      </c>
      <c r="O190" s="98">
        <f>'5'!O69</f>
        <v>0</v>
      </c>
      <c r="P190" s="98">
        <f>'5'!P69</f>
        <v>0</v>
      </c>
      <c r="Q190" s="98">
        <f>'5'!Q69</f>
        <v>0</v>
      </c>
      <c r="R190" s="98">
        <f>'5'!R69</f>
        <v>0</v>
      </c>
      <c r="S190" s="98">
        <f>'5'!S69</f>
        <v>0</v>
      </c>
      <c r="T190" s="98">
        <f>'5'!T69</f>
        <v>0</v>
      </c>
      <c r="U190" s="161"/>
      <c r="V190" s="161"/>
    </row>
    <row r="191" spans="2:22" s="137" customFormat="1" ht="12.6">
      <c r="B191" s="35" t="s">
        <v>573</v>
      </c>
      <c r="C191" s="16" t="str">
        <f t="shared" si="134"/>
        <v>Finance</v>
      </c>
      <c r="D191" s="18"/>
      <c r="E191" s="18" t="s">
        <v>649</v>
      </c>
      <c r="F191" s="161"/>
      <c r="G191" s="161"/>
      <c r="H191" s="98">
        <f>'5'!H70</f>
        <v>0</v>
      </c>
      <c r="I191" s="98">
        <f>'5'!I70</f>
        <v>0</v>
      </c>
      <c r="J191" s="98">
        <f>'5'!J70</f>
        <v>0</v>
      </c>
      <c r="K191" s="98">
        <f>'5'!K70</f>
        <v>0</v>
      </c>
      <c r="L191" s="98">
        <f>'5'!L70</f>
        <v>0</v>
      </c>
      <c r="M191" s="98">
        <f>'5'!M70</f>
        <v>0</v>
      </c>
      <c r="N191" s="98">
        <f>'5'!N70</f>
        <v>0</v>
      </c>
      <c r="O191" s="98">
        <f>'5'!O70</f>
        <v>0</v>
      </c>
      <c r="P191" s="98">
        <f>'5'!P70</f>
        <v>0</v>
      </c>
      <c r="Q191" s="98">
        <f>'5'!Q70</f>
        <v>0</v>
      </c>
      <c r="R191" s="98">
        <f>'5'!R70</f>
        <v>0</v>
      </c>
      <c r="S191" s="98">
        <f>'5'!S70</f>
        <v>0</v>
      </c>
      <c r="T191" s="98">
        <f>'5'!T70</f>
        <v>0</v>
      </c>
      <c r="U191" s="161"/>
      <c r="V191" s="161"/>
    </row>
    <row r="192" spans="2:22" s="137" customFormat="1" ht="12.6">
      <c r="B192" s="35" t="s">
        <v>573</v>
      </c>
      <c r="C192" s="94" t="str">
        <f t="shared" si="134"/>
        <v>Payroll costs</v>
      </c>
      <c r="D192" s="18" t="str">
        <f t="shared" ref="D192:D204" si="135">D318</f>
        <v>PR</v>
      </c>
      <c r="E192" s="18" t="s">
        <v>649</v>
      </c>
      <c r="F192" s="161"/>
      <c r="G192" s="161"/>
      <c r="H192" s="98">
        <f>'5'!H71</f>
        <v>0</v>
      </c>
      <c r="I192" s="98">
        <f>'5'!I71</f>
        <v>0</v>
      </c>
      <c r="J192" s="98">
        <f>'5'!J71</f>
        <v>0</v>
      </c>
      <c r="K192" s="98">
        <f>'5'!K71</f>
        <v>0</v>
      </c>
      <c r="L192" s="98">
        <f>'5'!L71</f>
        <v>0</v>
      </c>
      <c r="M192" s="98">
        <f>'5'!M71</f>
        <v>0</v>
      </c>
      <c r="N192" s="98">
        <f>'5'!N71</f>
        <v>0</v>
      </c>
      <c r="O192" s="98">
        <f>'5'!O71</f>
        <v>0</v>
      </c>
      <c r="P192" s="98">
        <f>'5'!P71</f>
        <v>0</v>
      </c>
      <c r="Q192" s="98">
        <f>'5'!Q71</f>
        <v>0</v>
      </c>
      <c r="R192" s="98">
        <f>'5'!R71</f>
        <v>0</v>
      </c>
      <c r="S192" s="98">
        <f>'5'!S71</f>
        <v>0</v>
      </c>
      <c r="T192" s="98">
        <f>'5'!T71</f>
        <v>0</v>
      </c>
      <c r="U192" s="161"/>
      <c r="V192" s="161"/>
    </row>
    <row r="193" spans="2:22" s="137" customFormat="1" ht="12.6">
      <c r="B193" s="35" t="s">
        <v>573</v>
      </c>
      <c r="C193" s="94" t="str">
        <f t="shared" si="134"/>
        <v>Non-payroll costs</v>
      </c>
      <c r="D193" s="18" t="str">
        <f t="shared" si="135"/>
        <v>NP</v>
      </c>
      <c r="E193" s="18" t="s">
        <v>649</v>
      </c>
      <c r="F193" s="161"/>
      <c r="G193" s="161"/>
      <c r="H193" s="98">
        <f>'5'!H72</f>
        <v>0</v>
      </c>
      <c r="I193" s="98">
        <f>'5'!I72</f>
        <v>0</v>
      </c>
      <c r="J193" s="98">
        <f>'5'!J72</f>
        <v>0</v>
      </c>
      <c r="K193" s="98">
        <f>'5'!K72</f>
        <v>0</v>
      </c>
      <c r="L193" s="98">
        <f>'5'!L72</f>
        <v>0</v>
      </c>
      <c r="M193" s="98">
        <f>'5'!M72</f>
        <v>0</v>
      </c>
      <c r="N193" s="98">
        <f>'5'!N72</f>
        <v>0</v>
      </c>
      <c r="O193" s="98">
        <f>'5'!O72</f>
        <v>0</v>
      </c>
      <c r="P193" s="98">
        <f>'5'!P72</f>
        <v>0</v>
      </c>
      <c r="Q193" s="98">
        <f>'5'!Q72</f>
        <v>0</v>
      </c>
      <c r="R193" s="98">
        <f>'5'!R72</f>
        <v>0</v>
      </c>
      <c r="S193" s="98">
        <f>'5'!S72</f>
        <v>0</v>
      </c>
      <c r="T193" s="98">
        <f>'5'!T72</f>
        <v>0</v>
      </c>
      <c r="U193" s="161"/>
      <c r="V193" s="161"/>
    </row>
    <row r="194" spans="2:22" s="137" customFormat="1" ht="12.6">
      <c r="B194" s="35" t="s">
        <v>573</v>
      </c>
      <c r="C194" s="94" t="str">
        <f t="shared" si="134"/>
        <v>Recruitment</v>
      </c>
      <c r="D194" s="18" t="str">
        <f t="shared" si="135"/>
        <v>RC</v>
      </c>
      <c r="E194" s="18" t="s">
        <v>649</v>
      </c>
      <c r="F194" s="161"/>
      <c r="G194" s="161"/>
      <c r="H194" s="98">
        <f>'5'!H73</f>
        <v>0</v>
      </c>
      <c r="I194" s="98">
        <f>'5'!I73</f>
        <v>0</v>
      </c>
      <c r="J194" s="98">
        <f>'5'!J73</f>
        <v>0</v>
      </c>
      <c r="K194" s="98">
        <f>'5'!K73</f>
        <v>0</v>
      </c>
      <c r="L194" s="98">
        <f>'5'!L73</f>
        <v>0</v>
      </c>
      <c r="M194" s="98">
        <f>'5'!M73</f>
        <v>0</v>
      </c>
      <c r="N194" s="98">
        <f>'5'!N73</f>
        <v>0</v>
      </c>
      <c r="O194" s="98">
        <f>'5'!O73</f>
        <v>0</v>
      </c>
      <c r="P194" s="98">
        <f>'5'!P73</f>
        <v>0</v>
      </c>
      <c r="Q194" s="98">
        <f>'5'!Q73</f>
        <v>0</v>
      </c>
      <c r="R194" s="98">
        <f>'5'!R73</f>
        <v>0</v>
      </c>
      <c r="S194" s="98">
        <f>'5'!S73</f>
        <v>0</v>
      </c>
      <c r="T194" s="98">
        <f>'5'!T73</f>
        <v>0</v>
      </c>
      <c r="U194" s="161"/>
      <c r="V194" s="161"/>
    </row>
    <row r="195" spans="2:22" s="137" customFormat="1" ht="12.6">
      <c r="B195" s="35" t="s">
        <v>573</v>
      </c>
      <c r="C195" s="94" t="str">
        <f t="shared" si="134"/>
        <v>Accommodation</v>
      </c>
      <c r="D195" s="18" t="str">
        <f t="shared" si="135"/>
        <v>AC</v>
      </c>
      <c r="E195" s="18" t="s">
        <v>649</v>
      </c>
      <c r="F195" s="161"/>
      <c r="G195" s="161"/>
      <c r="H195" s="98">
        <f>'5'!H74</f>
        <v>0</v>
      </c>
      <c r="I195" s="98">
        <f>'5'!I74</f>
        <v>0</v>
      </c>
      <c r="J195" s="98">
        <f>'5'!J74</f>
        <v>0</v>
      </c>
      <c r="K195" s="98">
        <f>'5'!K74</f>
        <v>0</v>
      </c>
      <c r="L195" s="98">
        <f>'5'!L74</f>
        <v>0</v>
      </c>
      <c r="M195" s="98">
        <f>'5'!M74</f>
        <v>0</v>
      </c>
      <c r="N195" s="98">
        <f>'5'!N74</f>
        <v>0</v>
      </c>
      <c r="O195" s="98">
        <f>'5'!O74</f>
        <v>0</v>
      </c>
      <c r="P195" s="98">
        <f>'5'!P74</f>
        <v>0</v>
      </c>
      <c r="Q195" s="98">
        <f>'5'!Q74</f>
        <v>0</v>
      </c>
      <c r="R195" s="98">
        <f>'5'!R74</f>
        <v>0</v>
      </c>
      <c r="S195" s="98">
        <f>'5'!S74</f>
        <v>0</v>
      </c>
      <c r="T195" s="98">
        <f>'5'!T74</f>
        <v>0</v>
      </c>
      <c r="U195" s="161"/>
      <c r="V195" s="161"/>
    </row>
    <row r="196" spans="2:22" s="137" customFormat="1" ht="12.6">
      <c r="B196" s="35" t="s">
        <v>573</v>
      </c>
      <c r="C196" s="94" t="str">
        <f t="shared" si="134"/>
        <v>External services</v>
      </c>
      <c r="D196" s="18" t="str">
        <f t="shared" si="135"/>
        <v>ES</v>
      </c>
      <c r="E196" s="18" t="s">
        <v>649</v>
      </c>
      <c r="F196" s="161"/>
      <c r="G196" s="161"/>
      <c r="H196" s="98">
        <f>'5'!H75</f>
        <v>0</v>
      </c>
      <c r="I196" s="98">
        <f>'5'!I75</f>
        <v>0</v>
      </c>
      <c r="J196" s="98">
        <f>'5'!J75</f>
        <v>0</v>
      </c>
      <c r="K196" s="98">
        <f>'5'!K75</f>
        <v>0</v>
      </c>
      <c r="L196" s="98">
        <f>'5'!L75</f>
        <v>0</v>
      </c>
      <c r="M196" s="98">
        <f>'5'!M75</f>
        <v>0</v>
      </c>
      <c r="N196" s="98">
        <f>'5'!N75</f>
        <v>0</v>
      </c>
      <c r="O196" s="98">
        <f>'5'!O75</f>
        <v>0</v>
      </c>
      <c r="P196" s="98">
        <f>'5'!P75</f>
        <v>0</v>
      </c>
      <c r="Q196" s="98">
        <f>'5'!Q75</f>
        <v>0</v>
      </c>
      <c r="R196" s="98">
        <f>'5'!R75</f>
        <v>0</v>
      </c>
      <c r="S196" s="98">
        <f>'5'!S75</f>
        <v>0</v>
      </c>
      <c r="T196" s="98">
        <f>'5'!T75</f>
        <v>0</v>
      </c>
      <c r="U196" s="161"/>
      <c r="V196" s="161"/>
    </row>
    <row r="197" spans="2:22" s="137" customFormat="1" ht="12.6">
      <c r="B197" s="35" t="s">
        <v>573</v>
      </c>
      <c r="C197" s="94" t="str">
        <f t="shared" si="134"/>
        <v>Internal services</v>
      </c>
      <c r="D197" s="18" t="str">
        <f t="shared" si="135"/>
        <v>IS</v>
      </c>
      <c r="E197" s="18" t="s">
        <v>649</v>
      </c>
      <c r="F197" s="161"/>
      <c r="G197" s="161"/>
      <c r="H197" s="98">
        <f>'5'!H76</f>
        <v>0</v>
      </c>
      <c r="I197" s="98">
        <f>'5'!I76</f>
        <v>0</v>
      </c>
      <c r="J197" s="98">
        <f>'5'!J76</f>
        <v>0</v>
      </c>
      <c r="K197" s="98">
        <f>'5'!K76</f>
        <v>0</v>
      </c>
      <c r="L197" s="98">
        <f>'5'!L76</f>
        <v>0</v>
      </c>
      <c r="M197" s="98">
        <f>'5'!M76</f>
        <v>0</v>
      </c>
      <c r="N197" s="98">
        <f>'5'!N76</f>
        <v>0</v>
      </c>
      <c r="O197" s="98">
        <f>'5'!O76</f>
        <v>0</v>
      </c>
      <c r="P197" s="98">
        <f>'5'!P76</f>
        <v>0</v>
      </c>
      <c r="Q197" s="98">
        <f>'5'!Q76</f>
        <v>0</v>
      </c>
      <c r="R197" s="98">
        <f>'5'!R76</f>
        <v>0</v>
      </c>
      <c r="S197" s="98">
        <f>'5'!S76</f>
        <v>0</v>
      </c>
      <c r="T197" s="98">
        <f>'5'!T76</f>
        <v>0</v>
      </c>
      <c r="U197" s="161"/>
      <c r="V197" s="161"/>
    </row>
    <row r="198" spans="2:22" s="137" customFormat="1" ht="12.6">
      <c r="B198" s="35" t="s">
        <v>573</v>
      </c>
      <c r="C198" s="94" t="str">
        <f t="shared" si="134"/>
        <v>Service management</v>
      </c>
      <c r="D198" s="18" t="str">
        <f t="shared" si="135"/>
        <v>SM</v>
      </c>
      <c r="E198" s="18" t="s">
        <v>649</v>
      </c>
      <c r="F198" s="161"/>
      <c r="G198" s="161"/>
      <c r="H198" s="98">
        <f>'5'!H77</f>
        <v>0</v>
      </c>
      <c r="I198" s="98">
        <f>'5'!I77</f>
        <v>0</v>
      </c>
      <c r="J198" s="98">
        <f>'5'!J77</f>
        <v>0</v>
      </c>
      <c r="K198" s="98">
        <f>'5'!K77</f>
        <v>0</v>
      </c>
      <c r="L198" s="98">
        <f>'5'!L77</f>
        <v>0</v>
      </c>
      <c r="M198" s="98">
        <f>'5'!M77</f>
        <v>0</v>
      </c>
      <c r="N198" s="98">
        <f>'5'!N77</f>
        <v>0</v>
      </c>
      <c r="O198" s="98">
        <f>'5'!O77</f>
        <v>0</v>
      </c>
      <c r="P198" s="98">
        <f>'5'!P77</f>
        <v>0</v>
      </c>
      <c r="Q198" s="98">
        <f>'5'!Q77</f>
        <v>0</v>
      </c>
      <c r="R198" s="98">
        <f>'5'!R77</f>
        <v>0</v>
      </c>
      <c r="S198" s="98">
        <f>'5'!S77</f>
        <v>0</v>
      </c>
      <c r="T198" s="98">
        <f>'5'!T77</f>
        <v>0</v>
      </c>
      <c r="U198" s="161"/>
      <c r="V198" s="161"/>
    </row>
    <row r="199" spans="2:22" s="137" customFormat="1" ht="12.6">
      <c r="B199" s="35" t="s">
        <v>573</v>
      </c>
      <c r="C199" s="94" t="str">
        <f t="shared" si="134"/>
        <v>Transition</v>
      </c>
      <c r="D199" s="18" t="str">
        <f t="shared" si="135"/>
        <v>TR</v>
      </c>
      <c r="E199" s="18" t="s">
        <v>649</v>
      </c>
      <c r="F199" s="161"/>
      <c r="G199" s="161"/>
      <c r="H199" s="98">
        <f>'5'!H78</f>
        <v>0</v>
      </c>
      <c r="I199" s="98">
        <f>'5'!I78</f>
        <v>0</v>
      </c>
      <c r="J199" s="98">
        <f>'5'!J78</f>
        <v>0</v>
      </c>
      <c r="K199" s="98">
        <f>'5'!K78</f>
        <v>0</v>
      </c>
      <c r="L199" s="98">
        <f>'5'!L78</f>
        <v>0</v>
      </c>
      <c r="M199" s="98">
        <f>'5'!M78</f>
        <v>0</v>
      </c>
      <c r="N199" s="98">
        <f>'5'!N78</f>
        <v>0</v>
      </c>
      <c r="O199" s="98">
        <f>'5'!O78</f>
        <v>0</v>
      </c>
      <c r="P199" s="98">
        <f>'5'!P78</f>
        <v>0</v>
      </c>
      <c r="Q199" s="98">
        <f>'5'!Q78</f>
        <v>0</v>
      </c>
      <c r="R199" s="98">
        <f>'5'!R78</f>
        <v>0</v>
      </c>
      <c r="S199" s="98">
        <f>'5'!S78</f>
        <v>0</v>
      </c>
      <c r="T199" s="98">
        <f>'5'!T78</f>
        <v>0</v>
      </c>
      <c r="U199" s="161"/>
      <c r="V199" s="161"/>
    </row>
    <row r="200" spans="2:22" s="137" customFormat="1" ht="12.6">
      <c r="B200" s="35" t="s">
        <v>573</v>
      </c>
      <c r="C200" s="94" t="str">
        <f t="shared" si="134"/>
        <v>IT Services</v>
      </c>
      <c r="D200" s="18" t="str">
        <f t="shared" si="135"/>
        <v>IT</v>
      </c>
      <c r="E200" s="18" t="s">
        <v>649</v>
      </c>
      <c r="F200" s="161"/>
      <c r="G200" s="161"/>
      <c r="H200" s="98">
        <f>'5'!H79</f>
        <v>0</v>
      </c>
      <c r="I200" s="98">
        <f>'5'!I79</f>
        <v>0</v>
      </c>
      <c r="J200" s="98">
        <f>'5'!J79</f>
        <v>0</v>
      </c>
      <c r="K200" s="98">
        <f>'5'!K79</f>
        <v>0</v>
      </c>
      <c r="L200" s="98">
        <f>'5'!L79</f>
        <v>0</v>
      </c>
      <c r="M200" s="98">
        <f>'5'!M79</f>
        <v>0</v>
      </c>
      <c r="N200" s="98">
        <f>'5'!N79</f>
        <v>0</v>
      </c>
      <c r="O200" s="98">
        <f>'5'!O79</f>
        <v>0</v>
      </c>
      <c r="P200" s="98">
        <f>'5'!P79</f>
        <v>0</v>
      </c>
      <c r="Q200" s="98">
        <f>'5'!Q79</f>
        <v>0</v>
      </c>
      <c r="R200" s="98">
        <f>'5'!R79</f>
        <v>0</v>
      </c>
      <c r="S200" s="98">
        <f>'5'!S79</f>
        <v>0</v>
      </c>
      <c r="T200" s="98">
        <f>'5'!T79</f>
        <v>0</v>
      </c>
      <c r="U200" s="161"/>
      <c r="V200" s="161"/>
    </row>
    <row r="201" spans="2:22" s="161" customFormat="1" ht="12.6">
      <c r="B201" s="35" t="s">
        <v>573</v>
      </c>
      <c r="C201" s="94" t="str">
        <f t="shared" si="134"/>
        <v>Office Sundry</v>
      </c>
      <c r="D201" s="18" t="str">
        <f t="shared" si="135"/>
        <v>OS</v>
      </c>
      <c r="E201" s="18" t="s">
        <v>649</v>
      </c>
      <c r="H201" s="98">
        <f>'5'!H80</f>
        <v>0</v>
      </c>
      <c r="I201" s="98">
        <f>'5'!I80</f>
        <v>0</v>
      </c>
      <c r="J201" s="98">
        <f>'5'!J80</f>
        <v>0</v>
      </c>
      <c r="K201" s="98">
        <f>'5'!K80</f>
        <v>0</v>
      </c>
      <c r="L201" s="98">
        <f>'5'!L80</f>
        <v>0</v>
      </c>
      <c r="M201" s="98">
        <f>'5'!M80</f>
        <v>0</v>
      </c>
      <c r="N201" s="98">
        <f>'5'!N80</f>
        <v>0</v>
      </c>
      <c r="O201" s="98">
        <f>'5'!O80</f>
        <v>0</v>
      </c>
      <c r="P201" s="98">
        <f>'5'!P80</f>
        <v>0</v>
      </c>
      <c r="Q201" s="98">
        <f>'5'!Q80</f>
        <v>0</v>
      </c>
      <c r="R201" s="98">
        <f>'5'!R80</f>
        <v>0</v>
      </c>
      <c r="S201" s="98">
        <f>'5'!S80</f>
        <v>0</v>
      </c>
      <c r="T201" s="98">
        <f>'5'!T80</f>
        <v>0</v>
      </c>
    </row>
    <row r="202" spans="2:22" s="137" customFormat="1" ht="12.6">
      <c r="B202" s="35" t="s">
        <v>573</v>
      </c>
      <c r="C202" s="94" t="str">
        <f t="shared" si="134"/>
        <v>Spare - please specify</v>
      </c>
      <c r="D202" s="18" t="str">
        <f t="shared" si="135"/>
        <v>SP1</v>
      </c>
      <c r="E202" s="18" t="s">
        <v>649</v>
      </c>
      <c r="F202" s="161"/>
      <c r="G202" s="161"/>
      <c r="H202" s="98">
        <f>'5'!H81</f>
        <v>0</v>
      </c>
      <c r="I202" s="98">
        <f>'5'!I81</f>
        <v>0</v>
      </c>
      <c r="J202" s="98">
        <f>'5'!J81</f>
        <v>0</v>
      </c>
      <c r="K202" s="98">
        <f>'5'!K81</f>
        <v>0</v>
      </c>
      <c r="L202" s="98">
        <f>'5'!L81</f>
        <v>0</v>
      </c>
      <c r="M202" s="98">
        <f>'5'!M81</f>
        <v>0</v>
      </c>
      <c r="N202" s="98">
        <f>'5'!N81</f>
        <v>0</v>
      </c>
      <c r="O202" s="98">
        <f>'5'!O81</f>
        <v>0</v>
      </c>
      <c r="P202" s="98">
        <f>'5'!P81</f>
        <v>0</v>
      </c>
      <c r="Q202" s="98">
        <f>'5'!Q81</f>
        <v>0</v>
      </c>
      <c r="R202" s="98">
        <f>'5'!R81</f>
        <v>0</v>
      </c>
      <c r="S202" s="98">
        <f>'5'!S81</f>
        <v>0</v>
      </c>
      <c r="T202" s="98">
        <f>'5'!T81</f>
        <v>0</v>
      </c>
      <c r="U202" s="161"/>
      <c r="V202" s="161"/>
    </row>
    <row r="203" spans="2:22" s="137" customFormat="1" ht="12.6">
      <c r="B203" s="35" t="s">
        <v>573</v>
      </c>
      <c r="C203" s="94" t="str">
        <f t="shared" si="134"/>
        <v>Spare - please specify</v>
      </c>
      <c r="D203" s="18" t="str">
        <f t="shared" si="135"/>
        <v>SP2</v>
      </c>
      <c r="E203" s="18" t="s">
        <v>649</v>
      </c>
      <c r="F203" s="161"/>
      <c r="G203" s="161"/>
      <c r="H203" s="98">
        <f>'5'!H82</f>
        <v>0</v>
      </c>
      <c r="I203" s="98">
        <f>'5'!I82</f>
        <v>0</v>
      </c>
      <c r="J203" s="98">
        <f>'5'!J82</f>
        <v>0</v>
      </c>
      <c r="K203" s="98">
        <f>'5'!K82</f>
        <v>0</v>
      </c>
      <c r="L203" s="98">
        <f>'5'!L82</f>
        <v>0</v>
      </c>
      <c r="M203" s="98">
        <f>'5'!M82</f>
        <v>0</v>
      </c>
      <c r="N203" s="98">
        <f>'5'!N82</f>
        <v>0</v>
      </c>
      <c r="O203" s="98">
        <f>'5'!O82</f>
        <v>0</v>
      </c>
      <c r="P203" s="98">
        <f>'5'!P82</f>
        <v>0</v>
      </c>
      <c r="Q203" s="98">
        <f>'5'!Q82</f>
        <v>0</v>
      </c>
      <c r="R203" s="98">
        <f>'5'!R82</f>
        <v>0</v>
      </c>
      <c r="S203" s="98">
        <f>'5'!S82</f>
        <v>0</v>
      </c>
      <c r="T203" s="98">
        <f>'5'!T82</f>
        <v>0</v>
      </c>
      <c r="U203" s="161"/>
      <c r="V203" s="161"/>
    </row>
    <row r="204" spans="2:22" s="137" customFormat="1" ht="12.6">
      <c r="B204" s="35" t="s">
        <v>573</v>
      </c>
      <c r="C204" s="94" t="str">
        <f t="shared" si="134"/>
        <v>Spare - please specify</v>
      </c>
      <c r="D204" s="18" t="str">
        <f t="shared" si="135"/>
        <v>SP3</v>
      </c>
      <c r="E204" s="18" t="s">
        <v>649</v>
      </c>
      <c r="F204" s="161"/>
      <c r="G204" s="161"/>
      <c r="H204" s="98">
        <f>'5'!H83</f>
        <v>0</v>
      </c>
      <c r="I204" s="98">
        <f>'5'!I83</f>
        <v>0</v>
      </c>
      <c r="J204" s="98">
        <f>'5'!J83</f>
        <v>0</v>
      </c>
      <c r="K204" s="98">
        <f>'5'!K83</f>
        <v>0</v>
      </c>
      <c r="L204" s="98">
        <f>'5'!L83</f>
        <v>0</v>
      </c>
      <c r="M204" s="98">
        <f>'5'!M83</f>
        <v>0</v>
      </c>
      <c r="N204" s="98">
        <f>'5'!N83</f>
        <v>0</v>
      </c>
      <c r="O204" s="98">
        <f>'5'!O83</f>
        <v>0</v>
      </c>
      <c r="P204" s="98">
        <f>'5'!P83</f>
        <v>0</v>
      </c>
      <c r="Q204" s="98">
        <f>'5'!Q83</f>
        <v>0</v>
      </c>
      <c r="R204" s="98">
        <f>'5'!R83</f>
        <v>0</v>
      </c>
      <c r="S204" s="98">
        <f>'5'!S83</f>
        <v>0</v>
      </c>
      <c r="T204" s="98">
        <f>'5'!T83</f>
        <v>0</v>
      </c>
      <c r="U204" s="161"/>
      <c r="V204" s="161"/>
    </row>
    <row r="205" spans="2:22" s="137" customFormat="1" ht="12.6">
      <c r="B205" s="35" t="s">
        <v>572</v>
      </c>
      <c r="C205" s="16" t="str">
        <f t="shared" si="134"/>
        <v>Industry</v>
      </c>
      <c r="D205" s="18"/>
      <c r="E205" s="18" t="s">
        <v>649</v>
      </c>
      <c r="F205" s="161"/>
      <c r="G205" s="161"/>
      <c r="H205" s="98">
        <f>'5'!H84</f>
        <v>0</v>
      </c>
      <c r="I205" s="98">
        <f>'5'!I84</f>
        <v>0</v>
      </c>
      <c r="J205" s="98">
        <f>'5'!J84</f>
        <v>0</v>
      </c>
      <c r="K205" s="98">
        <f>'5'!K84</f>
        <v>0</v>
      </c>
      <c r="L205" s="98">
        <f>'5'!L84</f>
        <v>0</v>
      </c>
      <c r="M205" s="98">
        <f>'5'!M84</f>
        <v>0</v>
      </c>
      <c r="N205" s="98">
        <f>'5'!N84</f>
        <v>0</v>
      </c>
      <c r="O205" s="98">
        <f>'5'!O84</f>
        <v>0</v>
      </c>
      <c r="P205" s="98">
        <f>'5'!P84</f>
        <v>0</v>
      </c>
      <c r="Q205" s="98">
        <f>'5'!Q84</f>
        <v>0</v>
      </c>
      <c r="R205" s="98">
        <f>'5'!R84</f>
        <v>0</v>
      </c>
      <c r="S205" s="98">
        <f>'5'!S84</f>
        <v>0</v>
      </c>
      <c r="T205" s="98">
        <f>'5'!T84</f>
        <v>0</v>
      </c>
      <c r="U205" s="161"/>
      <c r="V205" s="161"/>
    </row>
    <row r="206" spans="2:22" s="137" customFormat="1" ht="12.6">
      <c r="B206" s="35" t="s">
        <v>572</v>
      </c>
      <c r="C206" s="94" t="str">
        <f t="shared" si="134"/>
        <v>Payroll costs</v>
      </c>
      <c r="D206" s="18" t="str">
        <f t="shared" ref="D206:D218" si="136">D332</f>
        <v>PR</v>
      </c>
      <c r="E206" s="18" t="s">
        <v>649</v>
      </c>
      <c r="F206" s="161"/>
      <c r="G206" s="161"/>
      <c r="H206" s="98">
        <f>'5'!H85</f>
        <v>0</v>
      </c>
      <c r="I206" s="98">
        <f>'5'!I85</f>
        <v>0</v>
      </c>
      <c r="J206" s="98">
        <f>'5'!J85</f>
        <v>0</v>
      </c>
      <c r="K206" s="98">
        <f>'5'!K85</f>
        <v>0</v>
      </c>
      <c r="L206" s="98">
        <f>'5'!L85</f>
        <v>0</v>
      </c>
      <c r="M206" s="98">
        <f>'5'!M85</f>
        <v>0</v>
      </c>
      <c r="N206" s="98">
        <f>'5'!N85</f>
        <v>0</v>
      </c>
      <c r="O206" s="98">
        <f>'5'!O85</f>
        <v>0</v>
      </c>
      <c r="P206" s="98">
        <f>'5'!P85</f>
        <v>0</v>
      </c>
      <c r="Q206" s="98">
        <f>'5'!Q85</f>
        <v>0</v>
      </c>
      <c r="R206" s="98">
        <f>'5'!R85</f>
        <v>0</v>
      </c>
      <c r="S206" s="98">
        <f>'5'!S85</f>
        <v>0</v>
      </c>
      <c r="T206" s="98">
        <f>'5'!T85</f>
        <v>0</v>
      </c>
      <c r="U206" s="161"/>
      <c r="V206" s="161"/>
    </row>
    <row r="207" spans="2:22" s="137" customFormat="1" ht="12.6">
      <c r="B207" s="35" t="s">
        <v>572</v>
      </c>
      <c r="C207" s="94" t="str">
        <f t="shared" si="134"/>
        <v>Non-payroll costs</v>
      </c>
      <c r="D207" s="18" t="str">
        <f t="shared" si="136"/>
        <v>NP</v>
      </c>
      <c r="E207" s="18" t="s">
        <v>649</v>
      </c>
      <c r="F207" s="161"/>
      <c r="G207" s="161"/>
      <c r="H207" s="98">
        <f>'5'!H86</f>
        <v>0</v>
      </c>
      <c r="I207" s="98">
        <f>'5'!I86</f>
        <v>0</v>
      </c>
      <c r="J207" s="98">
        <f>'5'!J86</f>
        <v>0</v>
      </c>
      <c r="K207" s="98">
        <f>'5'!K86</f>
        <v>0</v>
      </c>
      <c r="L207" s="98">
        <f>'5'!L86</f>
        <v>0</v>
      </c>
      <c r="M207" s="98">
        <f>'5'!M86</f>
        <v>0</v>
      </c>
      <c r="N207" s="98">
        <f>'5'!N86</f>
        <v>0</v>
      </c>
      <c r="O207" s="98">
        <f>'5'!O86</f>
        <v>0</v>
      </c>
      <c r="P207" s="98">
        <f>'5'!P86</f>
        <v>0</v>
      </c>
      <c r="Q207" s="98">
        <f>'5'!Q86</f>
        <v>0</v>
      </c>
      <c r="R207" s="98">
        <f>'5'!R86</f>
        <v>0</v>
      </c>
      <c r="S207" s="98">
        <f>'5'!S86</f>
        <v>0</v>
      </c>
      <c r="T207" s="98">
        <f>'5'!T86</f>
        <v>0</v>
      </c>
      <c r="U207" s="161"/>
      <c r="V207" s="161"/>
    </row>
    <row r="208" spans="2:22" s="137" customFormat="1" ht="12.6">
      <c r="B208" s="35" t="s">
        <v>572</v>
      </c>
      <c r="C208" s="94" t="str">
        <f t="shared" si="134"/>
        <v>Recruitment</v>
      </c>
      <c r="D208" s="18" t="str">
        <f t="shared" si="136"/>
        <v>RC</v>
      </c>
      <c r="E208" s="18" t="s">
        <v>649</v>
      </c>
      <c r="F208" s="161"/>
      <c r="G208" s="161"/>
      <c r="H208" s="98">
        <f>'5'!H87</f>
        <v>0</v>
      </c>
      <c r="I208" s="98">
        <f>'5'!I87</f>
        <v>0</v>
      </c>
      <c r="J208" s="98">
        <f>'5'!J87</f>
        <v>0</v>
      </c>
      <c r="K208" s="98">
        <f>'5'!K87</f>
        <v>0</v>
      </c>
      <c r="L208" s="98">
        <f>'5'!L87</f>
        <v>0</v>
      </c>
      <c r="M208" s="98">
        <f>'5'!M87</f>
        <v>0</v>
      </c>
      <c r="N208" s="98">
        <f>'5'!N87</f>
        <v>0</v>
      </c>
      <c r="O208" s="98">
        <f>'5'!O87</f>
        <v>0</v>
      </c>
      <c r="P208" s="98">
        <f>'5'!P87</f>
        <v>0</v>
      </c>
      <c r="Q208" s="98">
        <f>'5'!Q87</f>
        <v>0</v>
      </c>
      <c r="R208" s="98">
        <f>'5'!R87</f>
        <v>0</v>
      </c>
      <c r="S208" s="98">
        <f>'5'!S87</f>
        <v>0</v>
      </c>
      <c r="T208" s="98">
        <f>'5'!T87</f>
        <v>0</v>
      </c>
      <c r="U208" s="161"/>
      <c r="V208" s="161"/>
    </row>
    <row r="209" spans="2:22" s="137" customFormat="1" ht="12.6">
      <c r="B209" s="35" t="s">
        <v>572</v>
      </c>
      <c r="C209" s="94" t="str">
        <f t="shared" si="134"/>
        <v>Accommodation</v>
      </c>
      <c r="D209" s="18" t="str">
        <f t="shared" si="136"/>
        <v>AC</v>
      </c>
      <c r="E209" s="18" t="s">
        <v>649</v>
      </c>
      <c r="F209" s="161"/>
      <c r="G209" s="161"/>
      <c r="H209" s="98">
        <f>'5'!H88</f>
        <v>0</v>
      </c>
      <c r="I209" s="98">
        <f>'5'!I88</f>
        <v>0</v>
      </c>
      <c r="J209" s="98">
        <f>'5'!J88</f>
        <v>0</v>
      </c>
      <c r="K209" s="98">
        <f>'5'!K88</f>
        <v>0</v>
      </c>
      <c r="L209" s="98">
        <f>'5'!L88</f>
        <v>0</v>
      </c>
      <c r="M209" s="98">
        <f>'5'!M88</f>
        <v>0</v>
      </c>
      <c r="N209" s="98">
        <f>'5'!N88</f>
        <v>0</v>
      </c>
      <c r="O209" s="98">
        <f>'5'!O88</f>
        <v>0</v>
      </c>
      <c r="P209" s="98">
        <f>'5'!P88</f>
        <v>0</v>
      </c>
      <c r="Q209" s="98">
        <f>'5'!Q88</f>
        <v>0</v>
      </c>
      <c r="R209" s="98">
        <f>'5'!R88</f>
        <v>0</v>
      </c>
      <c r="S209" s="98">
        <f>'5'!S88</f>
        <v>0</v>
      </c>
      <c r="T209" s="98">
        <f>'5'!T88</f>
        <v>0</v>
      </c>
      <c r="U209" s="161"/>
      <c r="V209" s="161"/>
    </row>
    <row r="210" spans="2:22" s="137" customFormat="1" ht="12.6">
      <c r="B210" s="35" t="s">
        <v>572</v>
      </c>
      <c r="C210" s="94" t="str">
        <f t="shared" si="134"/>
        <v>External services</v>
      </c>
      <c r="D210" s="18" t="str">
        <f t="shared" si="136"/>
        <v>ES</v>
      </c>
      <c r="E210" s="18" t="s">
        <v>649</v>
      </c>
      <c r="F210" s="161"/>
      <c r="G210" s="161"/>
      <c r="H210" s="98">
        <f>'5'!H89</f>
        <v>0</v>
      </c>
      <c r="I210" s="98">
        <f>'5'!I89</f>
        <v>0</v>
      </c>
      <c r="J210" s="98">
        <f>'5'!J89</f>
        <v>0</v>
      </c>
      <c r="K210" s="98">
        <f>'5'!K89</f>
        <v>0</v>
      </c>
      <c r="L210" s="98">
        <f>'5'!L89</f>
        <v>0</v>
      </c>
      <c r="M210" s="98">
        <f>'5'!M89</f>
        <v>0</v>
      </c>
      <c r="N210" s="98">
        <f>'5'!N89</f>
        <v>0</v>
      </c>
      <c r="O210" s="98">
        <f>'5'!O89</f>
        <v>0</v>
      </c>
      <c r="P210" s="98">
        <f>'5'!P89</f>
        <v>0</v>
      </c>
      <c r="Q210" s="98">
        <f>'5'!Q89</f>
        <v>0</v>
      </c>
      <c r="R210" s="98">
        <f>'5'!R89</f>
        <v>0</v>
      </c>
      <c r="S210" s="98">
        <f>'5'!S89</f>
        <v>0</v>
      </c>
      <c r="T210" s="98">
        <f>'5'!T89</f>
        <v>0</v>
      </c>
      <c r="U210" s="161"/>
      <c r="V210" s="161"/>
    </row>
    <row r="211" spans="2:22" s="137" customFormat="1" ht="12.6">
      <c r="B211" s="35" t="s">
        <v>572</v>
      </c>
      <c r="C211" s="94" t="str">
        <f t="shared" si="134"/>
        <v>Internal services</v>
      </c>
      <c r="D211" s="18" t="str">
        <f t="shared" si="136"/>
        <v>IS</v>
      </c>
      <c r="E211" s="18" t="s">
        <v>649</v>
      </c>
      <c r="F211" s="161"/>
      <c r="G211" s="161"/>
      <c r="H211" s="98">
        <f>'5'!H90</f>
        <v>0</v>
      </c>
      <c r="I211" s="98">
        <f>'5'!I90</f>
        <v>0</v>
      </c>
      <c r="J211" s="98">
        <f>'5'!J90</f>
        <v>0</v>
      </c>
      <c r="K211" s="98">
        <f>'5'!K90</f>
        <v>0</v>
      </c>
      <c r="L211" s="98">
        <f>'5'!L90</f>
        <v>0</v>
      </c>
      <c r="M211" s="98">
        <f>'5'!M90</f>
        <v>0</v>
      </c>
      <c r="N211" s="98">
        <f>'5'!N90</f>
        <v>0</v>
      </c>
      <c r="O211" s="98">
        <f>'5'!O90</f>
        <v>0</v>
      </c>
      <c r="P211" s="98">
        <f>'5'!P90</f>
        <v>0</v>
      </c>
      <c r="Q211" s="98">
        <f>'5'!Q90</f>
        <v>0</v>
      </c>
      <c r="R211" s="98">
        <f>'5'!R90</f>
        <v>0</v>
      </c>
      <c r="S211" s="98">
        <f>'5'!S90</f>
        <v>0</v>
      </c>
      <c r="T211" s="98">
        <f>'5'!T90</f>
        <v>0</v>
      </c>
      <c r="U211" s="161"/>
      <c r="V211" s="161"/>
    </row>
    <row r="212" spans="2:22" s="137" customFormat="1" ht="12.6">
      <c r="B212" s="35" t="s">
        <v>572</v>
      </c>
      <c r="C212" s="94" t="str">
        <f t="shared" si="134"/>
        <v>Service management</v>
      </c>
      <c r="D212" s="18" t="str">
        <f t="shared" si="136"/>
        <v>SM</v>
      </c>
      <c r="E212" s="18" t="s">
        <v>649</v>
      </c>
      <c r="F212" s="161"/>
      <c r="G212" s="161"/>
      <c r="H212" s="98">
        <f>'5'!H91</f>
        <v>0</v>
      </c>
      <c r="I212" s="98">
        <f>'5'!I91</f>
        <v>0</v>
      </c>
      <c r="J212" s="98">
        <f>'5'!J91</f>
        <v>0</v>
      </c>
      <c r="K212" s="98">
        <f>'5'!K91</f>
        <v>0</v>
      </c>
      <c r="L212" s="98">
        <f>'5'!L91</f>
        <v>0</v>
      </c>
      <c r="M212" s="98">
        <f>'5'!M91</f>
        <v>0</v>
      </c>
      <c r="N212" s="98">
        <f>'5'!N91</f>
        <v>0</v>
      </c>
      <c r="O212" s="98">
        <f>'5'!O91</f>
        <v>0</v>
      </c>
      <c r="P212" s="98">
        <f>'5'!P91</f>
        <v>0</v>
      </c>
      <c r="Q212" s="98">
        <f>'5'!Q91</f>
        <v>0</v>
      </c>
      <c r="R212" s="98">
        <f>'5'!R91</f>
        <v>0</v>
      </c>
      <c r="S212" s="98">
        <f>'5'!S91</f>
        <v>0</v>
      </c>
      <c r="T212" s="98">
        <f>'5'!T91</f>
        <v>0</v>
      </c>
      <c r="U212" s="161"/>
      <c r="V212" s="161"/>
    </row>
    <row r="213" spans="2:22" s="137" customFormat="1" ht="12.6">
      <c r="B213" s="35" t="s">
        <v>572</v>
      </c>
      <c r="C213" s="94" t="str">
        <f t="shared" ref="C213:C244" si="137">C339</f>
        <v>Transition</v>
      </c>
      <c r="D213" s="18" t="str">
        <f t="shared" si="136"/>
        <v>TR</v>
      </c>
      <c r="E213" s="18" t="s">
        <v>649</v>
      </c>
      <c r="F213" s="161"/>
      <c r="G213" s="161"/>
      <c r="H213" s="98">
        <f>'5'!H92</f>
        <v>0</v>
      </c>
      <c r="I213" s="98">
        <f>'5'!I92</f>
        <v>0</v>
      </c>
      <c r="J213" s="98">
        <f>'5'!J92</f>
        <v>0</v>
      </c>
      <c r="K213" s="98">
        <f>'5'!K92</f>
        <v>0</v>
      </c>
      <c r="L213" s="98">
        <f>'5'!L92</f>
        <v>0</v>
      </c>
      <c r="M213" s="98">
        <f>'5'!M92</f>
        <v>0</v>
      </c>
      <c r="N213" s="98">
        <f>'5'!N92</f>
        <v>0</v>
      </c>
      <c r="O213" s="98">
        <f>'5'!O92</f>
        <v>0</v>
      </c>
      <c r="P213" s="98">
        <f>'5'!P92</f>
        <v>0</v>
      </c>
      <c r="Q213" s="98">
        <f>'5'!Q92</f>
        <v>0</v>
      </c>
      <c r="R213" s="98">
        <f>'5'!R92</f>
        <v>0</v>
      </c>
      <c r="S213" s="98">
        <f>'5'!S92</f>
        <v>0</v>
      </c>
      <c r="T213" s="98">
        <f>'5'!T92</f>
        <v>0</v>
      </c>
      <c r="U213" s="161"/>
      <c r="V213" s="161"/>
    </row>
    <row r="214" spans="2:22" s="137" customFormat="1" ht="12.6">
      <c r="B214" s="35" t="s">
        <v>572</v>
      </c>
      <c r="C214" s="94" t="str">
        <f t="shared" si="137"/>
        <v>IT Services</v>
      </c>
      <c r="D214" s="18" t="str">
        <f t="shared" si="136"/>
        <v>IT</v>
      </c>
      <c r="E214" s="18" t="s">
        <v>649</v>
      </c>
      <c r="F214" s="161"/>
      <c r="G214" s="161"/>
      <c r="H214" s="98">
        <f>'5'!H93</f>
        <v>0</v>
      </c>
      <c r="I214" s="98">
        <f>'5'!I93</f>
        <v>0</v>
      </c>
      <c r="J214" s="98">
        <f>'5'!J93</f>
        <v>0</v>
      </c>
      <c r="K214" s="98">
        <f>'5'!K93</f>
        <v>0</v>
      </c>
      <c r="L214" s="98">
        <f>'5'!L93</f>
        <v>0</v>
      </c>
      <c r="M214" s="98">
        <f>'5'!M93</f>
        <v>0</v>
      </c>
      <c r="N214" s="98">
        <f>'5'!N93</f>
        <v>0</v>
      </c>
      <c r="O214" s="98">
        <f>'5'!O93</f>
        <v>0</v>
      </c>
      <c r="P214" s="98">
        <f>'5'!P93</f>
        <v>0</v>
      </c>
      <c r="Q214" s="98">
        <f>'5'!Q93</f>
        <v>0</v>
      </c>
      <c r="R214" s="98">
        <f>'5'!R93</f>
        <v>0</v>
      </c>
      <c r="S214" s="98">
        <f>'5'!S93</f>
        <v>0</v>
      </c>
      <c r="T214" s="98">
        <f>'5'!T93</f>
        <v>0</v>
      </c>
      <c r="U214" s="161"/>
      <c r="V214" s="161"/>
    </row>
    <row r="215" spans="2:22" s="161" customFormat="1" ht="12.6">
      <c r="B215" s="35" t="s">
        <v>572</v>
      </c>
      <c r="C215" s="94" t="str">
        <f t="shared" si="137"/>
        <v>Office Sundry</v>
      </c>
      <c r="D215" s="18" t="str">
        <f t="shared" si="136"/>
        <v>OS</v>
      </c>
      <c r="E215" s="18" t="s">
        <v>649</v>
      </c>
      <c r="H215" s="98">
        <f>'5'!H94</f>
        <v>0</v>
      </c>
      <c r="I215" s="98">
        <f>'5'!I94</f>
        <v>0</v>
      </c>
      <c r="J215" s="98">
        <f>'5'!J94</f>
        <v>0</v>
      </c>
      <c r="K215" s="98">
        <f>'5'!K94</f>
        <v>0</v>
      </c>
      <c r="L215" s="98">
        <f>'5'!L94</f>
        <v>0</v>
      </c>
      <c r="M215" s="98">
        <f>'5'!M94</f>
        <v>0</v>
      </c>
      <c r="N215" s="98">
        <f>'5'!N94</f>
        <v>0</v>
      </c>
      <c r="O215" s="98">
        <f>'5'!O94</f>
        <v>0</v>
      </c>
      <c r="P215" s="98">
        <f>'5'!P94</f>
        <v>0</v>
      </c>
      <c r="Q215" s="98">
        <f>'5'!Q94</f>
        <v>0</v>
      </c>
      <c r="R215" s="98">
        <f>'5'!R94</f>
        <v>0</v>
      </c>
      <c r="S215" s="98">
        <f>'5'!S94</f>
        <v>0</v>
      </c>
      <c r="T215" s="98">
        <f>'5'!T94</f>
        <v>0</v>
      </c>
    </row>
    <row r="216" spans="2:22" s="137" customFormat="1" ht="12.6">
      <c r="B216" s="35" t="s">
        <v>572</v>
      </c>
      <c r="C216" s="94" t="str">
        <f t="shared" si="137"/>
        <v>Spare - please specify</v>
      </c>
      <c r="D216" s="18" t="str">
        <f t="shared" si="136"/>
        <v>SP1</v>
      </c>
      <c r="E216" s="18" t="s">
        <v>649</v>
      </c>
      <c r="F216" s="161"/>
      <c r="G216" s="161"/>
      <c r="H216" s="98">
        <f>'5'!H95</f>
        <v>0</v>
      </c>
      <c r="I216" s="98">
        <f>'5'!I95</f>
        <v>0</v>
      </c>
      <c r="J216" s="98">
        <f>'5'!J95</f>
        <v>0</v>
      </c>
      <c r="K216" s="98">
        <f>'5'!K95</f>
        <v>0</v>
      </c>
      <c r="L216" s="98">
        <f>'5'!L95</f>
        <v>0</v>
      </c>
      <c r="M216" s="98">
        <f>'5'!M95</f>
        <v>0</v>
      </c>
      <c r="N216" s="98">
        <f>'5'!N95</f>
        <v>0</v>
      </c>
      <c r="O216" s="98">
        <f>'5'!O95</f>
        <v>0</v>
      </c>
      <c r="P216" s="98">
        <f>'5'!P95</f>
        <v>0</v>
      </c>
      <c r="Q216" s="98">
        <f>'5'!Q95</f>
        <v>0</v>
      </c>
      <c r="R216" s="98">
        <f>'5'!R95</f>
        <v>0</v>
      </c>
      <c r="S216" s="98">
        <f>'5'!S95</f>
        <v>0</v>
      </c>
      <c r="T216" s="98">
        <f>'5'!T95</f>
        <v>0</v>
      </c>
      <c r="U216" s="161"/>
      <c r="V216" s="161"/>
    </row>
    <row r="217" spans="2:22" s="137" customFormat="1" ht="12.6">
      <c r="B217" s="35" t="s">
        <v>572</v>
      </c>
      <c r="C217" s="94" t="str">
        <f t="shared" si="137"/>
        <v>Spare - please specify</v>
      </c>
      <c r="D217" s="18" t="str">
        <f t="shared" si="136"/>
        <v>SP2</v>
      </c>
      <c r="E217" s="18" t="s">
        <v>649</v>
      </c>
      <c r="F217" s="161"/>
      <c r="G217" s="161"/>
      <c r="H217" s="98">
        <f>'5'!H96</f>
        <v>0</v>
      </c>
      <c r="I217" s="98">
        <f>'5'!I96</f>
        <v>0</v>
      </c>
      <c r="J217" s="98">
        <f>'5'!J96</f>
        <v>0</v>
      </c>
      <c r="K217" s="98">
        <f>'5'!K96</f>
        <v>0</v>
      </c>
      <c r="L217" s="98">
        <f>'5'!L96</f>
        <v>0</v>
      </c>
      <c r="M217" s="98">
        <f>'5'!M96</f>
        <v>0</v>
      </c>
      <c r="N217" s="98">
        <f>'5'!N96</f>
        <v>0</v>
      </c>
      <c r="O217" s="98">
        <f>'5'!O96</f>
        <v>0</v>
      </c>
      <c r="P217" s="98">
        <f>'5'!P96</f>
        <v>0</v>
      </c>
      <c r="Q217" s="98">
        <f>'5'!Q96</f>
        <v>0</v>
      </c>
      <c r="R217" s="98">
        <f>'5'!R96</f>
        <v>0</v>
      </c>
      <c r="S217" s="98">
        <f>'5'!S96</f>
        <v>0</v>
      </c>
      <c r="T217" s="98">
        <f>'5'!T96</f>
        <v>0</v>
      </c>
      <c r="U217" s="161"/>
      <c r="V217" s="161"/>
    </row>
    <row r="218" spans="2:22" s="137" customFormat="1" ht="12.6">
      <c r="B218" s="35" t="s">
        <v>572</v>
      </c>
      <c r="C218" s="94" t="str">
        <f t="shared" si="137"/>
        <v>Spare - please specify</v>
      </c>
      <c r="D218" s="18" t="str">
        <f t="shared" si="136"/>
        <v>SP3</v>
      </c>
      <c r="E218" s="18" t="s">
        <v>649</v>
      </c>
      <c r="F218" s="161"/>
      <c r="G218" s="161"/>
      <c r="H218" s="98">
        <f>'5'!H97</f>
        <v>0</v>
      </c>
      <c r="I218" s="98">
        <f>'5'!I97</f>
        <v>0</v>
      </c>
      <c r="J218" s="98">
        <f>'5'!J97</f>
        <v>0</v>
      </c>
      <c r="K218" s="98">
        <f>'5'!K97</f>
        <v>0</v>
      </c>
      <c r="L218" s="98">
        <f>'5'!L97</f>
        <v>0</v>
      </c>
      <c r="M218" s="98">
        <f>'5'!M97</f>
        <v>0</v>
      </c>
      <c r="N218" s="98">
        <f>'5'!N97</f>
        <v>0</v>
      </c>
      <c r="O218" s="98">
        <f>'5'!O97</f>
        <v>0</v>
      </c>
      <c r="P218" s="98">
        <f>'5'!P97</f>
        <v>0</v>
      </c>
      <c r="Q218" s="98">
        <f>'5'!Q97</f>
        <v>0</v>
      </c>
      <c r="R218" s="98">
        <f>'5'!R97</f>
        <v>0</v>
      </c>
      <c r="S218" s="98">
        <f>'5'!S97</f>
        <v>0</v>
      </c>
      <c r="T218" s="98">
        <f>'5'!T97</f>
        <v>0</v>
      </c>
      <c r="U218" s="161"/>
      <c r="V218" s="161"/>
    </row>
    <row r="219" spans="2:22" s="137" customFormat="1" ht="12.6">
      <c r="B219" s="35" t="s">
        <v>576</v>
      </c>
      <c r="C219" s="16" t="str">
        <f t="shared" si="137"/>
        <v xml:space="preserve">Operations </v>
      </c>
      <c r="D219" s="18"/>
      <c r="E219" s="18" t="s">
        <v>649</v>
      </c>
      <c r="F219" s="161"/>
      <c r="G219" s="161"/>
      <c r="H219" s="98">
        <f>'5'!H98</f>
        <v>0</v>
      </c>
      <c r="I219" s="98">
        <f>'5'!I98</f>
        <v>0</v>
      </c>
      <c r="J219" s="98">
        <f>'5'!J98</f>
        <v>0</v>
      </c>
      <c r="K219" s="98">
        <f>'5'!K98</f>
        <v>0</v>
      </c>
      <c r="L219" s="98">
        <f>'5'!L98</f>
        <v>0</v>
      </c>
      <c r="M219" s="98">
        <f>'5'!M98</f>
        <v>0</v>
      </c>
      <c r="N219" s="98">
        <f>'5'!N98</f>
        <v>0</v>
      </c>
      <c r="O219" s="98">
        <f>'5'!O98</f>
        <v>0</v>
      </c>
      <c r="P219" s="98">
        <f>'5'!P98</f>
        <v>0</v>
      </c>
      <c r="Q219" s="98">
        <f>'5'!Q98</f>
        <v>0</v>
      </c>
      <c r="R219" s="98">
        <f>'5'!R98</f>
        <v>0</v>
      </c>
      <c r="S219" s="98">
        <f>'5'!S98</f>
        <v>0</v>
      </c>
      <c r="T219" s="98">
        <f>'5'!T98</f>
        <v>0</v>
      </c>
      <c r="U219" s="161"/>
      <c r="V219" s="161"/>
    </row>
    <row r="220" spans="2:22" s="137" customFormat="1" ht="12.6">
      <c r="B220" s="35" t="s">
        <v>576</v>
      </c>
      <c r="C220" s="94" t="str">
        <f t="shared" si="137"/>
        <v>Payroll costs</v>
      </c>
      <c r="D220" s="18" t="str">
        <f t="shared" ref="D220:D232" si="138">D346</f>
        <v>PR</v>
      </c>
      <c r="E220" s="18" t="s">
        <v>649</v>
      </c>
      <c r="F220" s="161"/>
      <c r="G220" s="161"/>
      <c r="H220" s="98">
        <f>'5'!H99</f>
        <v>0</v>
      </c>
      <c r="I220" s="98">
        <f>'5'!I99</f>
        <v>0</v>
      </c>
      <c r="J220" s="98">
        <f>'5'!J99</f>
        <v>0</v>
      </c>
      <c r="K220" s="98">
        <f>'5'!K99</f>
        <v>0</v>
      </c>
      <c r="L220" s="98">
        <f>'5'!L99</f>
        <v>0</v>
      </c>
      <c r="M220" s="98">
        <f>'5'!M99</f>
        <v>0</v>
      </c>
      <c r="N220" s="98">
        <f>'5'!N99</f>
        <v>0</v>
      </c>
      <c r="O220" s="98">
        <f>'5'!O99</f>
        <v>0</v>
      </c>
      <c r="P220" s="98">
        <f>'5'!P99</f>
        <v>0</v>
      </c>
      <c r="Q220" s="98">
        <f>'5'!Q99</f>
        <v>0</v>
      </c>
      <c r="R220" s="98">
        <f>'5'!R99</f>
        <v>0</v>
      </c>
      <c r="S220" s="98">
        <f>'5'!S99</f>
        <v>0</v>
      </c>
      <c r="T220" s="98">
        <f>'5'!T99</f>
        <v>0</v>
      </c>
      <c r="U220" s="161"/>
      <c r="V220" s="161"/>
    </row>
    <row r="221" spans="2:22" s="161" customFormat="1" ht="12.6">
      <c r="B221" s="35" t="s">
        <v>576</v>
      </c>
      <c r="C221" s="94" t="str">
        <f t="shared" si="137"/>
        <v>Non-payroll costs</v>
      </c>
      <c r="D221" s="18" t="str">
        <f t="shared" si="138"/>
        <v>NP</v>
      </c>
      <c r="E221" s="18" t="s">
        <v>649</v>
      </c>
      <c r="H221" s="98">
        <f>'5'!H100</f>
        <v>0</v>
      </c>
      <c r="I221" s="98">
        <f>'5'!I100</f>
        <v>0</v>
      </c>
      <c r="J221" s="98">
        <f>'5'!J100</f>
        <v>0</v>
      </c>
      <c r="K221" s="98">
        <f>'5'!K100</f>
        <v>0</v>
      </c>
      <c r="L221" s="98">
        <f>'5'!L100</f>
        <v>0</v>
      </c>
      <c r="M221" s="98">
        <f>'5'!M100</f>
        <v>0</v>
      </c>
      <c r="N221" s="98">
        <f>'5'!N100</f>
        <v>0</v>
      </c>
      <c r="O221" s="98">
        <f>'5'!O100</f>
        <v>0</v>
      </c>
      <c r="P221" s="98">
        <f>'5'!P100</f>
        <v>0</v>
      </c>
      <c r="Q221" s="98">
        <f>'5'!Q100</f>
        <v>0</v>
      </c>
      <c r="R221" s="98">
        <f>'5'!R100</f>
        <v>0</v>
      </c>
      <c r="S221" s="98">
        <f>'5'!S100</f>
        <v>0</v>
      </c>
      <c r="T221" s="98">
        <f>'5'!T100</f>
        <v>0</v>
      </c>
    </row>
    <row r="222" spans="2:22" s="161" customFormat="1" ht="12.6">
      <c r="B222" s="35" t="s">
        <v>576</v>
      </c>
      <c r="C222" s="94" t="str">
        <f t="shared" si="137"/>
        <v>Recruitment</v>
      </c>
      <c r="D222" s="18" t="str">
        <f t="shared" si="138"/>
        <v>RC</v>
      </c>
      <c r="E222" s="18" t="s">
        <v>649</v>
      </c>
      <c r="H222" s="98">
        <f>'5'!H101</f>
        <v>0</v>
      </c>
      <c r="I222" s="98">
        <f>'5'!I101</f>
        <v>0</v>
      </c>
      <c r="J222" s="98">
        <f>'5'!J101</f>
        <v>0</v>
      </c>
      <c r="K222" s="98">
        <f>'5'!K101</f>
        <v>0</v>
      </c>
      <c r="L222" s="98">
        <f>'5'!L101</f>
        <v>0</v>
      </c>
      <c r="M222" s="98">
        <f>'5'!M101</f>
        <v>0</v>
      </c>
      <c r="N222" s="98">
        <f>'5'!N101</f>
        <v>0</v>
      </c>
      <c r="O222" s="98">
        <f>'5'!O101</f>
        <v>0</v>
      </c>
      <c r="P222" s="98">
        <f>'5'!P101</f>
        <v>0</v>
      </c>
      <c r="Q222" s="98">
        <f>'5'!Q101</f>
        <v>0</v>
      </c>
      <c r="R222" s="98">
        <f>'5'!R101</f>
        <v>0</v>
      </c>
      <c r="S222" s="98">
        <f>'5'!S101</f>
        <v>0</v>
      </c>
      <c r="T222" s="98">
        <f>'5'!T101</f>
        <v>0</v>
      </c>
    </row>
    <row r="223" spans="2:22" s="161" customFormat="1" ht="12.6">
      <c r="B223" s="35" t="s">
        <v>576</v>
      </c>
      <c r="C223" s="94" t="str">
        <f t="shared" si="137"/>
        <v>Accommodation</v>
      </c>
      <c r="D223" s="18" t="str">
        <f t="shared" si="138"/>
        <v>AC</v>
      </c>
      <c r="E223" s="18" t="s">
        <v>649</v>
      </c>
      <c r="H223" s="98">
        <f>'5'!H102</f>
        <v>0</v>
      </c>
      <c r="I223" s="98">
        <f>'5'!I102</f>
        <v>0</v>
      </c>
      <c r="J223" s="98">
        <f>'5'!J102</f>
        <v>0</v>
      </c>
      <c r="K223" s="98">
        <f>'5'!K102</f>
        <v>0</v>
      </c>
      <c r="L223" s="98">
        <f>'5'!L102</f>
        <v>0</v>
      </c>
      <c r="M223" s="98">
        <f>'5'!M102</f>
        <v>0</v>
      </c>
      <c r="N223" s="98">
        <f>'5'!N102</f>
        <v>0</v>
      </c>
      <c r="O223" s="98">
        <f>'5'!O102</f>
        <v>0</v>
      </c>
      <c r="P223" s="98">
        <f>'5'!P102</f>
        <v>0</v>
      </c>
      <c r="Q223" s="98">
        <f>'5'!Q102</f>
        <v>0</v>
      </c>
      <c r="R223" s="98">
        <f>'5'!R102</f>
        <v>0</v>
      </c>
      <c r="S223" s="98">
        <f>'5'!S102</f>
        <v>0</v>
      </c>
      <c r="T223" s="98">
        <f>'5'!T102</f>
        <v>0</v>
      </c>
    </row>
    <row r="224" spans="2:22" s="161" customFormat="1" ht="12.6">
      <c r="B224" s="35" t="s">
        <v>576</v>
      </c>
      <c r="C224" s="94" t="str">
        <f t="shared" si="137"/>
        <v>External services</v>
      </c>
      <c r="D224" s="18" t="str">
        <f t="shared" si="138"/>
        <v>ES</v>
      </c>
      <c r="E224" s="18" t="s">
        <v>649</v>
      </c>
      <c r="H224" s="98">
        <f>'5'!H103</f>
        <v>0</v>
      </c>
      <c r="I224" s="98">
        <f>'5'!I103</f>
        <v>0</v>
      </c>
      <c r="J224" s="98">
        <f>'5'!J103</f>
        <v>0</v>
      </c>
      <c r="K224" s="98">
        <f>'5'!K103</f>
        <v>0</v>
      </c>
      <c r="L224" s="98">
        <f>'5'!L103</f>
        <v>0</v>
      </c>
      <c r="M224" s="98">
        <f>'5'!M103</f>
        <v>0</v>
      </c>
      <c r="N224" s="98">
        <f>'5'!N103</f>
        <v>0</v>
      </c>
      <c r="O224" s="98">
        <f>'5'!O103</f>
        <v>0</v>
      </c>
      <c r="P224" s="98">
        <f>'5'!P103</f>
        <v>0</v>
      </c>
      <c r="Q224" s="98">
        <f>'5'!Q103</f>
        <v>0</v>
      </c>
      <c r="R224" s="98">
        <f>'5'!R103</f>
        <v>0</v>
      </c>
      <c r="S224" s="98">
        <f>'5'!S103</f>
        <v>0</v>
      </c>
      <c r="T224" s="98">
        <f>'5'!T103</f>
        <v>0</v>
      </c>
    </row>
    <row r="225" spans="2:22" s="161" customFormat="1" ht="12.6">
      <c r="B225" s="35" t="s">
        <v>576</v>
      </c>
      <c r="C225" s="94" t="str">
        <f t="shared" si="137"/>
        <v>Internal services</v>
      </c>
      <c r="D225" s="18" t="str">
        <f t="shared" si="138"/>
        <v>IS</v>
      </c>
      <c r="E225" s="18" t="s">
        <v>649</v>
      </c>
      <c r="H225" s="98">
        <f>'5'!H104</f>
        <v>0</v>
      </c>
      <c r="I225" s="98">
        <f>'5'!I104</f>
        <v>0</v>
      </c>
      <c r="J225" s="98">
        <f>'5'!J104</f>
        <v>0</v>
      </c>
      <c r="K225" s="98">
        <f>'5'!K104</f>
        <v>0</v>
      </c>
      <c r="L225" s="98">
        <f>'5'!L104</f>
        <v>0</v>
      </c>
      <c r="M225" s="98">
        <f>'5'!M104</f>
        <v>0</v>
      </c>
      <c r="N225" s="98">
        <f>'5'!N104</f>
        <v>0</v>
      </c>
      <c r="O225" s="98">
        <f>'5'!O104</f>
        <v>0</v>
      </c>
      <c r="P225" s="98">
        <f>'5'!P104</f>
        <v>0</v>
      </c>
      <c r="Q225" s="98">
        <f>'5'!Q104</f>
        <v>0</v>
      </c>
      <c r="R225" s="98">
        <f>'5'!R104</f>
        <v>0</v>
      </c>
      <c r="S225" s="98">
        <f>'5'!S104</f>
        <v>0</v>
      </c>
      <c r="T225" s="98">
        <f>'5'!T104</f>
        <v>0</v>
      </c>
    </row>
    <row r="226" spans="2:22" s="161" customFormat="1" ht="12.6">
      <c r="B226" s="35" t="s">
        <v>576</v>
      </c>
      <c r="C226" s="94" t="str">
        <f t="shared" si="137"/>
        <v>Service management</v>
      </c>
      <c r="D226" s="18" t="str">
        <f t="shared" si="138"/>
        <v>SM</v>
      </c>
      <c r="E226" s="18" t="s">
        <v>649</v>
      </c>
      <c r="H226" s="98">
        <f>'5'!H105</f>
        <v>0</v>
      </c>
      <c r="I226" s="98">
        <f>'5'!I105</f>
        <v>0</v>
      </c>
      <c r="J226" s="98">
        <f>'5'!J105</f>
        <v>0</v>
      </c>
      <c r="K226" s="98">
        <f>'5'!K105</f>
        <v>0</v>
      </c>
      <c r="L226" s="98">
        <f>'5'!L105</f>
        <v>0</v>
      </c>
      <c r="M226" s="98">
        <f>'5'!M105</f>
        <v>0</v>
      </c>
      <c r="N226" s="98">
        <f>'5'!N105</f>
        <v>0</v>
      </c>
      <c r="O226" s="98">
        <f>'5'!O105</f>
        <v>0</v>
      </c>
      <c r="P226" s="98">
        <f>'5'!P105</f>
        <v>0</v>
      </c>
      <c r="Q226" s="98">
        <f>'5'!Q105</f>
        <v>0</v>
      </c>
      <c r="R226" s="98">
        <f>'5'!R105</f>
        <v>0</v>
      </c>
      <c r="S226" s="98">
        <f>'5'!S105</f>
        <v>0</v>
      </c>
      <c r="T226" s="98">
        <f>'5'!T105</f>
        <v>0</v>
      </c>
    </row>
    <row r="227" spans="2:22" s="161" customFormat="1" ht="12.6">
      <c r="B227" s="35" t="s">
        <v>576</v>
      </c>
      <c r="C227" s="94" t="str">
        <f t="shared" si="137"/>
        <v>Transition</v>
      </c>
      <c r="D227" s="18" t="str">
        <f t="shared" si="138"/>
        <v>TR</v>
      </c>
      <c r="E227" s="18" t="s">
        <v>649</v>
      </c>
      <c r="H227" s="98">
        <f>'5'!H106</f>
        <v>0</v>
      </c>
      <c r="I227" s="98">
        <f>'5'!I106</f>
        <v>0</v>
      </c>
      <c r="J227" s="98">
        <f>'5'!J106</f>
        <v>0</v>
      </c>
      <c r="K227" s="98">
        <f>'5'!K106</f>
        <v>0</v>
      </c>
      <c r="L227" s="98">
        <f>'5'!L106</f>
        <v>0</v>
      </c>
      <c r="M227" s="98">
        <f>'5'!M106</f>
        <v>0</v>
      </c>
      <c r="N227" s="98">
        <f>'5'!N106</f>
        <v>0</v>
      </c>
      <c r="O227" s="98">
        <f>'5'!O106</f>
        <v>0</v>
      </c>
      <c r="P227" s="98">
        <f>'5'!P106</f>
        <v>0</v>
      </c>
      <c r="Q227" s="98">
        <f>'5'!Q106</f>
        <v>0</v>
      </c>
      <c r="R227" s="98">
        <f>'5'!R106</f>
        <v>0</v>
      </c>
      <c r="S227" s="98">
        <f>'5'!S106</f>
        <v>0</v>
      </c>
      <c r="T227" s="98">
        <f>'5'!T106</f>
        <v>0</v>
      </c>
    </row>
    <row r="228" spans="2:22" s="137" customFormat="1" ht="12.6">
      <c r="B228" s="35" t="s">
        <v>576</v>
      </c>
      <c r="C228" s="94" t="str">
        <f t="shared" si="137"/>
        <v>IT Services</v>
      </c>
      <c r="D228" s="18" t="str">
        <f t="shared" si="138"/>
        <v>IT</v>
      </c>
      <c r="E228" s="18" t="s">
        <v>649</v>
      </c>
      <c r="F228" s="161"/>
      <c r="G228" s="161"/>
      <c r="H228" s="98">
        <f>'5'!H107</f>
        <v>0</v>
      </c>
      <c r="I228" s="98">
        <f>'5'!I107</f>
        <v>0</v>
      </c>
      <c r="J228" s="98">
        <f>'5'!J107</f>
        <v>0</v>
      </c>
      <c r="K228" s="98">
        <f>'5'!K107</f>
        <v>0</v>
      </c>
      <c r="L228" s="98">
        <f>'5'!L107</f>
        <v>0</v>
      </c>
      <c r="M228" s="98">
        <f>'5'!M107</f>
        <v>0</v>
      </c>
      <c r="N228" s="98">
        <f>'5'!N107</f>
        <v>0</v>
      </c>
      <c r="O228" s="98">
        <f>'5'!O107</f>
        <v>0</v>
      </c>
      <c r="P228" s="98">
        <f>'5'!P107</f>
        <v>0</v>
      </c>
      <c r="Q228" s="98">
        <f>'5'!Q107</f>
        <v>0</v>
      </c>
      <c r="R228" s="98">
        <f>'5'!R107</f>
        <v>0</v>
      </c>
      <c r="S228" s="98">
        <f>'5'!S107</f>
        <v>0</v>
      </c>
      <c r="T228" s="98">
        <f>'5'!T107</f>
        <v>0</v>
      </c>
      <c r="U228" s="161"/>
      <c r="V228" s="161"/>
    </row>
    <row r="229" spans="2:22" s="161" customFormat="1" ht="12.6">
      <c r="B229" s="35" t="s">
        <v>576</v>
      </c>
      <c r="C229" s="94" t="str">
        <f t="shared" si="137"/>
        <v>Office Sundry</v>
      </c>
      <c r="D229" s="18" t="str">
        <f t="shared" si="138"/>
        <v>OS</v>
      </c>
      <c r="E229" s="18" t="s">
        <v>649</v>
      </c>
      <c r="H229" s="98">
        <f>'5'!H108</f>
        <v>0</v>
      </c>
      <c r="I229" s="98">
        <f>'5'!I108</f>
        <v>0</v>
      </c>
      <c r="J229" s="98">
        <f>'5'!J108</f>
        <v>0</v>
      </c>
      <c r="K229" s="98">
        <f>'5'!K108</f>
        <v>0</v>
      </c>
      <c r="L229" s="98">
        <f>'5'!L108</f>
        <v>0</v>
      </c>
      <c r="M229" s="98">
        <f>'5'!M108</f>
        <v>0</v>
      </c>
      <c r="N229" s="98">
        <f>'5'!N108</f>
        <v>0</v>
      </c>
      <c r="O229" s="98">
        <f>'5'!O108</f>
        <v>0</v>
      </c>
      <c r="P229" s="98">
        <f>'5'!P108</f>
        <v>0</v>
      </c>
      <c r="Q229" s="98">
        <f>'5'!Q108</f>
        <v>0</v>
      </c>
      <c r="R229" s="98">
        <f>'5'!R108</f>
        <v>0</v>
      </c>
      <c r="S229" s="98">
        <f>'5'!S108</f>
        <v>0</v>
      </c>
      <c r="T229" s="98">
        <f>'5'!T108</f>
        <v>0</v>
      </c>
    </row>
    <row r="230" spans="2:22" s="161" customFormat="1" ht="12.6">
      <c r="B230" s="35" t="s">
        <v>576</v>
      </c>
      <c r="C230" s="94" t="str">
        <f t="shared" si="137"/>
        <v>Spare - please specify</v>
      </c>
      <c r="D230" s="18" t="str">
        <f t="shared" si="138"/>
        <v>SP1</v>
      </c>
      <c r="E230" s="18" t="s">
        <v>649</v>
      </c>
      <c r="H230" s="98">
        <f>'5'!H109</f>
        <v>0</v>
      </c>
      <c r="I230" s="98">
        <f>'5'!I109</f>
        <v>0</v>
      </c>
      <c r="J230" s="98">
        <f>'5'!J109</f>
        <v>0</v>
      </c>
      <c r="K230" s="98">
        <f>'5'!K109</f>
        <v>0</v>
      </c>
      <c r="L230" s="98">
        <f>'5'!L109</f>
        <v>0</v>
      </c>
      <c r="M230" s="98">
        <f>'5'!M109</f>
        <v>0</v>
      </c>
      <c r="N230" s="98">
        <f>'5'!N109</f>
        <v>0</v>
      </c>
      <c r="O230" s="98">
        <f>'5'!O109</f>
        <v>0</v>
      </c>
      <c r="P230" s="98">
        <f>'5'!P109</f>
        <v>0</v>
      </c>
      <c r="Q230" s="98">
        <f>'5'!Q109</f>
        <v>0</v>
      </c>
      <c r="R230" s="98">
        <f>'5'!R109</f>
        <v>0</v>
      </c>
      <c r="S230" s="98">
        <f>'5'!S109</f>
        <v>0</v>
      </c>
      <c r="T230" s="98">
        <f>'5'!T109</f>
        <v>0</v>
      </c>
    </row>
    <row r="231" spans="2:22" s="161" customFormat="1" ht="12.6">
      <c r="B231" s="35" t="s">
        <v>576</v>
      </c>
      <c r="C231" s="94" t="str">
        <f t="shared" si="137"/>
        <v>Spare - please specify</v>
      </c>
      <c r="D231" s="18" t="str">
        <f t="shared" si="138"/>
        <v>SP2</v>
      </c>
      <c r="E231" s="18" t="s">
        <v>649</v>
      </c>
      <c r="H231" s="98">
        <f>'5'!H110</f>
        <v>0</v>
      </c>
      <c r="I231" s="98">
        <f>'5'!I110</f>
        <v>0</v>
      </c>
      <c r="J231" s="98">
        <f>'5'!J110</f>
        <v>0</v>
      </c>
      <c r="K231" s="98">
        <f>'5'!K110</f>
        <v>0</v>
      </c>
      <c r="L231" s="98">
        <f>'5'!L110</f>
        <v>0</v>
      </c>
      <c r="M231" s="98">
        <f>'5'!M110</f>
        <v>0</v>
      </c>
      <c r="N231" s="98">
        <f>'5'!N110</f>
        <v>0</v>
      </c>
      <c r="O231" s="98">
        <f>'5'!O110</f>
        <v>0</v>
      </c>
      <c r="P231" s="98">
        <f>'5'!P110</f>
        <v>0</v>
      </c>
      <c r="Q231" s="98">
        <f>'5'!Q110</f>
        <v>0</v>
      </c>
      <c r="R231" s="98">
        <f>'5'!R110</f>
        <v>0</v>
      </c>
      <c r="S231" s="98">
        <f>'5'!S110</f>
        <v>0</v>
      </c>
      <c r="T231" s="98">
        <f>'5'!T110</f>
        <v>0</v>
      </c>
    </row>
    <row r="232" spans="2:22" s="161" customFormat="1" ht="12.6">
      <c r="B232" s="35" t="s">
        <v>576</v>
      </c>
      <c r="C232" s="94" t="str">
        <f t="shared" si="137"/>
        <v>Spare - please specify</v>
      </c>
      <c r="D232" s="18" t="str">
        <f t="shared" si="138"/>
        <v>SP3</v>
      </c>
      <c r="E232" s="18" t="s">
        <v>649</v>
      </c>
      <c r="H232" s="98">
        <f>'5'!H111</f>
        <v>0</v>
      </c>
      <c r="I232" s="98">
        <f>'5'!I111</f>
        <v>0</v>
      </c>
      <c r="J232" s="98">
        <f>'5'!J111</f>
        <v>0</v>
      </c>
      <c r="K232" s="98">
        <f>'5'!K111</f>
        <v>0</v>
      </c>
      <c r="L232" s="98">
        <f>'5'!L111</f>
        <v>0</v>
      </c>
      <c r="M232" s="98">
        <f>'5'!M111</f>
        <v>0</v>
      </c>
      <c r="N232" s="98">
        <f>'5'!N111</f>
        <v>0</v>
      </c>
      <c r="O232" s="98">
        <f>'5'!O111</f>
        <v>0</v>
      </c>
      <c r="P232" s="98">
        <f>'5'!P111</f>
        <v>0</v>
      </c>
      <c r="Q232" s="98">
        <f>'5'!Q111</f>
        <v>0</v>
      </c>
      <c r="R232" s="98">
        <f>'5'!R111</f>
        <v>0</v>
      </c>
      <c r="S232" s="98">
        <f>'5'!S111</f>
        <v>0</v>
      </c>
      <c r="T232" s="98">
        <f>'5'!T111</f>
        <v>0</v>
      </c>
    </row>
    <row r="233" spans="2:22" s="161" customFormat="1" ht="12.6">
      <c r="B233" s="35" t="s">
        <v>578</v>
      </c>
      <c r="C233" s="16" t="str">
        <f t="shared" si="137"/>
        <v>Programme</v>
      </c>
      <c r="D233" s="18"/>
      <c r="E233" s="18" t="s">
        <v>649</v>
      </c>
      <c r="H233" s="98">
        <f>'5'!H112</f>
        <v>0</v>
      </c>
      <c r="I233" s="98">
        <f>'5'!I112</f>
        <v>0</v>
      </c>
      <c r="J233" s="98">
        <f>'5'!J112</f>
        <v>0</v>
      </c>
      <c r="K233" s="98">
        <f>'5'!K112</f>
        <v>0</v>
      </c>
      <c r="L233" s="98">
        <f>'5'!L112</f>
        <v>0</v>
      </c>
      <c r="M233" s="98">
        <f>'5'!M112</f>
        <v>0</v>
      </c>
      <c r="N233" s="98">
        <f>'5'!N112</f>
        <v>0</v>
      </c>
      <c r="O233" s="98">
        <f>'5'!O112</f>
        <v>0</v>
      </c>
      <c r="P233" s="98">
        <f>'5'!P112</f>
        <v>0</v>
      </c>
      <c r="Q233" s="98">
        <f>'5'!Q112</f>
        <v>0</v>
      </c>
      <c r="R233" s="98">
        <f>'5'!R112</f>
        <v>0</v>
      </c>
      <c r="S233" s="98">
        <f>'5'!S112</f>
        <v>0</v>
      </c>
      <c r="T233" s="98">
        <f>'5'!T112</f>
        <v>0</v>
      </c>
    </row>
    <row r="234" spans="2:22" s="161" customFormat="1" ht="12.6">
      <c r="B234" s="35" t="s">
        <v>578</v>
      </c>
      <c r="C234" s="94" t="str">
        <f t="shared" si="137"/>
        <v>Payroll costs</v>
      </c>
      <c r="D234" s="18" t="str">
        <f t="shared" ref="D234:D246" si="139">D360</f>
        <v>PR</v>
      </c>
      <c r="E234" s="18" t="s">
        <v>649</v>
      </c>
      <c r="H234" s="98">
        <f>'5'!H113</f>
        <v>0</v>
      </c>
      <c r="I234" s="98">
        <f>'5'!I113</f>
        <v>0</v>
      </c>
      <c r="J234" s="98">
        <f>'5'!J113</f>
        <v>0</v>
      </c>
      <c r="K234" s="98">
        <f>'5'!K113</f>
        <v>0</v>
      </c>
      <c r="L234" s="98">
        <f>'5'!L113</f>
        <v>0</v>
      </c>
      <c r="M234" s="98">
        <f>'5'!M113</f>
        <v>0</v>
      </c>
      <c r="N234" s="98">
        <f>'5'!N113</f>
        <v>0</v>
      </c>
      <c r="O234" s="98">
        <f>'5'!O113</f>
        <v>0</v>
      </c>
      <c r="P234" s="98">
        <f>'5'!P113</f>
        <v>0</v>
      </c>
      <c r="Q234" s="98">
        <f>'5'!Q113</f>
        <v>0</v>
      </c>
      <c r="R234" s="98">
        <f>'5'!R113</f>
        <v>0</v>
      </c>
      <c r="S234" s="98">
        <f>'5'!S113</f>
        <v>0</v>
      </c>
      <c r="T234" s="98">
        <f>'5'!T113</f>
        <v>0</v>
      </c>
    </row>
    <row r="235" spans="2:22" s="161" customFormat="1" ht="12.6">
      <c r="B235" s="35" t="s">
        <v>578</v>
      </c>
      <c r="C235" s="94" t="str">
        <f t="shared" si="137"/>
        <v>Non-payroll costs</v>
      </c>
      <c r="D235" s="18" t="str">
        <f t="shared" si="139"/>
        <v>NP</v>
      </c>
      <c r="E235" s="18" t="s">
        <v>649</v>
      </c>
      <c r="H235" s="98">
        <f>'5'!H114</f>
        <v>0</v>
      </c>
      <c r="I235" s="98">
        <f>'5'!I114</f>
        <v>0</v>
      </c>
      <c r="J235" s="98">
        <f>'5'!J114</f>
        <v>0</v>
      </c>
      <c r="K235" s="98">
        <f>'5'!K114</f>
        <v>0</v>
      </c>
      <c r="L235" s="98">
        <f>'5'!L114</f>
        <v>0</v>
      </c>
      <c r="M235" s="98">
        <f>'5'!M114</f>
        <v>0</v>
      </c>
      <c r="N235" s="98">
        <f>'5'!N114</f>
        <v>0</v>
      </c>
      <c r="O235" s="98">
        <f>'5'!O114</f>
        <v>0</v>
      </c>
      <c r="P235" s="98">
        <f>'5'!P114</f>
        <v>0</v>
      </c>
      <c r="Q235" s="98">
        <f>'5'!Q114</f>
        <v>0</v>
      </c>
      <c r="R235" s="98">
        <f>'5'!R114</f>
        <v>0</v>
      </c>
      <c r="S235" s="98">
        <f>'5'!S114</f>
        <v>0</v>
      </c>
      <c r="T235" s="98">
        <f>'5'!T114</f>
        <v>0</v>
      </c>
    </row>
    <row r="236" spans="2:22" s="161" customFormat="1" ht="12.6">
      <c r="B236" s="35" t="s">
        <v>578</v>
      </c>
      <c r="C236" s="94" t="str">
        <f t="shared" si="137"/>
        <v>Recruitment</v>
      </c>
      <c r="D236" s="18" t="str">
        <f t="shared" si="139"/>
        <v>RC</v>
      </c>
      <c r="E236" s="18" t="s">
        <v>649</v>
      </c>
      <c r="H236" s="98">
        <f>'5'!H115</f>
        <v>0</v>
      </c>
      <c r="I236" s="98">
        <f>'5'!I115</f>
        <v>0</v>
      </c>
      <c r="J236" s="98">
        <f>'5'!J115</f>
        <v>0</v>
      </c>
      <c r="K236" s="98">
        <f>'5'!K115</f>
        <v>0</v>
      </c>
      <c r="L236" s="98">
        <f>'5'!L115</f>
        <v>0</v>
      </c>
      <c r="M236" s="98">
        <f>'5'!M115</f>
        <v>0</v>
      </c>
      <c r="N236" s="98">
        <f>'5'!N115</f>
        <v>0</v>
      </c>
      <c r="O236" s="98">
        <f>'5'!O115</f>
        <v>0</v>
      </c>
      <c r="P236" s="98">
        <f>'5'!P115</f>
        <v>0</v>
      </c>
      <c r="Q236" s="98">
        <f>'5'!Q115</f>
        <v>0</v>
      </c>
      <c r="R236" s="98">
        <f>'5'!R115</f>
        <v>0</v>
      </c>
      <c r="S236" s="98">
        <f>'5'!S115</f>
        <v>0</v>
      </c>
      <c r="T236" s="98">
        <f>'5'!T115</f>
        <v>0</v>
      </c>
    </row>
    <row r="237" spans="2:22" s="161" customFormat="1" ht="12.6">
      <c r="B237" s="35" t="s">
        <v>578</v>
      </c>
      <c r="C237" s="94" t="str">
        <f t="shared" si="137"/>
        <v>Accommodation</v>
      </c>
      <c r="D237" s="18" t="str">
        <f t="shared" si="139"/>
        <v>AC</v>
      </c>
      <c r="E237" s="18" t="s">
        <v>649</v>
      </c>
      <c r="H237" s="98">
        <f>'5'!H116</f>
        <v>0</v>
      </c>
      <c r="I237" s="98">
        <f>'5'!I116</f>
        <v>0</v>
      </c>
      <c r="J237" s="98">
        <f>'5'!J116</f>
        <v>0</v>
      </c>
      <c r="K237" s="98">
        <f>'5'!K116</f>
        <v>0</v>
      </c>
      <c r="L237" s="98">
        <f>'5'!L116</f>
        <v>0</v>
      </c>
      <c r="M237" s="98">
        <f>'5'!M116</f>
        <v>0</v>
      </c>
      <c r="N237" s="98">
        <f>'5'!N116</f>
        <v>0</v>
      </c>
      <c r="O237" s="98">
        <f>'5'!O116</f>
        <v>0</v>
      </c>
      <c r="P237" s="98">
        <f>'5'!P116</f>
        <v>0</v>
      </c>
      <c r="Q237" s="98">
        <f>'5'!Q116</f>
        <v>0</v>
      </c>
      <c r="R237" s="98">
        <f>'5'!R116</f>
        <v>0</v>
      </c>
      <c r="S237" s="98">
        <f>'5'!S116</f>
        <v>0</v>
      </c>
      <c r="T237" s="98">
        <f>'5'!T116</f>
        <v>0</v>
      </c>
    </row>
    <row r="238" spans="2:22" s="161" customFormat="1" ht="12.6">
      <c r="B238" s="35" t="s">
        <v>578</v>
      </c>
      <c r="C238" s="94" t="str">
        <f t="shared" si="137"/>
        <v>External services</v>
      </c>
      <c r="D238" s="18" t="str">
        <f t="shared" si="139"/>
        <v>ES</v>
      </c>
      <c r="E238" s="18" t="s">
        <v>649</v>
      </c>
      <c r="H238" s="98">
        <f>'5'!H117</f>
        <v>0</v>
      </c>
      <c r="I238" s="98">
        <f>'5'!I117</f>
        <v>0</v>
      </c>
      <c r="J238" s="98">
        <f>'5'!J117</f>
        <v>0</v>
      </c>
      <c r="K238" s="98">
        <f>'5'!K117</f>
        <v>0</v>
      </c>
      <c r="L238" s="98">
        <f>'5'!L117</f>
        <v>0</v>
      </c>
      <c r="M238" s="98">
        <f>'5'!M117</f>
        <v>0</v>
      </c>
      <c r="N238" s="98">
        <f>'5'!N117</f>
        <v>0</v>
      </c>
      <c r="O238" s="98">
        <f>'5'!O117</f>
        <v>0</v>
      </c>
      <c r="P238" s="98">
        <f>'5'!P117</f>
        <v>0</v>
      </c>
      <c r="Q238" s="98">
        <f>'5'!Q117</f>
        <v>0</v>
      </c>
      <c r="R238" s="98">
        <f>'5'!R117</f>
        <v>0</v>
      </c>
      <c r="S238" s="98">
        <f>'5'!S117</f>
        <v>0</v>
      </c>
      <c r="T238" s="98">
        <f>'5'!T117</f>
        <v>0</v>
      </c>
    </row>
    <row r="239" spans="2:22" s="161" customFormat="1" ht="12.6">
      <c r="B239" s="35" t="s">
        <v>578</v>
      </c>
      <c r="C239" s="94" t="str">
        <f t="shared" si="137"/>
        <v>Internal services</v>
      </c>
      <c r="D239" s="18" t="str">
        <f t="shared" si="139"/>
        <v>IS</v>
      </c>
      <c r="E239" s="18" t="s">
        <v>649</v>
      </c>
      <c r="H239" s="98">
        <f>'5'!H118</f>
        <v>0</v>
      </c>
      <c r="I239" s="98">
        <f>'5'!I118</f>
        <v>0</v>
      </c>
      <c r="J239" s="98">
        <f>'5'!J118</f>
        <v>0</v>
      </c>
      <c r="K239" s="98">
        <f>'5'!K118</f>
        <v>0</v>
      </c>
      <c r="L239" s="98">
        <f>'5'!L118</f>
        <v>0</v>
      </c>
      <c r="M239" s="98">
        <f>'5'!M118</f>
        <v>0</v>
      </c>
      <c r="N239" s="98">
        <f>'5'!N118</f>
        <v>0</v>
      </c>
      <c r="O239" s="98">
        <f>'5'!O118</f>
        <v>0</v>
      </c>
      <c r="P239" s="98">
        <f>'5'!P118</f>
        <v>0</v>
      </c>
      <c r="Q239" s="98">
        <f>'5'!Q118</f>
        <v>0</v>
      </c>
      <c r="R239" s="98">
        <f>'5'!R118</f>
        <v>0</v>
      </c>
      <c r="S239" s="98">
        <f>'5'!S118</f>
        <v>0</v>
      </c>
      <c r="T239" s="98">
        <f>'5'!T118</f>
        <v>0</v>
      </c>
    </row>
    <row r="240" spans="2:22" s="161" customFormat="1" ht="12.6">
      <c r="B240" s="35" t="s">
        <v>578</v>
      </c>
      <c r="C240" s="94" t="str">
        <f t="shared" si="137"/>
        <v>Service management</v>
      </c>
      <c r="D240" s="18" t="str">
        <f t="shared" si="139"/>
        <v>SM</v>
      </c>
      <c r="E240" s="18" t="s">
        <v>649</v>
      </c>
      <c r="H240" s="98">
        <f>'5'!H119</f>
        <v>0</v>
      </c>
      <c r="I240" s="98">
        <f>'5'!I119</f>
        <v>0</v>
      </c>
      <c r="J240" s="98">
        <f>'5'!J119</f>
        <v>0</v>
      </c>
      <c r="K240" s="98">
        <f>'5'!K119</f>
        <v>0</v>
      </c>
      <c r="L240" s="98">
        <f>'5'!L119</f>
        <v>0</v>
      </c>
      <c r="M240" s="98">
        <f>'5'!M119</f>
        <v>0</v>
      </c>
      <c r="N240" s="98">
        <f>'5'!N119</f>
        <v>0</v>
      </c>
      <c r="O240" s="98">
        <f>'5'!O119</f>
        <v>0</v>
      </c>
      <c r="P240" s="98">
        <f>'5'!P119</f>
        <v>0</v>
      </c>
      <c r="Q240" s="98">
        <f>'5'!Q119</f>
        <v>0</v>
      </c>
      <c r="R240" s="98">
        <f>'5'!R119</f>
        <v>0</v>
      </c>
      <c r="S240" s="98">
        <f>'5'!S119</f>
        <v>0</v>
      </c>
      <c r="T240" s="98">
        <f>'5'!T119</f>
        <v>0</v>
      </c>
    </row>
    <row r="241" spans="2:20" s="161" customFormat="1" ht="12.6">
      <c r="B241" s="35" t="s">
        <v>578</v>
      </c>
      <c r="C241" s="94" t="str">
        <f t="shared" si="137"/>
        <v>Transition</v>
      </c>
      <c r="D241" s="18" t="str">
        <f t="shared" si="139"/>
        <v>TR</v>
      </c>
      <c r="E241" s="18" t="s">
        <v>649</v>
      </c>
      <c r="H241" s="98">
        <f>'5'!H120</f>
        <v>0</v>
      </c>
      <c r="I241" s="98">
        <f>'5'!I120</f>
        <v>0</v>
      </c>
      <c r="J241" s="98">
        <f>'5'!J120</f>
        <v>0</v>
      </c>
      <c r="K241" s="98">
        <f>'5'!K120</f>
        <v>0</v>
      </c>
      <c r="L241" s="98">
        <f>'5'!L120</f>
        <v>0</v>
      </c>
      <c r="M241" s="98">
        <f>'5'!M120</f>
        <v>0</v>
      </c>
      <c r="N241" s="98">
        <f>'5'!N120</f>
        <v>0</v>
      </c>
      <c r="O241" s="98">
        <f>'5'!O120</f>
        <v>0</v>
      </c>
      <c r="P241" s="98">
        <f>'5'!P120</f>
        <v>0</v>
      </c>
      <c r="Q241" s="98">
        <f>'5'!Q120</f>
        <v>0</v>
      </c>
      <c r="R241" s="98">
        <f>'5'!R120</f>
        <v>0</v>
      </c>
      <c r="S241" s="98">
        <f>'5'!S120</f>
        <v>0</v>
      </c>
      <c r="T241" s="98">
        <f>'5'!T120</f>
        <v>0</v>
      </c>
    </row>
    <row r="242" spans="2:20" s="161" customFormat="1" ht="12.6">
      <c r="B242" s="35" t="s">
        <v>578</v>
      </c>
      <c r="C242" s="94" t="str">
        <f t="shared" si="137"/>
        <v>IT Services</v>
      </c>
      <c r="D242" s="18" t="str">
        <f t="shared" si="139"/>
        <v>IT</v>
      </c>
      <c r="E242" s="18" t="s">
        <v>649</v>
      </c>
      <c r="H242" s="98">
        <f>'5'!H121</f>
        <v>0</v>
      </c>
      <c r="I242" s="98">
        <f>'5'!I121</f>
        <v>0</v>
      </c>
      <c r="J242" s="98">
        <f>'5'!J121</f>
        <v>0</v>
      </c>
      <c r="K242" s="98">
        <f>'5'!K121</f>
        <v>0</v>
      </c>
      <c r="L242" s="98">
        <f>'5'!L121</f>
        <v>0</v>
      </c>
      <c r="M242" s="98">
        <f>'5'!M121</f>
        <v>0</v>
      </c>
      <c r="N242" s="98">
        <f>'5'!N121</f>
        <v>0</v>
      </c>
      <c r="O242" s="98">
        <f>'5'!O121</f>
        <v>0</v>
      </c>
      <c r="P242" s="98">
        <f>'5'!P121</f>
        <v>0</v>
      </c>
      <c r="Q242" s="98">
        <f>'5'!Q121</f>
        <v>0</v>
      </c>
      <c r="R242" s="98">
        <f>'5'!R121</f>
        <v>0</v>
      </c>
      <c r="S242" s="98">
        <f>'5'!S121</f>
        <v>0</v>
      </c>
      <c r="T242" s="98">
        <f>'5'!T121</f>
        <v>0</v>
      </c>
    </row>
    <row r="243" spans="2:20" s="161" customFormat="1" ht="12.6">
      <c r="B243" s="35" t="s">
        <v>578</v>
      </c>
      <c r="C243" s="94" t="str">
        <f t="shared" si="137"/>
        <v>Office Sundry</v>
      </c>
      <c r="D243" s="18" t="str">
        <f t="shared" si="139"/>
        <v>OS</v>
      </c>
      <c r="E243" s="18" t="s">
        <v>649</v>
      </c>
      <c r="H243" s="98">
        <f>'5'!H122</f>
        <v>0</v>
      </c>
      <c r="I243" s="98">
        <f>'5'!I122</f>
        <v>0</v>
      </c>
      <c r="J243" s="98">
        <f>'5'!J122</f>
        <v>0</v>
      </c>
      <c r="K243" s="98">
        <f>'5'!K122</f>
        <v>0</v>
      </c>
      <c r="L243" s="98">
        <f>'5'!L122</f>
        <v>0</v>
      </c>
      <c r="M243" s="98">
        <f>'5'!M122</f>
        <v>0</v>
      </c>
      <c r="N243" s="98">
        <f>'5'!N122</f>
        <v>0</v>
      </c>
      <c r="O243" s="98">
        <f>'5'!O122</f>
        <v>0</v>
      </c>
      <c r="P243" s="98">
        <f>'5'!P122</f>
        <v>0</v>
      </c>
      <c r="Q243" s="98">
        <f>'5'!Q122</f>
        <v>0</v>
      </c>
      <c r="R243" s="98">
        <f>'5'!R122</f>
        <v>0</v>
      </c>
      <c r="S243" s="98">
        <f>'5'!S122</f>
        <v>0</v>
      </c>
      <c r="T243" s="98">
        <f>'5'!T122</f>
        <v>0</v>
      </c>
    </row>
    <row r="244" spans="2:20" s="161" customFormat="1" ht="12.6">
      <c r="B244" s="35" t="s">
        <v>578</v>
      </c>
      <c r="C244" s="94" t="str">
        <f t="shared" si="137"/>
        <v>Spare - please specify</v>
      </c>
      <c r="D244" s="18" t="str">
        <f t="shared" si="139"/>
        <v>SP1</v>
      </c>
      <c r="E244" s="18" t="s">
        <v>649</v>
      </c>
      <c r="H244" s="98">
        <f>'5'!H123</f>
        <v>0</v>
      </c>
      <c r="I244" s="98">
        <f>'5'!I123</f>
        <v>0</v>
      </c>
      <c r="J244" s="98">
        <f>'5'!J123</f>
        <v>0</v>
      </c>
      <c r="K244" s="98">
        <f>'5'!K123</f>
        <v>0</v>
      </c>
      <c r="L244" s="98">
        <f>'5'!L123</f>
        <v>0</v>
      </c>
      <c r="M244" s="98">
        <f>'5'!M123</f>
        <v>0</v>
      </c>
      <c r="N244" s="98">
        <f>'5'!N123</f>
        <v>0</v>
      </c>
      <c r="O244" s="98">
        <f>'5'!O123</f>
        <v>0</v>
      </c>
      <c r="P244" s="98">
        <f>'5'!P123</f>
        <v>0</v>
      </c>
      <c r="Q244" s="98">
        <f>'5'!Q123</f>
        <v>0</v>
      </c>
      <c r="R244" s="98">
        <f>'5'!R123</f>
        <v>0</v>
      </c>
      <c r="S244" s="98">
        <f>'5'!S123</f>
        <v>0</v>
      </c>
      <c r="T244" s="98">
        <f>'5'!T123</f>
        <v>0</v>
      </c>
    </row>
    <row r="245" spans="2:20" s="161" customFormat="1" ht="12.6">
      <c r="B245" s="35" t="s">
        <v>578</v>
      </c>
      <c r="C245" s="94" t="str">
        <f t="shared" ref="C245:C260" si="140">C371</f>
        <v>Spare - please specify</v>
      </c>
      <c r="D245" s="18" t="str">
        <f t="shared" si="139"/>
        <v>SP2</v>
      </c>
      <c r="E245" s="18" t="s">
        <v>649</v>
      </c>
      <c r="H245" s="98">
        <f>'5'!H124</f>
        <v>0</v>
      </c>
      <c r="I245" s="98">
        <f>'5'!I124</f>
        <v>0</v>
      </c>
      <c r="J245" s="98">
        <f>'5'!J124</f>
        <v>0</v>
      </c>
      <c r="K245" s="98">
        <f>'5'!K124</f>
        <v>0</v>
      </c>
      <c r="L245" s="98">
        <f>'5'!L124</f>
        <v>0</v>
      </c>
      <c r="M245" s="98">
        <f>'5'!M124</f>
        <v>0</v>
      </c>
      <c r="N245" s="98">
        <f>'5'!N124</f>
        <v>0</v>
      </c>
      <c r="O245" s="98">
        <f>'5'!O124</f>
        <v>0</v>
      </c>
      <c r="P245" s="98">
        <f>'5'!P124</f>
        <v>0</v>
      </c>
      <c r="Q245" s="98">
        <f>'5'!Q124</f>
        <v>0</v>
      </c>
      <c r="R245" s="98">
        <f>'5'!R124</f>
        <v>0</v>
      </c>
      <c r="S245" s="98">
        <f>'5'!S124</f>
        <v>0</v>
      </c>
      <c r="T245" s="98">
        <f>'5'!T124</f>
        <v>0</v>
      </c>
    </row>
    <row r="246" spans="2:20" s="161" customFormat="1" ht="12.6">
      <c r="B246" s="35" t="s">
        <v>578</v>
      </c>
      <c r="C246" s="94" t="str">
        <f t="shared" si="140"/>
        <v>Spare - please specify</v>
      </c>
      <c r="D246" s="18" t="str">
        <f t="shared" si="139"/>
        <v>SP3</v>
      </c>
      <c r="E246" s="18" t="s">
        <v>649</v>
      </c>
      <c r="H246" s="98">
        <f>'5'!H125</f>
        <v>0</v>
      </c>
      <c r="I246" s="98">
        <f>'5'!I125</f>
        <v>0</v>
      </c>
      <c r="J246" s="98">
        <f>'5'!J125</f>
        <v>0</v>
      </c>
      <c r="K246" s="98">
        <f>'5'!K125</f>
        <v>0</v>
      </c>
      <c r="L246" s="98">
        <f>'5'!L125</f>
        <v>0</v>
      </c>
      <c r="M246" s="98">
        <f>'5'!M125</f>
        <v>0</v>
      </c>
      <c r="N246" s="98">
        <f>'5'!N125</f>
        <v>0</v>
      </c>
      <c r="O246" s="98">
        <f>'5'!O125</f>
        <v>0</v>
      </c>
      <c r="P246" s="98">
        <f>'5'!P125</f>
        <v>0</v>
      </c>
      <c r="Q246" s="98">
        <f>'5'!Q125</f>
        <v>0</v>
      </c>
      <c r="R246" s="98">
        <f>'5'!R125</f>
        <v>0</v>
      </c>
      <c r="S246" s="98">
        <f>'5'!S125</f>
        <v>0</v>
      </c>
      <c r="T246" s="98">
        <f>'5'!T125</f>
        <v>0</v>
      </c>
    </row>
    <row r="247" spans="2:20" s="161" customFormat="1" ht="12.6">
      <c r="B247" s="35" t="s">
        <v>577</v>
      </c>
      <c r="C247" s="16" t="str">
        <f t="shared" si="140"/>
        <v>Security</v>
      </c>
      <c r="D247" s="18"/>
      <c r="E247" s="18" t="s">
        <v>649</v>
      </c>
      <c r="H247" s="98">
        <f>'5'!H126</f>
        <v>0</v>
      </c>
      <c r="I247" s="98">
        <f>'5'!I126</f>
        <v>0</v>
      </c>
      <c r="J247" s="98">
        <f>'5'!J126</f>
        <v>0</v>
      </c>
      <c r="K247" s="98">
        <f>'5'!K126</f>
        <v>0</v>
      </c>
      <c r="L247" s="98">
        <f>'5'!L126</f>
        <v>0</v>
      </c>
      <c r="M247" s="98">
        <f>'5'!M126</f>
        <v>0</v>
      </c>
      <c r="N247" s="98">
        <f>'5'!N126</f>
        <v>0</v>
      </c>
      <c r="O247" s="98">
        <f>'5'!O126</f>
        <v>0</v>
      </c>
      <c r="P247" s="98">
        <f>'5'!P126</f>
        <v>0</v>
      </c>
      <c r="Q247" s="98">
        <f>'5'!Q126</f>
        <v>0</v>
      </c>
      <c r="R247" s="98">
        <f>'5'!R126</f>
        <v>0</v>
      </c>
      <c r="S247" s="98">
        <f>'5'!S126</f>
        <v>0</v>
      </c>
      <c r="T247" s="98">
        <f>'5'!T126</f>
        <v>0</v>
      </c>
    </row>
    <row r="248" spans="2:20" s="161" customFormat="1" ht="12.6">
      <c r="B248" s="35" t="s">
        <v>577</v>
      </c>
      <c r="C248" s="94" t="str">
        <f t="shared" si="140"/>
        <v>Payroll costs</v>
      </c>
      <c r="D248" s="18" t="str">
        <f t="shared" ref="D248:D260" si="141">D374</f>
        <v>PR</v>
      </c>
      <c r="E248" s="18" t="s">
        <v>649</v>
      </c>
      <c r="H248" s="98">
        <f>'5'!H127</f>
        <v>0</v>
      </c>
      <c r="I248" s="98">
        <f>'5'!I127</f>
        <v>0</v>
      </c>
      <c r="J248" s="98">
        <f>'5'!J127</f>
        <v>0</v>
      </c>
      <c r="K248" s="98">
        <f>'5'!K127</f>
        <v>0</v>
      </c>
      <c r="L248" s="98">
        <f>'5'!L127</f>
        <v>0</v>
      </c>
      <c r="M248" s="98">
        <f>'5'!M127</f>
        <v>0</v>
      </c>
      <c r="N248" s="98">
        <f>'5'!N127</f>
        <v>0</v>
      </c>
      <c r="O248" s="98">
        <f>'5'!O127</f>
        <v>0</v>
      </c>
      <c r="P248" s="98">
        <f>'5'!P127</f>
        <v>0</v>
      </c>
      <c r="Q248" s="98">
        <f>'5'!Q127</f>
        <v>0</v>
      </c>
      <c r="R248" s="98">
        <f>'5'!R127</f>
        <v>0</v>
      </c>
      <c r="S248" s="98">
        <f>'5'!S127</f>
        <v>0</v>
      </c>
      <c r="T248" s="98">
        <f>'5'!T127</f>
        <v>0</v>
      </c>
    </row>
    <row r="249" spans="2:20" s="161" customFormat="1" ht="12.6">
      <c r="B249" s="35" t="s">
        <v>577</v>
      </c>
      <c r="C249" s="94" t="str">
        <f t="shared" si="140"/>
        <v>Non-payroll costs</v>
      </c>
      <c r="D249" s="18" t="str">
        <f t="shared" si="141"/>
        <v>NP</v>
      </c>
      <c r="E249" s="18" t="s">
        <v>649</v>
      </c>
      <c r="H249" s="98">
        <f>'5'!H128</f>
        <v>0</v>
      </c>
      <c r="I249" s="98">
        <f>'5'!I128</f>
        <v>0</v>
      </c>
      <c r="J249" s="98">
        <f>'5'!J128</f>
        <v>0</v>
      </c>
      <c r="K249" s="98">
        <f>'5'!K128</f>
        <v>0</v>
      </c>
      <c r="L249" s="98">
        <f>'5'!L128</f>
        <v>0</v>
      </c>
      <c r="M249" s="98">
        <f>'5'!M128</f>
        <v>0</v>
      </c>
      <c r="N249" s="98">
        <f>'5'!N128</f>
        <v>0</v>
      </c>
      <c r="O249" s="98">
        <f>'5'!O128</f>
        <v>0</v>
      </c>
      <c r="P249" s="98">
        <f>'5'!P128</f>
        <v>0</v>
      </c>
      <c r="Q249" s="98">
        <f>'5'!Q128</f>
        <v>0</v>
      </c>
      <c r="R249" s="98">
        <f>'5'!R128</f>
        <v>0</v>
      </c>
      <c r="S249" s="98">
        <f>'5'!S128</f>
        <v>0</v>
      </c>
      <c r="T249" s="98">
        <f>'5'!T128</f>
        <v>0</v>
      </c>
    </row>
    <row r="250" spans="2:20" s="161" customFormat="1" ht="12.6">
      <c r="B250" s="35" t="s">
        <v>577</v>
      </c>
      <c r="C250" s="94" t="str">
        <f t="shared" si="140"/>
        <v>Recruitment</v>
      </c>
      <c r="D250" s="18" t="str">
        <f t="shared" si="141"/>
        <v>RC</v>
      </c>
      <c r="E250" s="18" t="s">
        <v>649</v>
      </c>
      <c r="H250" s="98">
        <f>'5'!H129</f>
        <v>0</v>
      </c>
      <c r="I250" s="98">
        <f>'5'!I129</f>
        <v>0</v>
      </c>
      <c r="J250" s="98">
        <f>'5'!J129</f>
        <v>0</v>
      </c>
      <c r="K250" s="98">
        <f>'5'!K129</f>
        <v>0</v>
      </c>
      <c r="L250" s="98">
        <f>'5'!L129</f>
        <v>0</v>
      </c>
      <c r="M250" s="98">
        <f>'5'!M129</f>
        <v>0</v>
      </c>
      <c r="N250" s="98">
        <f>'5'!N129</f>
        <v>0</v>
      </c>
      <c r="O250" s="98">
        <f>'5'!O129</f>
        <v>0</v>
      </c>
      <c r="P250" s="98">
        <f>'5'!P129</f>
        <v>0</v>
      </c>
      <c r="Q250" s="98">
        <f>'5'!Q129</f>
        <v>0</v>
      </c>
      <c r="R250" s="98">
        <f>'5'!R129</f>
        <v>0</v>
      </c>
      <c r="S250" s="98">
        <f>'5'!S129</f>
        <v>0</v>
      </c>
      <c r="T250" s="98">
        <f>'5'!T129</f>
        <v>0</v>
      </c>
    </row>
    <row r="251" spans="2:20" s="161" customFormat="1" ht="12.6">
      <c r="B251" s="35" t="s">
        <v>577</v>
      </c>
      <c r="C251" s="94" t="str">
        <f t="shared" si="140"/>
        <v>Accommodation</v>
      </c>
      <c r="D251" s="18" t="str">
        <f t="shared" si="141"/>
        <v>AC</v>
      </c>
      <c r="E251" s="18" t="s">
        <v>649</v>
      </c>
      <c r="H251" s="98">
        <f>'5'!H130</f>
        <v>0</v>
      </c>
      <c r="I251" s="98">
        <f>'5'!I130</f>
        <v>0</v>
      </c>
      <c r="J251" s="98">
        <f>'5'!J130</f>
        <v>0</v>
      </c>
      <c r="K251" s="98">
        <f>'5'!K130</f>
        <v>0</v>
      </c>
      <c r="L251" s="98">
        <f>'5'!L130</f>
        <v>0</v>
      </c>
      <c r="M251" s="98">
        <f>'5'!M130</f>
        <v>0</v>
      </c>
      <c r="N251" s="98">
        <f>'5'!N130</f>
        <v>0</v>
      </c>
      <c r="O251" s="98">
        <f>'5'!O130</f>
        <v>0</v>
      </c>
      <c r="P251" s="98">
        <f>'5'!P130</f>
        <v>0</v>
      </c>
      <c r="Q251" s="98">
        <f>'5'!Q130</f>
        <v>0</v>
      </c>
      <c r="R251" s="98">
        <f>'5'!R130</f>
        <v>0</v>
      </c>
      <c r="S251" s="98">
        <f>'5'!S130</f>
        <v>0</v>
      </c>
      <c r="T251" s="98">
        <f>'5'!T130</f>
        <v>0</v>
      </c>
    </row>
    <row r="252" spans="2:20" s="161" customFormat="1" ht="12.6">
      <c r="B252" s="35" t="s">
        <v>577</v>
      </c>
      <c r="C252" s="94" t="str">
        <f t="shared" si="140"/>
        <v>External services</v>
      </c>
      <c r="D252" s="18" t="str">
        <f t="shared" si="141"/>
        <v>ES</v>
      </c>
      <c r="E252" s="18" t="s">
        <v>649</v>
      </c>
      <c r="H252" s="98">
        <f>'5'!H131</f>
        <v>0</v>
      </c>
      <c r="I252" s="98">
        <f>'5'!I131</f>
        <v>0</v>
      </c>
      <c r="J252" s="98">
        <f>'5'!J131</f>
        <v>0</v>
      </c>
      <c r="K252" s="98">
        <f>'5'!K131</f>
        <v>0</v>
      </c>
      <c r="L252" s="98">
        <f>'5'!L131</f>
        <v>0</v>
      </c>
      <c r="M252" s="98">
        <f>'5'!M131</f>
        <v>0</v>
      </c>
      <c r="N252" s="98">
        <f>'5'!N131</f>
        <v>0</v>
      </c>
      <c r="O252" s="98">
        <f>'5'!O131</f>
        <v>0</v>
      </c>
      <c r="P252" s="98">
        <f>'5'!P131</f>
        <v>0</v>
      </c>
      <c r="Q252" s="98">
        <f>'5'!Q131</f>
        <v>0</v>
      </c>
      <c r="R252" s="98">
        <f>'5'!R131</f>
        <v>0</v>
      </c>
      <c r="S252" s="98">
        <f>'5'!S131</f>
        <v>0</v>
      </c>
      <c r="T252" s="98">
        <f>'5'!T131</f>
        <v>0</v>
      </c>
    </row>
    <row r="253" spans="2:20" s="161" customFormat="1" ht="12.6">
      <c r="B253" s="35" t="s">
        <v>577</v>
      </c>
      <c r="C253" s="94" t="str">
        <f t="shared" si="140"/>
        <v>Internal services</v>
      </c>
      <c r="D253" s="18" t="str">
        <f t="shared" si="141"/>
        <v>IS</v>
      </c>
      <c r="E253" s="18" t="s">
        <v>649</v>
      </c>
      <c r="H253" s="98">
        <f>'5'!H132</f>
        <v>0</v>
      </c>
      <c r="I253" s="98">
        <f>'5'!I132</f>
        <v>0</v>
      </c>
      <c r="J253" s="98">
        <f>'5'!J132</f>
        <v>0</v>
      </c>
      <c r="K253" s="98">
        <f>'5'!K132</f>
        <v>0</v>
      </c>
      <c r="L253" s="98">
        <f>'5'!L132</f>
        <v>0</v>
      </c>
      <c r="M253" s="98">
        <f>'5'!M132</f>
        <v>0</v>
      </c>
      <c r="N253" s="98">
        <f>'5'!N132</f>
        <v>0</v>
      </c>
      <c r="O253" s="98">
        <f>'5'!O132</f>
        <v>0</v>
      </c>
      <c r="P253" s="98">
        <f>'5'!P132</f>
        <v>0</v>
      </c>
      <c r="Q253" s="98">
        <f>'5'!Q132</f>
        <v>0</v>
      </c>
      <c r="R253" s="98">
        <f>'5'!R132</f>
        <v>0</v>
      </c>
      <c r="S253" s="98">
        <f>'5'!S132</f>
        <v>0</v>
      </c>
      <c r="T253" s="98">
        <f>'5'!T132</f>
        <v>0</v>
      </c>
    </row>
    <row r="254" spans="2:20" s="161" customFormat="1" ht="12.6">
      <c r="B254" s="35" t="s">
        <v>577</v>
      </c>
      <c r="C254" s="94" t="str">
        <f t="shared" si="140"/>
        <v>Service management</v>
      </c>
      <c r="D254" s="18" t="str">
        <f t="shared" si="141"/>
        <v>SM</v>
      </c>
      <c r="E254" s="18" t="s">
        <v>649</v>
      </c>
      <c r="H254" s="98">
        <f>'5'!H133</f>
        <v>0</v>
      </c>
      <c r="I254" s="98">
        <f>'5'!I133</f>
        <v>0</v>
      </c>
      <c r="J254" s="98">
        <f>'5'!J133</f>
        <v>0</v>
      </c>
      <c r="K254" s="98">
        <f>'5'!K133</f>
        <v>0</v>
      </c>
      <c r="L254" s="98">
        <f>'5'!L133</f>
        <v>0</v>
      </c>
      <c r="M254" s="98">
        <f>'5'!M133</f>
        <v>0</v>
      </c>
      <c r="N254" s="98">
        <f>'5'!N133</f>
        <v>0</v>
      </c>
      <c r="O254" s="98">
        <f>'5'!O133</f>
        <v>0</v>
      </c>
      <c r="P254" s="98">
        <f>'5'!P133</f>
        <v>0</v>
      </c>
      <c r="Q254" s="98">
        <f>'5'!Q133</f>
        <v>0</v>
      </c>
      <c r="R254" s="98">
        <f>'5'!R133</f>
        <v>0</v>
      </c>
      <c r="S254" s="98">
        <f>'5'!S133</f>
        <v>0</v>
      </c>
      <c r="T254" s="98">
        <f>'5'!T133</f>
        <v>0</v>
      </c>
    </row>
    <row r="255" spans="2:20" s="161" customFormat="1" ht="12.6">
      <c r="B255" s="35" t="s">
        <v>577</v>
      </c>
      <c r="C255" s="94" t="str">
        <f t="shared" si="140"/>
        <v>Transition</v>
      </c>
      <c r="D255" s="18" t="str">
        <f t="shared" si="141"/>
        <v>TR</v>
      </c>
      <c r="E255" s="18" t="s">
        <v>649</v>
      </c>
      <c r="H255" s="98">
        <f>'5'!H134</f>
        <v>0</v>
      </c>
      <c r="I255" s="98">
        <f>'5'!I134</f>
        <v>0</v>
      </c>
      <c r="J255" s="98">
        <f>'5'!J134</f>
        <v>0</v>
      </c>
      <c r="K255" s="98">
        <f>'5'!K134</f>
        <v>0</v>
      </c>
      <c r="L255" s="98">
        <f>'5'!L134</f>
        <v>0</v>
      </c>
      <c r="M255" s="98">
        <f>'5'!M134</f>
        <v>0</v>
      </c>
      <c r="N255" s="98">
        <f>'5'!N134</f>
        <v>0</v>
      </c>
      <c r="O255" s="98">
        <f>'5'!O134</f>
        <v>0</v>
      </c>
      <c r="P255" s="98">
        <f>'5'!P134</f>
        <v>0</v>
      </c>
      <c r="Q255" s="98">
        <f>'5'!Q134</f>
        <v>0</v>
      </c>
      <c r="R255" s="98">
        <f>'5'!R134</f>
        <v>0</v>
      </c>
      <c r="S255" s="98">
        <f>'5'!S134</f>
        <v>0</v>
      </c>
      <c r="T255" s="98">
        <f>'5'!T134</f>
        <v>0</v>
      </c>
    </row>
    <row r="256" spans="2:20" s="161" customFormat="1" ht="12.6">
      <c r="B256" s="35" t="s">
        <v>577</v>
      </c>
      <c r="C256" s="94" t="str">
        <f t="shared" si="140"/>
        <v>IT Services</v>
      </c>
      <c r="D256" s="18" t="str">
        <f t="shared" si="141"/>
        <v>IT</v>
      </c>
      <c r="E256" s="18" t="s">
        <v>649</v>
      </c>
      <c r="H256" s="98">
        <f>'5'!H135</f>
        <v>0</v>
      </c>
      <c r="I256" s="98">
        <f>'5'!I135</f>
        <v>0</v>
      </c>
      <c r="J256" s="98">
        <f>'5'!J135</f>
        <v>0</v>
      </c>
      <c r="K256" s="98">
        <f>'5'!K135</f>
        <v>0</v>
      </c>
      <c r="L256" s="98">
        <f>'5'!L135</f>
        <v>0</v>
      </c>
      <c r="M256" s="98">
        <f>'5'!M135</f>
        <v>0</v>
      </c>
      <c r="N256" s="98">
        <f>'5'!N135</f>
        <v>0</v>
      </c>
      <c r="O256" s="98">
        <f>'5'!O135</f>
        <v>0</v>
      </c>
      <c r="P256" s="98">
        <f>'5'!P135</f>
        <v>0</v>
      </c>
      <c r="Q256" s="98">
        <f>'5'!Q135</f>
        <v>0</v>
      </c>
      <c r="R256" s="98">
        <f>'5'!R135</f>
        <v>0</v>
      </c>
      <c r="S256" s="98">
        <f>'5'!S135</f>
        <v>0</v>
      </c>
      <c r="T256" s="98">
        <f>'5'!T135</f>
        <v>0</v>
      </c>
    </row>
    <row r="257" spans="1:257" s="161" customFormat="1" ht="12.6">
      <c r="B257" s="35" t="s">
        <v>577</v>
      </c>
      <c r="C257" s="94" t="str">
        <f t="shared" si="140"/>
        <v>Office Sundry</v>
      </c>
      <c r="D257" s="18" t="str">
        <f t="shared" si="141"/>
        <v>OS</v>
      </c>
      <c r="E257" s="18" t="s">
        <v>649</v>
      </c>
      <c r="H257" s="98">
        <f>'5'!H136</f>
        <v>0</v>
      </c>
      <c r="I257" s="98">
        <f>'5'!I136</f>
        <v>0</v>
      </c>
      <c r="J257" s="98">
        <f>'5'!J136</f>
        <v>0</v>
      </c>
      <c r="K257" s="98">
        <f>'5'!K136</f>
        <v>0</v>
      </c>
      <c r="L257" s="98">
        <f>'5'!L136</f>
        <v>0</v>
      </c>
      <c r="M257" s="98">
        <f>'5'!M136</f>
        <v>0</v>
      </c>
      <c r="N257" s="98">
        <f>'5'!N136</f>
        <v>0</v>
      </c>
      <c r="O257" s="98">
        <f>'5'!O136</f>
        <v>0</v>
      </c>
      <c r="P257" s="98">
        <f>'5'!P136</f>
        <v>0</v>
      </c>
      <c r="Q257" s="98">
        <f>'5'!Q136</f>
        <v>0</v>
      </c>
      <c r="R257" s="98">
        <f>'5'!R136</f>
        <v>0</v>
      </c>
      <c r="S257" s="98">
        <f>'5'!S136</f>
        <v>0</v>
      </c>
      <c r="T257" s="98">
        <f>'5'!T136</f>
        <v>0</v>
      </c>
    </row>
    <row r="258" spans="1:257" s="161" customFormat="1" ht="12.6">
      <c r="B258" s="35" t="s">
        <v>577</v>
      </c>
      <c r="C258" s="94" t="str">
        <f t="shared" si="140"/>
        <v>Spare - please specify</v>
      </c>
      <c r="D258" s="18" t="str">
        <f t="shared" si="141"/>
        <v>SP1</v>
      </c>
      <c r="E258" s="18" t="s">
        <v>649</v>
      </c>
      <c r="H258" s="98">
        <f>'5'!H137</f>
        <v>0</v>
      </c>
      <c r="I258" s="98">
        <f>'5'!I137</f>
        <v>0</v>
      </c>
      <c r="J258" s="98">
        <f>'5'!J137</f>
        <v>0</v>
      </c>
      <c r="K258" s="98">
        <f>'5'!K137</f>
        <v>0</v>
      </c>
      <c r="L258" s="98">
        <f>'5'!L137</f>
        <v>0</v>
      </c>
      <c r="M258" s="98">
        <f>'5'!M137</f>
        <v>0</v>
      </c>
      <c r="N258" s="98">
        <f>'5'!N137</f>
        <v>0</v>
      </c>
      <c r="O258" s="98">
        <f>'5'!O137</f>
        <v>0</v>
      </c>
      <c r="P258" s="98">
        <f>'5'!P137</f>
        <v>0</v>
      </c>
      <c r="Q258" s="98">
        <f>'5'!Q137</f>
        <v>0</v>
      </c>
      <c r="R258" s="98">
        <f>'5'!R137</f>
        <v>0</v>
      </c>
      <c r="S258" s="98">
        <f>'5'!S137</f>
        <v>0</v>
      </c>
      <c r="T258" s="98">
        <f>'5'!T137</f>
        <v>0</v>
      </c>
    </row>
    <row r="259" spans="1:257" s="161" customFormat="1" ht="12.6">
      <c r="B259" s="35" t="s">
        <v>577</v>
      </c>
      <c r="C259" s="94" t="str">
        <f t="shared" si="140"/>
        <v>Spare - please specify</v>
      </c>
      <c r="D259" s="18" t="str">
        <f t="shared" si="141"/>
        <v>SP2</v>
      </c>
      <c r="E259" s="18" t="s">
        <v>649</v>
      </c>
      <c r="H259" s="98">
        <f>'5'!H138</f>
        <v>0</v>
      </c>
      <c r="I259" s="98">
        <f>'5'!I138</f>
        <v>0</v>
      </c>
      <c r="J259" s="98">
        <f>'5'!J138</f>
        <v>0</v>
      </c>
      <c r="K259" s="98">
        <f>'5'!K138</f>
        <v>0</v>
      </c>
      <c r="L259" s="98">
        <f>'5'!L138</f>
        <v>0</v>
      </c>
      <c r="M259" s="98">
        <f>'5'!M138</f>
        <v>0</v>
      </c>
      <c r="N259" s="98">
        <f>'5'!N138</f>
        <v>0</v>
      </c>
      <c r="O259" s="98">
        <f>'5'!O138</f>
        <v>0</v>
      </c>
      <c r="P259" s="98">
        <f>'5'!P138</f>
        <v>0</v>
      </c>
      <c r="Q259" s="98">
        <f>'5'!Q138</f>
        <v>0</v>
      </c>
      <c r="R259" s="98">
        <f>'5'!R138</f>
        <v>0</v>
      </c>
      <c r="S259" s="98">
        <f>'5'!S138</f>
        <v>0</v>
      </c>
      <c r="T259" s="98">
        <f>'5'!T138</f>
        <v>0</v>
      </c>
    </row>
    <row r="260" spans="1:257" s="161" customFormat="1" ht="12.6">
      <c r="B260" s="35" t="s">
        <v>577</v>
      </c>
      <c r="C260" s="94" t="str">
        <f t="shared" si="140"/>
        <v>Spare - please specify</v>
      </c>
      <c r="D260" s="18" t="str">
        <f t="shared" si="141"/>
        <v>SP3</v>
      </c>
      <c r="E260" s="18" t="s">
        <v>649</v>
      </c>
      <c r="H260" s="98">
        <f>'5'!H139</f>
        <v>0</v>
      </c>
      <c r="I260" s="98">
        <f>'5'!I139</f>
        <v>0</v>
      </c>
      <c r="J260" s="98">
        <f>'5'!J139</f>
        <v>0</v>
      </c>
      <c r="K260" s="98">
        <f>'5'!K139</f>
        <v>0</v>
      </c>
      <c r="L260" s="98">
        <f>'5'!L139</f>
        <v>0</v>
      </c>
      <c r="M260" s="98">
        <f>'5'!M139</f>
        <v>0</v>
      </c>
      <c r="N260" s="98">
        <f>'5'!N139</f>
        <v>0</v>
      </c>
      <c r="O260" s="98">
        <f>'5'!O139</f>
        <v>0</v>
      </c>
      <c r="P260" s="98">
        <f>'5'!P139</f>
        <v>0</v>
      </c>
      <c r="Q260" s="98">
        <f>'5'!Q139</f>
        <v>0</v>
      </c>
      <c r="R260" s="98">
        <f>'5'!R139</f>
        <v>0</v>
      </c>
      <c r="S260" s="98">
        <f>'5'!S139</f>
        <v>0</v>
      </c>
      <c r="T260" s="98">
        <f>'5'!T139</f>
        <v>0</v>
      </c>
    </row>
    <row r="261" spans="1:257" s="161" customFormat="1" ht="12.75" customHeight="1">
      <c r="C261" s="23"/>
      <c r="H261" s="97"/>
      <c r="I261" s="97"/>
      <c r="J261" s="97"/>
      <c r="K261" s="97"/>
      <c r="L261" s="97"/>
      <c r="M261" s="97"/>
      <c r="N261" s="97"/>
      <c r="O261" s="97"/>
      <c r="P261" s="97"/>
      <c r="Q261" s="97"/>
      <c r="R261" s="97"/>
      <c r="S261" s="97"/>
      <c r="T261" s="97"/>
    </row>
    <row r="262" spans="1:257" s="161" customFormat="1" ht="12.6">
      <c r="B262" s="35" t="s">
        <v>665</v>
      </c>
      <c r="C262" s="149" t="str">
        <f>C388</f>
        <v>Additional Baseline</v>
      </c>
      <c r="D262" s="18"/>
      <c r="E262" s="18" t="s">
        <v>649</v>
      </c>
      <c r="H262" s="98">
        <f>'5'!H141</f>
        <v>0</v>
      </c>
      <c r="I262" s="98">
        <f>'5'!I141</f>
        <v>0</v>
      </c>
      <c r="J262" s="98">
        <f>'5'!J141</f>
        <v>0</v>
      </c>
      <c r="K262" s="98">
        <f>'5'!K141</f>
        <v>0</v>
      </c>
      <c r="L262" s="98">
        <f>'5'!L141</f>
        <v>0</v>
      </c>
      <c r="M262" s="98">
        <f>'5'!M141</f>
        <v>0</v>
      </c>
      <c r="N262" s="98">
        <f>'5'!N141</f>
        <v>0</v>
      </c>
      <c r="O262" s="98">
        <f>'5'!O141</f>
        <v>0</v>
      </c>
      <c r="P262" s="98">
        <f>'5'!P141</f>
        <v>0</v>
      </c>
      <c r="Q262" s="98">
        <f>'5'!Q141</f>
        <v>0</v>
      </c>
      <c r="R262" s="98">
        <f>'5'!R141</f>
        <v>0</v>
      </c>
      <c r="S262" s="98">
        <f>'5'!S141</f>
        <v>0</v>
      </c>
      <c r="T262" s="98">
        <f>'5'!T141</f>
        <v>0</v>
      </c>
    </row>
    <row r="263" spans="1:257" s="161" customFormat="1" ht="12.6">
      <c r="C263" s="23"/>
      <c r="H263" s="97"/>
      <c r="I263" s="97"/>
      <c r="J263" s="97"/>
      <c r="K263" s="97"/>
      <c r="L263" s="97"/>
      <c r="M263" s="97"/>
      <c r="N263" s="97"/>
      <c r="O263" s="97"/>
      <c r="P263" s="97"/>
      <c r="Q263" s="97"/>
      <c r="R263" s="97"/>
      <c r="S263" s="97"/>
      <c r="T263" s="97"/>
    </row>
    <row r="264" spans="1:257" s="161" customFormat="1" ht="12.6">
      <c r="B264" s="35" t="s">
        <v>581</v>
      </c>
      <c r="C264" s="149" t="str">
        <f>C390</f>
        <v>New scope (excluding shared service cost)</v>
      </c>
      <c r="D264" s="18"/>
      <c r="E264" s="18" t="s">
        <v>649</v>
      </c>
      <c r="H264" s="98">
        <f>'5'!H148</f>
        <v>0</v>
      </c>
      <c r="I264" s="98">
        <f>'5'!I148</f>
        <v>0</v>
      </c>
      <c r="J264" s="98">
        <f>'5'!J148</f>
        <v>0</v>
      </c>
      <c r="K264" s="98">
        <f>'5'!K148</f>
        <v>0</v>
      </c>
      <c r="L264" s="98">
        <f>'5'!L148</f>
        <v>0</v>
      </c>
      <c r="M264" s="98">
        <f>'5'!M148</f>
        <v>0</v>
      </c>
      <c r="N264" s="98">
        <f>'5'!N148</f>
        <v>0</v>
      </c>
      <c r="O264" s="98">
        <f>'5'!O148</f>
        <v>0</v>
      </c>
      <c r="P264" s="98">
        <f>'5'!P148</f>
        <v>0</v>
      </c>
      <c r="Q264" s="98">
        <f>'5'!Q148</f>
        <v>0</v>
      </c>
      <c r="R264" s="98">
        <f>'5'!R148</f>
        <v>0</v>
      </c>
      <c r="S264" s="98">
        <f>'5'!S148</f>
        <v>0</v>
      </c>
      <c r="T264" s="98">
        <f>'5'!T148</f>
        <v>0</v>
      </c>
    </row>
    <row r="265" spans="1:257" s="137" customFormat="1" ht="12.6">
      <c r="A265" s="161"/>
      <c r="B265" s="161"/>
      <c r="C265" s="82"/>
      <c r="D265" s="18"/>
      <c r="E265" s="18"/>
      <c r="F265" s="18"/>
      <c r="G265" s="18"/>
      <c r="H265" s="117"/>
      <c r="I265" s="117"/>
      <c r="J265" s="117"/>
      <c r="K265" s="117"/>
      <c r="L265" s="117"/>
      <c r="M265" s="117"/>
      <c r="N265" s="117"/>
      <c r="O265" s="117"/>
      <c r="P265" s="117"/>
      <c r="Q265" s="117"/>
      <c r="R265" s="117"/>
      <c r="S265" s="117"/>
      <c r="T265" s="117"/>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c r="AV265" s="161"/>
      <c r="AW265" s="161"/>
      <c r="AX265" s="161"/>
      <c r="AY265" s="161"/>
      <c r="AZ265" s="161"/>
      <c r="BA265" s="161"/>
      <c r="BB265" s="161"/>
      <c r="BC265" s="161"/>
      <c r="BD265" s="161"/>
      <c r="BE265" s="161"/>
      <c r="BF265" s="161"/>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161"/>
      <c r="CQ265" s="161"/>
      <c r="CR265" s="161"/>
      <c r="CS265" s="161"/>
      <c r="CT265" s="161"/>
      <c r="CU265" s="161"/>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c r="DQ265" s="161"/>
      <c r="DR265" s="161"/>
      <c r="DS265" s="161"/>
      <c r="DT265" s="161"/>
      <c r="DU265" s="161"/>
      <c r="DV265" s="161"/>
      <c r="DW265" s="161"/>
      <c r="DX265" s="161"/>
      <c r="DY265" s="161"/>
      <c r="DZ265" s="161"/>
      <c r="EA265" s="161"/>
      <c r="EB265" s="161"/>
      <c r="EC265" s="161"/>
      <c r="ED265" s="161"/>
      <c r="EE265" s="161"/>
      <c r="EF265" s="161"/>
      <c r="EG265" s="161"/>
      <c r="EH265" s="161"/>
      <c r="EI265" s="161"/>
      <c r="EJ265" s="161"/>
      <c r="EK265" s="161"/>
      <c r="EL265" s="161"/>
      <c r="EM265" s="161"/>
      <c r="EN265" s="161"/>
      <c r="EO265" s="161"/>
      <c r="EP265" s="161"/>
      <c r="EQ265" s="161"/>
      <c r="ER265" s="161"/>
      <c r="ES265" s="161"/>
      <c r="ET265" s="161"/>
      <c r="EU265" s="161"/>
      <c r="EV265" s="161"/>
      <c r="EW265" s="161"/>
      <c r="EX265" s="161"/>
      <c r="EY265" s="161"/>
      <c r="EZ265" s="161"/>
      <c r="FA265" s="161"/>
      <c r="FB265" s="161"/>
      <c r="FC265" s="161"/>
      <c r="FD265" s="161"/>
      <c r="FE265" s="161"/>
      <c r="FF265" s="161"/>
      <c r="FG265" s="161"/>
      <c r="FH265" s="161"/>
      <c r="FI265" s="161"/>
      <c r="FJ265" s="161"/>
      <c r="FK265" s="161"/>
      <c r="FL265" s="161"/>
      <c r="FM265" s="161"/>
      <c r="FN265" s="161"/>
      <c r="FO265" s="161"/>
      <c r="FP265" s="161"/>
      <c r="FQ265" s="161"/>
      <c r="FR265" s="161"/>
      <c r="FS265" s="161"/>
      <c r="FT265" s="161"/>
      <c r="FU265" s="161"/>
      <c r="FV265" s="161"/>
      <c r="FW265" s="161"/>
      <c r="FX265" s="161"/>
      <c r="FY265" s="161"/>
      <c r="FZ265" s="161"/>
      <c r="GA265" s="161"/>
      <c r="GB265" s="161"/>
      <c r="GC265" s="161"/>
      <c r="GD265" s="161"/>
      <c r="GE265" s="161"/>
      <c r="GF265" s="161"/>
      <c r="GG265" s="161"/>
      <c r="GH265" s="161"/>
      <c r="GI265" s="161"/>
      <c r="GJ265" s="161"/>
      <c r="GK265" s="161"/>
      <c r="GL265" s="161"/>
      <c r="GM265" s="161"/>
      <c r="GN265" s="161"/>
      <c r="GO265" s="161"/>
      <c r="GP265" s="161"/>
      <c r="GQ265" s="161"/>
      <c r="GR265" s="161"/>
      <c r="GS265" s="161"/>
      <c r="GT265" s="161"/>
      <c r="GU265" s="161"/>
      <c r="GV265" s="161"/>
      <c r="GW265" s="161"/>
      <c r="GX265" s="161"/>
      <c r="GY265" s="161"/>
      <c r="GZ265" s="161"/>
      <c r="HA265" s="161"/>
      <c r="HB265" s="161"/>
      <c r="HC265" s="161"/>
      <c r="HD265" s="161"/>
      <c r="HE265" s="161"/>
      <c r="HF265" s="161"/>
      <c r="HG265" s="161"/>
      <c r="HH265" s="161"/>
      <c r="HI265" s="161"/>
      <c r="HJ265" s="161"/>
      <c r="HK265" s="161"/>
      <c r="HL265" s="161"/>
      <c r="HM265" s="161"/>
      <c r="HN265" s="161"/>
      <c r="HO265" s="161"/>
      <c r="HP265" s="161"/>
      <c r="HQ265" s="161"/>
      <c r="HR265" s="161"/>
      <c r="HS265" s="161"/>
      <c r="HT265" s="161"/>
      <c r="HU265" s="161"/>
      <c r="HV265" s="161"/>
      <c r="HW265" s="161"/>
      <c r="HX265" s="161"/>
      <c r="HY265" s="161"/>
      <c r="HZ265" s="161"/>
      <c r="IA265" s="161"/>
      <c r="IB265" s="161"/>
      <c r="IC265" s="161"/>
      <c r="ID265" s="161"/>
      <c r="IE265" s="161"/>
      <c r="IF265" s="161"/>
      <c r="IG265" s="161"/>
      <c r="IH265" s="161"/>
      <c r="II265" s="161"/>
      <c r="IJ265" s="161"/>
      <c r="IK265" s="161"/>
      <c r="IL265" s="161"/>
      <c r="IM265" s="161"/>
      <c r="IN265" s="161"/>
      <c r="IO265" s="161"/>
      <c r="IP265" s="161"/>
      <c r="IQ265" s="161"/>
      <c r="IR265" s="161"/>
      <c r="IS265" s="161"/>
      <c r="IT265" s="161"/>
      <c r="IU265" s="161"/>
      <c r="IV265" s="161"/>
      <c r="IW265" s="161"/>
    </row>
    <row r="266" spans="1:257" s="137" customFormat="1" ht="12.6">
      <c r="A266" s="18"/>
      <c r="B266" s="35" t="s">
        <v>582</v>
      </c>
      <c r="C266" s="149" t="str">
        <f>C392</f>
        <v>Shared service cost (Baseline and New Scope)</v>
      </c>
      <c r="D266" s="52"/>
      <c r="E266" s="18" t="s">
        <v>649</v>
      </c>
      <c r="F266" s="161"/>
      <c r="G266" s="161"/>
      <c r="H266" s="103">
        <f>'5'!H21</f>
        <v>0</v>
      </c>
      <c r="I266" s="103">
        <f>'5'!I21</f>
        <v>0</v>
      </c>
      <c r="J266" s="103">
        <f>'5'!J21</f>
        <v>0</v>
      </c>
      <c r="K266" s="103">
        <f>'5'!K21</f>
        <v>0</v>
      </c>
      <c r="L266" s="103">
        <f>'5'!L21</f>
        <v>0</v>
      </c>
      <c r="M266" s="103">
        <f>'5'!M21</f>
        <v>0</v>
      </c>
      <c r="N266" s="103">
        <f>'5'!N21</f>
        <v>0</v>
      </c>
      <c r="O266" s="103">
        <f>'5'!O21</f>
        <v>0</v>
      </c>
      <c r="P266" s="103">
        <f>'5'!P21</f>
        <v>0</v>
      </c>
      <c r="Q266" s="103">
        <f>'5'!Q21</f>
        <v>0</v>
      </c>
      <c r="R266" s="103">
        <f>'5'!R21</f>
        <v>0</v>
      </c>
      <c r="S266" s="103">
        <f>'5'!S21</f>
        <v>0</v>
      </c>
      <c r="T266" s="103">
        <f>'5'!T21</f>
        <v>0</v>
      </c>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row>
    <row r="267" spans="1:257" s="160" customFormat="1" ht="12.6">
      <c r="A267" s="161"/>
      <c r="B267" s="161"/>
      <c r="C267" s="161"/>
      <c r="D267" s="161"/>
      <c r="E267" s="161"/>
      <c r="F267" s="161"/>
      <c r="G267" s="161"/>
      <c r="H267" s="97"/>
      <c r="I267" s="97"/>
      <c r="J267" s="97"/>
      <c r="K267" s="97"/>
      <c r="L267" s="97"/>
      <c r="M267" s="97"/>
      <c r="N267" s="97"/>
      <c r="O267" s="97"/>
      <c r="P267" s="97"/>
      <c r="Q267" s="97"/>
      <c r="R267" s="97"/>
      <c r="S267" s="97"/>
      <c r="T267" s="97"/>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c r="AV267" s="161"/>
      <c r="AW267" s="161"/>
      <c r="AX267" s="161"/>
      <c r="AY267" s="161"/>
      <c r="AZ267" s="161"/>
      <c r="BA267" s="161"/>
      <c r="BB267" s="161"/>
      <c r="BC267" s="161"/>
      <c r="BD267" s="161"/>
      <c r="BE267" s="161"/>
      <c r="BF267" s="161"/>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161"/>
      <c r="CQ267" s="161"/>
      <c r="CR267" s="161"/>
      <c r="CS267" s="161"/>
      <c r="CT267" s="161"/>
      <c r="CU267" s="161"/>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c r="DQ267" s="161"/>
      <c r="DR267" s="161"/>
      <c r="DS267" s="161"/>
      <c r="DT267" s="161"/>
      <c r="DU267" s="161"/>
      <c r="DV267" s="161"/>
      <c r="DW267" s="161"/>
      <c r="DX267" s="161"/>
      <c r="DY267" s="161"/>
      <c r="DZ267" s="161"/>
      <c r="EA267" s="161"/>
      <c r="EB267" s="161"/>
      <c r="EC267" s="161"/>
      <c r="ED267" s="161"/>
      <c r="EE267" s="161"/>
      <c r="EF267" s="161"/>
      <c r="EG267" s="161"/>
      <c r="EH267" s="161"/>
      <c r="EI267" s="161"/>
      <c r="EJ267" s="161"/>
      <c r="EK267" s="161"/>
      <c r="EL267" s="161"/>
      <c r="EM267" s="161"/>
      <c r="EN267" s="161"/>
      <c r="EO267" s="161"/>
      <c r="EP267" s="161"/>
      <c r="EQ267" s="161"/>
      <c r="ER267" s="161"/>
      <c r="ES267" s="161"/>
      <c r="ET267" s="161"/>
      <c r="EU267" s="161"/>
      <c r="EV267" s="161"/>
      <c r="EW267" s="161"/>
      <c r="EX267" s="161"/>
      <c r="EY267" s="161"/>
      <c r="EZ267" s="161"/>
      <c r="FA267" s="161"/>
      <c r="FB267" s="161"/>
      <c r="FC267" s="161"/>
      <c r="FD267" s="161"/>
      <c r="FE267" s="161"/>
      <c r="FF267" s="161"/>
      <c r="FG267" s="161"/>
      <c r="FH267" s="161"/>
      <c r="FI267" s="161"/>
      <c r="FJ267" s="161"/>
      <c r="FK267" s="161"/>
      <c r="FL267" s="161"/>
      <c r="FM267" s="161"/>
      <c r="FN267" s="161"/>
      <c r="FO267" s="161"/>
      <c r="FP267" s="161"/>
      <c r="FQ267" s="161"/>
      <c r="FR267" s="161"/>
      <c r="FS267" s="161"/>
      <c r="FT267" s="161"/>
      <c r="FU267" s="161"/>
      <c r="FV267" s="161"/>
      <c r="FW267" s="161"/>
      <c r="FX267" s="161"/>
      <c r="FY267" s="161"/>
      <c r="FZ267" s="161"/>
      <c r="GA267" s="161"/>
      <c r="GB267" s="161"/>
      <c r="GC267" s="161"/>
      <c r="GD267" s="161"/>
      <c r="GE267" s="161"/>
      <c r="GF267" s="161"/>
      <c r="GG267" s="161"/>
      <c r="GH267" s="161"/>
      <c r="GI267" s="161"/>
      <c r="GJ267" s="161"/>
      <c r="GK267" s="161"/>
      <c r="GL267" s="161"/>
      <c r="GM267" s="161"/>
      <c r="GN267" s="161"/>
      <c r="GO267" s="161"/>
      <c r="GP267" s="161"/>
      <c r="GQ267" s="161"/>
      <c r="GR267" s="161"/>
      <c r="GS267" s="161"/>
      <c r="GT267" s="161"/>
      <c r="GU267" s="161"/>
      <c r="GV267" s="161"/>
      <c r="GW267" s="161"/>
      <c r="GX267" s="161"/>
      <c r="GY267" s="161"/>
      <c r="GZ267" s="161"/>
      <c r="HA267" s="161"/>
      <c r="HB267" s="161"/>
      <c r="HC267" s="161"/>
      <c r="HD267" s="161"/>
      <c r="HE267" s="161"/>
      <c r="HF267" s="161"/>
      <c r="HG267" s="161"/>
      <c r="HH267" s="161"/>
      <c r="HI267" s="161"/>
      <c r="HJ267" s="161"/>
      <c r="HK267" s="161"/>
      <c r="HL267" s="161"/>
      <c r="HM267" s="161"/>
      <c r="HN267" s="161"/>
      <c r="HO267" s="161"/>
      <c r="HP267" s="161"/>
      <c r="HQ267" s="161"/>
      <c r="HR267" s="161"/>
      <c r="HS267" s="161"/>
      <c r="HT267" s="161"/>
      <c r="HU267" s="161"/>
      <c r="HV267" s="161"/>
      <c r="HW267" s="161"/>
      <c r="HX267" s="161"/>
      <c r="HY267" s="161"/>
      <c r="HZ267" s="161"/>
      <c r="IA267" s="161"/>
      <c r="IB267" s="161"/>
      <c r="IC267" s="161"/>
      <c r="ID267" s="161"/>
      <c r="IE267" s="161"/>
      <c r="IF267" s="161"/>
      <c r="IG267" s="161"/>
      <c r="IH267" s="161"/>
      <c r="II267" s="161"/>
      <c r="IJ267" s="161"/>
      <c r="IK267" s="161"/>
      <c r="IL267" s="161"/>
      <c r="IM267" s="161"/>
      <c r="IN267" s="161"/>
      <c r="IO267" s="161"/>
      <c r="IP267" s="161"/>
      <c r="IQ267" s="161"/>
      <c r="IR267" s="161"/>
      <c r="IS267" s="161"/>
      <c r="IT267" s="161"/>
      <c r="IU267" s="161"/>
      <c r="IV267" s="161"/>
      <c r="IW267" s="161"/>
    </row>
    <row r="268" spans="1:257" s="223" customFormat="1" ht="12.6">
      <c r="H268" s="226"/>
      <c r="I268" s="226"/>
      <c r="J268" s="226"/>
      <c r="K268" s="226"/>
      <c r="L268" s="226"/>
      <c r="M268" s="226"/>
      <c r="N268" s="226"/>
      <c r="O268" s="226"/>
      <c r="P268" s="226"/>
      <c r="Q268" s="226"/>
      <c r="R268" s="226"/>
      <c r="S268" s="226"/>
      <c r="T268" s="226"/>
    </row>
    <row r="269" spans="1:257" s="76" customFormat="1" ht="12.6">
      <c r="A269" s="64"/>
      <c r="B269" s="65" t="s">
        <v>618</v>
      </c>
      <c r="C269" s="161"/>
      <c r="D269" s="64"/>
      <c r="E269" s="161"/>
      <c r="F269" s="161"/>
      <c r="G269" s="161"/>
      <c r="H269" s="161"/>
      <c r="I269" s="161"/>
      <c r="J269" s="161"/>
      <c r="K269" s="161"/>
      <c r="L269" s="161"/>
      <c r="M269" s="161"/>
      <c r="N269" s="161"/>
      <c r="O269" s="161"/>
      <c r="P269" s="161"/>
      <c r="Q269" s="161"/>
      <c r="R269" s="161"/>
      <c r="S269" s="161"/>
      <c r="T269" s="161"/>
      <c r="U269" s="64"/>
      <c r="V269" s="64"/>
      <c r="W269" s="64"/>
    </row>
    <row r="270" spans="1:257" s="76" customFormat="1" ht="12.6">
      <c r="A270" s="64"/>
      <c r="B270" s="64"/>
      <c r="C270" s="65"/>
      <c r="D270" s="64"/>
      <c r="E270" s="64"/>
      <c r="F270" s="64"/>
      <c r="G270" s="64"/>
      <c r="H270" s="64"/>
      <c r="I270" s="64"/>
      <c r="J270" s="64"/>
      <c r="K270" s="64"/>
      <c r="L270" s="64"/>
      <c r="M270" s="64"/>
      <c r="N270" s="64"/>
      <c r="O270" s="64"/>
      <c r="P270" s="64"/>
      <c r="Q270" s="64"/>
      <c r="R270" s="64"/>
      <c r="S270" s="64"/>
      <c r="T270" s="64"/>
      <c r="U270" s="64"/>
      <c r="V270" s="64"/>
      <c r="W270" s="64"/>
    </row>
    <row r="271" spans="1:257" s="137" customFormat="1" ht="12.6">
      <c r="A271" s="64"/>
      <c r="B271" s="64"/>
      <c r="C271" s="65" t="s">
        <v>468</v>
      </c>
      <c r="D271" s="64"/>
      <c r="E271" s="18" t="s">
        <v>649</v>
      </c>
      <c r="F271" s="161"/>
      <c r="G271" s="161"/>
      <c r="H271" s="98">
        <f>SUM(H273,H390,H392)</f>
        <v>0</v>
      </c>
      <c r="I271" s="98">
        <f t="shared" ref="I271:T271" si="142">SUM(I273,I390,I392)</f>
        <v>0</v>
      </c>
      <c r="J271" s="98">
        <f t="shared" si="142"/>
        <v>0</v>
      </c>
      <c r="K271" s="98">
        <f t="shared" si="142"/>
        <v>0</v>
      </c>
      <c r="L271" s="98">
        <f t="shared" si="142"/>
        <v>0</v>
      </c>
      <c r="M271" s="98">
        <f t="shared" si="142"/>
        <v>0</v>
      </c>
      <c r="N271" s="98">
        <f t="shared" si="142"/>
        <v>0</v>
      </c>
      <c r="O271" s="98">
        <f t="shared" si="142"/>
        <v>0</v>
      </c>
      <c r="P271" s="98">
        <f t="shared" si="142"/>
        <v>0</v>
      </c>
      <c r="Q271" s="98">
        <f t="shared" si="142"/>
        <v>0</v>
      </c>
      <c r="R271" s="98">
        <f t="shared" si="142"/>
        <v>0</v>
      </c>
      <c r="S271" s="98">
        <f t="shared" si="142"/>
        <v>0</v>
      </c>
      <c r="T271" s="98">
        <f t="shared" si="142"/>
        <v>0</v>
      </c>
      <c r="U271" s="64"/>
      <c r="V271" s="64"/>
      <c r="W271" s="64"/>
    </row>
    <row r="272" spans="1:257" s="137" customFormat="1" ht="12.6">
      <c r="A272" s="64"/>
      <c r="B272" s="64"/>
      <c r="C272" s="65"/>
      <c r="D272" s="64"/>
      <c r="E272" s="64"/>
      <c r="F272" s="64"/>
      <c r="G272" s="64"/>
      <c r="H272" s="119"/>
      <c r="I272" s="119"/>
      <c r="J272" s="119"/>
      <c r="K272" s="119"/>
      <c r="L272" s="119"/>
      <c r="M272" s="119"/>
      <c r="N272" s="119"/>
      <c r="O272" s="119"/>
      <c r="P272" s="119"/>
      <c r="Q272" s="119"/>
      <c r="R272" s="119"/>
      <c r="S272" s="119"/>
      <c r="T272" s="119"/>
      <c r="U272" s="64"/>
      <c r="V272" s="64"/>
      <c r="W272" s="64"/>
    </row>
    <row r="273" spans="1:23" s="137" customFormat="1" ht="12.6">
      <c r="A273" s="64"/>
      <c r="B273" s="64"/>
      <c r="C273" s="65" t="s">
        <v>471</v>
      </c>
      <c r="D273" s="64"/>
      <c r="E273" s="18" t="s">
        <v>649</v>
      </c>
      <c r="F273" s="64"/>
      <c r="G273" s="64"/>
      <c r="H273" s="132">
        <f>SUM(H275,H289,H303,H317,H331,H345,H359,H373,H388)</f>
        <v>0</v>
      </c>
      <c r="I273" s="132">
        <f t="shared" ref="I273:T273" si="143">SUM(I275,I289,I303,I317,I331,I345,I359,I373,I388)</f>
        <v>0</v>
      </c>
      <c r="J273" s="132">
        <f t="shared" si="143"/>
        <v>0</v>
      </c>
      <c r="K273" s="132">
        <f t="shared" si="143"/>
        <v>0</v>
      </c>
      <c r="L273" s="132">
        <f t="shared" si="143"/>
        <v>0</v>
      </c>
      <c r="M273" s="132">
        <f t="shared" si="143"/>
        <v>0</v>
      </c>
      <c r="N273" s="132">
        <f t="shared" si="143"/>
        <v>0</v>
      </c>
      <c r="O273" s="132">
        <f t="shared" si="143"/>
        <v>0</v>
      </c>
      <c r="P273" s="132">
        <f t="shared" si="143"/>
        <v>0</v>
      </c>
      <c r="Q273" s="132">
        <f t="shared" si="143"/>
        <v>0</v>
      </c>
      <c r="R273" s="132">
        <f t="shared" si="143"/>
        <v>0</v>
      </c>
      <c r="S273" s="132">
        <f t="shared" si="143"/>
        <v>0</v>
      </c>
      <c r="T273" s="132">
        <f t="shared" si="143"/>
        <v>0</v>
      </c>
      <c r="U273" s="64"/>
      <c r="V273" s="64"/>
      <c r="W273" s="64"/>
    </row>
    <row r="274" spans="1:23" s="137" customFormat="1" ht="12.6">
      <c r="A274" s="64"/>
      <c r="B274" s="64"/>
      <c r="C274" s="65"/>
      <c r="D274" s="64"/>
      <c r="E274" s="64"/>
      <c r="F274" s="64"/>
      <c r="G274" s="64"/>
      <c r="H274" s="119"/>
      <c r="I274" s="119"/>
      <c r="J274" s="119"/>
      <c r="K274" s="119"/>
      <c r="L274" s="119"/>
      <c r="M274" s="119"/>
      <c r="N274" s="119"/>
      <c r="O274" s="119"/>
      <c r="P274" s="119"/>
      <c r="Q274" s="119"/>
      <c r="R274" s="119"/>
      <c r="S274" s="119"/>
      <c r="T274" s="119"/>
      <c r="U274" s="64"/>
      <c r="V274" s="64"/>
      <c r="W274" s="64"/>
    </row>
    <row r="275" spans="1:23" s="137" customFormat="1" ht="12.6">
      <c r="A275" s="161"/>
      <c r="B275" s="169" t="s">
        <v>571</v>
      </c>
      <c r="C275" s="16" t="str">
        <f>'5'!C28</f>
        <v>Corporate management</v>
      </c>
      <c r="D275" s="18"/>
      <c r="E275" s="18" t="s">
        <v>649</v>
      </c>
      <c r="F275" s="161"/>
      <c r="G275" s="161"/>
      <c r="H275" s="98">
        <f t="shared" ref="H275:T275" si="144">SUM(H276:H288)</f>
        <v>0</v>
      </c>
      <c r="I275" s="98">
        <f t="shared" si="144"/>
        <v>0</v>
      </c>
      <c r="J275" s="98">
        <f t="shared" si="144"/>
        <v>0</v>
      </c>
      <c r="K275" s="98">
        <f t="shared" si="144"/>
        <v>0</v>
      </c>
      <c r="L275" s="98">
        <f t="shared" si="144"/>
        <v>0</v>
      </c>
      <c r="M275" s="98">
        <f t="shared" si="144"/>
        <v>0</v>
      </c>
      <c r="N275" s="98">
        <f t="shared" si="144"/>
        <v>0</v>
      </c>
      <c r="O275" s="98">
        <f t="shared" si="144"/>
        <v>0</v>
      </c>
      <c r="P275" s="98">
        <f t="shared" si="144"/>
        <v>0</v>
      </c>
      <c r="Q275" s="98">
        <f t="shared" si="144"/>
        <v>0</v>
      </c>
      <c r="R275" s="98">
        <f t="shared" si="144"/>
        <v>0</v>
      </c>
      <c r="S275" s="98">
        <f t="shared" si="144"/>
        <v>0</v>
      </c>
      <c r="T275" s="98">
        <f t="shared" si="144"/>
        <v>0</v>
      </c>
      <c r="U275" s="169"/>
      <c r="V275" s="182">
        <f>SUM(H275:T275)</f>
        <v>0</v>
      </c>
      <c r="W275" s="161"/>
    </row>
    <row r="276" spans="1:23" s="137" customFormat="1" ht="12.6">
      <c r="A276" s="161"/>
      <c r="B276" s="169" t="s">
        <v>571</v>
      </c>
      <c r="C276" s="94" t="str">
        <f>'5'!C29</f>
        <v>Payroll costs</v>
      </c>
      <c r="D276" s="18" t="str">
        <f>'5'!D29</f>
        <v>PR</v>
      </c>
      <c r="E276" s="18" t="s">
        <v>649</v>
      </c>
      <c r="F276" s="161"/>
      <c r="G276" s="161"/>
      <c r="H276" s="99"/>
      <c r="I276" s="124"/>
      <c r="J276" s="124"/>
      <c r="K276" s="124"/>
      <c r="L276" s="124"/>
      <c r="M276" s="124"/>
      <c r="N276" s="124"/>
      <c r="O276" s="124"/>
      <c r="P276" s="124"/>
      <c r="Q276" s="124"/>
      <c r="R276" s="124"/>
      <c r="S276" s="124"/>
      <c r="T276" s="124"/>
      <c r="U276" s="161"/>
      <c r="V276" s="182">
        <f>SUM(H276:T276)</f>
        <v>0</v>
      </c>
      <c r="W276" s="161"/>
    </row>
    <row r="277" spans="1:23" s="137" customFormat="1" ht="12.6">
      <c r="A277" s="161"/>
      <c r="B277" s="169" t="s">
        <v>571</v>
      </c>
      <c r="C277" s="94" t="str">
        <f>'5'!C30</f>
        <v>Non-payroll costs</v>
      </c>
      <c r="D277" s="18" t="str">
        <f>'5'!D30</f>
        <v>NP</v>
      </c>
      <c r="E277" s="18" t="s">
        <v>649</v>
      </c>
      <c r="F277" s="161"/>
      <c r="G277" s="161"/>
      <c r="H277" s="99"/>
      <c r="I277" s="124"/>
      <c r="J277" s="124"/>
      <c r="K277" s="124"/>
      <c r="L277" s="124"/>
      <c r="M277" s="124"/>
      <c r="N277" s="124"/>
      <c r="O277" s="124"/>
      <c r="P277" s="124"/>
      <c r="Q277" s="124"/>
      <c r="R277" s="124"/>
      <c r="S277" s="124"/>
      <c r="T277" s="124"/>
      <c r="U277" s="161"/>
      <c r="V277" s="182">
        <f t="shared" ref="V277:V345" si="145">SUM(H277:T277)</f>
        <v>0</v>
      </c>
      <c r="W277" s="161"/>
    </row>
    <row r="278" spans="1:23" s="137" customFormat="1" ht="12.6">
      <c r="A278" s="161"/>
      <c r="B278" s="169" t="s">
        <v>571</v>
      </c>
      <c r="C278" s="94" t="str">
        <f>'5'!C31</f>
        <v>Recruitment</v>
      </c>
      <c r="D278" s="18" t="str">
        <f>'5'!D31</f>
        <v>RC</v>
      </c>
      <c r="E278" s="18" t="s">
        <v>649</v>
      </c>
      <c r="F278" s="161"/>
      <c r="G278" s="161"/>
      <c r="H278" s="99"/>
      <c r="I278" s="124"/>
      <c r="J278" s="124"/>
      <c r="K278" s="124"/>
      <c r="L278" s="124"/>
      <c r="M278" s="124"/>
      <c r="N278" s="124"/>
      <c r="O278" s="124"/>
      <c r="P278" s="124"/>
      <c r="Q278" s="124"/>
      <c r="R278" s="124"/>
      <c r="S278" s="124"/>
      <c r="T278" s="124"/>
      <c r="U278" s="161"/>
      <c r="V278" s="182">
        <f t="shared" si="145"/>
        <v>0</v>
      </c>
      <c r="W278" s="161"/>
    </row>
    <row r="279" spans="1:23" s="137" customFormat="1" ht="12.6">
      <c r="A279" s="161"/>
      <c r="B279" s="169" t="s">
        <v>571</v>
      </c>
      <c r="C279" s="94" t="str">
        <f>'5'!C32</f>
        <v>Accommodation</v>
      </c>
      <c r="D279" s="18" t="str">
        <f>'5'!D32</f>
        <v>AC</v>
      </c>
      <c r="E279" s="18" t="s">
        <v>649</v>
      </c>
      <c r="F279" s="161"/>
      <c r="G279" s="161"/>
      <c r="H279" s="99"/>
      <c r="I279" s="124"/>
      <c r="J279" s="124"/>
      <c r="K279" s="124"/>
      <c r="L279" s="124"/>
      <c r="M279" s="124"/>
      <c r="N279" s="124"/>
      <c r="O279" s="124"/>
      <c r="P279" s="124"/>
      <c r="Q279" s="124"/>
      <c r="R279" s="124"/>
      <c r="S279" s="124"/>
      <c r="T279" s="124"/>
      <c r="U279" s="161"/>
      <c r="V279" s="182">
        <f t="shared" si="145"/>
        <v>0</v>
      </c>
      <c r="W279" s="161"/>
    </row>
    <row r="280" spans="1:23" s="137" customFormat="1" ht="12.6">
      <c r="A280" s="161"/>
      <c r="B280" s="169" t="s">
        <v>571</v>
      </c>
      <c r="C280" s="94" t="str">
        <f>'5'!C33</f>
        <v>External services</v>
      </c>
      <c r="D280" s="18" t="str">
        <f>'5'!D33</f>
        <v>ES</v>
      </c>
      <c r="E280" s="18" t="s">
        <v>649</v>
      </c>
      <c r="F280" s="161"/>
      <c r="G280" s="161"/>
      <c r="H280" s="99"/>
      <c r="I280" s="124"/>
      <c r="J280" s="124"/>
      <c r="K280" s="124"/>
      <c r="L280" s="124"/>
      <c r="M280" s="124"/>
      <c r="N280" s="124"/>
      <c r="O280" s="124"/>
      <c r="P280" s="124"/>
      <c r="Q280" s="124"/>
      <c r="R280" s="124"/>
      <c r="S280" s="124"/>
      <c r="T280" s="124"/>
      <c r="U280" s="161"/>
      <c r="V280" s="182">
        <f t="shared" si="145"/>
        <v>0</v>
      </c>
      <c r="W280" s="161"/>
    </row>
    <row r="281" spans="1:23" s="137" customFormat="1" ht="12.6">
      <c r="A281" s="161"/>
      <c r="B281" s="169" t="s">
        <v>571</v>
      </c>
      <c r="C281" s="94" t="str">
        <f>'5'!C34</f>
        <v>Internal services</v>
      </c>
      <c r="D281" s="18" t="str">
        <f>'5'!D34</f>
        <v>IS</v>
      </c>
      <c r="E281" s="18" t="s">
        <v>649</v>
      </c>
      <c r="F281" s="161"/>
      <c r="G281" s="161"/>
      <c r="H281" s="99"/>
      <c r="I281" s="124"/>
      <c r="J281" s="124"/>
      <c r="K281" s="124"/>
      <c r="L281" s="124"/>
      <c r="M281" s="124"/>
      <c r="N281" s="124"/>
      <c r="O281" s="124"/>
      <c r="P281" s="124"/>
      <c r="Q281" s="124"/>
      <c r="R281" s="124"/>
      <c r="S281" s="124"/>
      <c r="T281" s="124"/>
      <c r="U281" s="161"/>
      <c r="V281" s="182">
        <f t="shared" si="145"/>
        <v>0</v>
      </c>
      <c r="W281" s="161"/>
    </row>
    <row r="282" spans="1:23" s="137" customFormat="1" ht="12.6">
      <c r="A282" s="161"/>
      <c r="B282" s="169" t="s">
        <v>571</v>
      </c>
      <c r="C282" s="94" t="str">
        <f>'5'!C35</f>
        <v>Service management</v>
      </c>
      <c r="D282" s="18" t="str">
        <f>'5'!D35</f>
        <v>SM</v>
      </c>
      <c r="E282" s="18" t="s">
        <v>649</v>
      </c>
      <c r="F282" s="161"/>
      <c r="G282" s="161"/>
      <c r="H282" s="99"/>
      <c r="I282" s="124"/>
      <c r="J282" s="124"/>
      <c r="K282" s="124"/>
      <c r="L282" s="124"/>
      <c r="M282" s="124"/>
      <c r="N282" s="124"/>
      <c r="O282" s="124"/>
      <c r="P282" s="124"/>
      <c r="Q282" s="124"/>
      <c r="R282" s="124"/>
      <c r="S282" s="124"/>
      <c r="T282" s="124"/>
      <c r="U282" s="161"/>
      <c r="V282" s="182">
        <f t="shared" si="145"/>
        <v>0</v>
      </c>
      <c r="W282" s="161"/>
    </row>
    <row r="283" spans="1:23" s="137" customFormat="1" ht="12.6">
      <c r="B283" s="169" t="s">
        <v>571</v>
      </c>
      <c r="C283" s="94" t="str">
        <f>'5'!C36</f>
        <v>Transition</v>
      </c>
      <c r="D283" s="18" t="str">
        <f>'5'!D36</f>
        <v>TR</v>
      </c>
      <c r="E283" s="18" t="s">
        <v>649</v>
      </c>
      <c r="F283" s="161"/>
      <c r="G283" s="161"/>
      <c r="H283" s="99"/>
      <c r="I283" s="124"/>
      <c r="J283" s="124"/>
      <c r="K283" s="124"/>
      <c r="L283" s="124"/>
      <c r="M283" s="124"/>
      <c r="N283" s="124"/>
      <c r="O283" s="124"/>
      <c r="P283" s="124"/>
      <c r="Q283" s="124"/>
      <c r="R283" s="124"/>
      <c r="S283" s="124"/>
      <c r="T283" s="124"/>
      <c r="U283" s="161"/>
      <c r="V283" s="182">
        <f t="shared" si="145"/>
        <v>0</v>
      </c>
    </row>
    <row r="284" spans="1:23" s="161" customFormat="1" ht="12.6">
      <c r="B284" s="169" t="s">
        <v>571</v>
      </c>
      <c r="C284" s="94" t="str">
        <f>'5'!C37</f>
        <v>IT Services</v>
      </c>
      <c r="D284" s="18" t="str">
        <f>'5'!D37</f>
        <v>IT</v>
      </c>
      <c r="E284" s="18" t="s">
        <v>649</v>
      </c>
      <c r="H284" s="99"/>
      <c r="I284" s="124"/>
      <c r="J284" s="124"/>
      <c r="K284" s="124"/>
      <c r="L284" s="124"/>
      <c r="M284" s="124"/>
      <c r="N284" s="124"/>
      <c r="O284" s="124"/>
      <c r="P284" s="124"/>
      <c r="Q284" s="124"/>
      <c r="R284" s="124"/>
      <c r="S284" s="124"/>
      <c r="T284" s="124"/>
      <c r="V284" s="182">
        <f t="shared" si="145"/>
        <v>0</v>
      </c>
    </row>
    <row r="285" spans="1:23" s="161" customFormat="1" ht="12.6">
      <c r="B285" s="169" t="s">
        <v>571</v>
      </c>
      <c r="C285" s="94" t="str">
        <f>'5'!C38</f>
        <v>Office Sundry</v>
      </c>
      <c r="D285" s="18" t="str">
        <f>'5'!D38</f>
        <v>OS</v>
      </c>
      <c r="E285" s="18" t="s">
        <v>649</v>
      </c>
      <c r="H285" s="99"/>
      <c r="I285" s="124"/>
      <c r="J285" s="124"/>
      <c r="K285" s="124"/>
      <c r="L285" s="124"/>
      <c r="M285" s="124"/>
      <c r="N285" s="124"/>
      <c r="O285" s="124"/>
      <c r="P285" s="124"/>
      <c r="Q285" s="124"/>
      <c r="R285" s="124"/>
      <c r="S285" s="124"/>
      <c r="T285" s="124"/>
      <c r="V285" s="182"/>
    </row>
    <row r="286" spans="1:23" s="161" customFormat="1" ht="12.6">
      <c r="B286" s="169" t="s">
        <v>571</v>
      </c>
      <c r="C286" s="94" t="str">
        <f>'5'!C39</f>
        <v>Spare - please specify</v>
      </c>
      <c r="D286" s="18" t="str">
        <f>'5'!D39</f>
        <v>SP1</v>
      </c>
      <c r="E286" s="18" t="s">
        <v>649</v>
      </c>
      <c r="H286" s="99"/>
      <c r="I286" s="124"/>
      <c r="J286" s="124"/>
      <c r="K286" s="124"/>
      <c r="L286" s="124"/>
      <c r="M286" s="124"/>
      <c r="N286" s="124"/>
      <c r="O286" s="124"/>
      <c r="P286" s="124"/>
      <c r="Q286" s="124"/>
      <c r="R286" s="124"/>
      <c r="S286" s="124"/>
      <c r="T286" s="124"/>
      <c r="V286" s="182">
        <f>SUM(H286:T286)</f>
        <v>0</v>
      </c>
    </row>
    <row r="287" spans="1:23" s="161" customFormat="1" ht="12.6">
      <c r="B287" s="169" t="s">
        <v>571</v>
      </c>
      <c r="C287" s="94" t="str">
        <f>'5'!C40</f>
        <v>Spare - please specify</v>
      </c>
      <c r="D287" s="18" t="str">
        <f>'5'!D40</f>
        <v>SP2</v>
      </c>
      <c r="E287" s="18" t="s">
        <v>649</v>
      </c>
      <c r="H287" s="99"/>
      <c r="I287" s="124"/>
      <c r="J287" s="124"/>
      <c r="K287" s="124"/>
      <c r="L287" s="124"/>
      <c r="M287" s="124"/>
      <c r="N287" s="124"/>
      <c r="O287" s="124"/>
      <c r="P287" s="124"/>
      <c r="Q287" s="124"/>
      <c r="R287" s="124"/>
      <c r="S287" s="124"/>
      <c r="T287" s="124"/>
      <c r="V287" s="182">
        <f t="shared" si="145"/>
        <v>0</v>
      </c>
    </row>
    <row r="288" spans="1:23" s="161" customFormat="1" ht="12.6">
      <c r="B288" s="169" t="s">
        <v>571</v>
      </c>
      <c r="C288" s="94" t="str">
        <f>'5'!C41</f>
        <v>Spare - please specify</v>
      </c>
      <c r="D288" s="18" t="str">
        <f>'5'!D41</f>
        <v>SP3</v>
      </c>
      <c r="E288" s="18" t="s">
        <v>649</v>
      </c>
      <c r="H288" s="99"/>
      <c r="I288" s="124"/>
      <c r="J288" s="124"/>
      <c r="K288" s="124"/>
      <c r="L288" s="124"/>
      <c r="M288" s="124"/>
      <c r="N288" s="124"/>
      <c r="O288" s="124"/>
      <c r="P288" s="124"/>
      <c r="Q288" s="124"/>
      <c r="R288" s="124"/>
      <c r="S288" s="124"/>
      <c r="T288" s="124"/>
      <c r="V288" s="182">
        <f t="shared" si="145"/>
        <v>0</v>
      </c>
    </row>
    <row r="289" spans="2:22" s="161" customFormat="1" ht="12.6">
      <c r="B289" s="169" t="s">
        <v>574</v>
      </c>
      <c r="C289" s="16" t="str">
        <f>'5'!C42</f>
        <v>Commercial</v>
      </c>
      <c r="D289" s="18"/>
      <c r="E289" s="18"/>
      <c r="H289" s="98">
        <f t="shared" ref="H289:T289" si="146">SUM(H290:H302)</f>
        <v>0</v>
      </c>
      <c r="I289" s="98">
        <f t="shared" si="146"/>
        <v>0</v>
      </c>
      <c r="J289" s="98">
        <f t="shared" si="146"/>
        <v>0</v>
      </c>
      <c r="K289" s="98">
        <f t="shared" si="146"/>
        <v>0</v>
      </c>
      <c r="L289" s="98">
        <f t="shared" si="146"/>
        <v>0</v>
      </c>
      <c r="M289" s="98">
        <f t="shared" si="146"/>
        <v>0</v>
      </c>
      <c r="N289" s="98">
        <f t="shared" si="146"/>
        <v>0</v>
      </c>
      <c r="O289" s="98">
        <f t="shared" si="146"/>
        <v>0</v>
      </c>
      <c r="P289" s="98">
        <f t="shared" si="146"/>
        <v>0</v>
      </c>
      <c r="Q289" s="98">
        <f t="shared" si="146"/>
        <v>0</v>
      </c>
      <c r="R289" s="98">
        <f t="shared" si="146"/>
        <v>0</v>
      </c>
      <c r="S289" s="98">
        <f t="shared" si="146"/>
        <v>0</v>
      </c>
      <c r="T289" s="98">
        <f t="shared" si="146"/>
        <v>0</v>
      </c>
      <c r="U289" s="169"/>
      <c r="V289" s="182">
        <f>SUM(H289:T289)</f>
        <v>0</v>
      </c>
    </row>
    <row r="290" spans="2:22" s="137" customFormat="1" ht="12.6">
      <c r="B290" s="169" t="s">
        <v>574</v>
      </c>
      <c r="C290" s="94" t="str">
        <f>'5'!C43</f>
        <v>Payroll costs</v>
      </c>
      <c r="D290" s="18" t="str">
        <f>'5'!D43</f>
        <v>PR</v>
      </c>
      <c r="E290" s="18" t="s">
        <v>649</v>
      </c>
      <c r="F290" s="161"/>
      <c r="G290" s="161"/>
      <c r="H290" s="99"/>
      <c r="I290" s="99"/>
      <c r="J290" s="99"/>
      <c r="K290" s="99"/>
      <c r="L290" s="99"/>
      <c r="M290" s="99"/>
      <c r="N290" s="99"/>
      <c r="O290" s="99"/>
      <c r="P290" s="99"/>
      <c r="Q290" s="99"/>
      <c r="R290" s="99"/>
      <c r="S290" s="99"/>
      <c r="T290" s="99"/>
      <c r="V290" s="182">
        <f t="shared" si="145"/>
        <v>0</v>
      </c>
    </row>
    <row r="291" spans="2:22" s="137" customFormat="1" ht="12.6">
      <c r="B291" s="169" t="s">
        <v>574</v>
      </c>
      <c r="C291" s="94" t="str">
        <f>'5'!C44</f>
        <v>Non-payroll costs</v>
      </c>
      <c r="D291" s="18" t="str">
        <f>'5'!D44</f>
        <v>NP</v>
      </c>
      <c r="E291" s="18" t="s">
        <v>649</v>
      </c>
      <c r="F291" s="161"/>
      <c r="G291" s="161"/>
      <c r="H291" s="99"/>
      <c r="I291" s="99"/>
      <c r="J291" s="99"/>
      <c r="K291" s="99"/>
      <c r="L291" s="99"/>
      <c r="M291" s="99"/>
      <c r="N291" s="99"/>
      <c r="O291" s="99"/>
      <c r="P291" s="99"/>
      <c r="Q291" s="99"/>
      <c r="R291" s="99"/>
      <c r="S291" s="99"/>
      <c r="T291" s="99"/>
      <c r="U291" s="161"/>
      <c r="V291" s="182">
        <f t="shared" si="145"/>
        <v>0</v>
      </c>
    </row>
    <row r="292" spans="2:22" s="137" customFormat="1" ht="12.6">
      <c r="B292" s="169" t="s">
        <v>574</v>
      </c>
      <c r="C292" s="94" t="str">
        <f>'5'!C45</f>
        <v>Recruitment</v>
      </c>
      <c r="D292" s="18" t="str">
        <f>'5'!D45</f>
        <v>RC</v>
      </c>
      <c r="E292" s="18" t="s">
        <v>649</v>
      </c>
      <c r="F292" s="161"/>
      <c r="G292" s="161"/>
      <c r="H292" s="99"/>
      <c r="I292" s="99"/>
      <c r="J292" s="99"/>
      <c r="K292" s="99"/>
      <c r="L292" s="99"/>
      <c r="M292" s="99"/>
      <c r="N292" s="99"/>
      <c r="O292" s="99"/>
      <c r="P292" s="99"/>
      <c r="Q292" s="99"/>
      <c r="R292" s="99"/>
      <c r="S292" s="99"/>
      <c r="T292" s="99"/>
      <c r="U292" s="161"/>
      <c r="V292" s="182">
        <f t="shared" si="145"/>
        <v>0</v>
      </c>
    </row>
    <row r="293" spans="2:22" s="137" customFormat="1" ht="12.6">
      <c r="B293" s="169" t="s">
        <v>574</v>
      </c>
      <c r="C293" s="94" t="str">
        <f>'5'!C46</f>
        <v>Accommodation</v>
      </c>
      <c r="D293" s="18" t="str">
        <f>'5'!D46</f>
        <v>AC</v>
      </c>
      <c r="E293" s="18" t="s">
        <v>649</v>
      </c>
      <c r="F293" s="161"/>
      <c r="G293" s="161"/>
      <c r="H293" s="99"/>
      <c r="I293" s="99"/>
      <c r="J293" s="99"/>
      <c r="K293" s="99"/>
      <c r="L293" s="99"/>
      <c r="M293" s="99"/>
      <c r="N293" s="99"/>
      <c r="O293" s="99"/>
      <c r="P293" s="99"/>
      <c r="Q293" s="99"/>
      <c r="R293" s="99"/>
      <c r="S293" s="99"/>
      <c r="T293" s="99"/>
      <c r="U293" s="161"/>
      <c r="V293" s="182">
        <f t="shared" si="145"/>
        <v>0</v>
      </c>
    </row>
    <row r="294" spans="2:22" s="137" customFormat="1" ht="12.6">
      <c r="B294" s="169" t="s">
        <v>574</v>
      </c>
      <c r="C294" s="94" t="str">
        <f>'5'!C47</f>
        <v>External services</v>
      </c>
      <c r="D294" s="18" t="str">
        <f>'5'!D47</f>
        <v>ES</v>
      </c>
      <c r="E294" s="18" t="s">
        <v>649</v>
      </c>
      <c r="F294" s="161"/>
      <c r="G294" s="161"/>
      <c r="H294" s="99"/>
      <c r="I294" s="99"/>
      <c r="J294" s="99"/>
      <c r="K294" s="99"/>
      <c r="L294" s="99"/>
      <c r="M294" s="99"/>
      <c r="N294" s="99"/>
      <c r="O294" s="99"/>
      <c r="P294" s="99"/>
      <c r="Q294" s="99"/>
      <c r="R294" s="99"/>
      <c r="S294" s="99"/>
      <c r="T294" s="99"/>
      <c r="U294" s="161"/>
      <c r="V294" s="182">
        <f t="shared" si="145"/>
        <v>0</v>
      </c>
    </row>
    <row r="295" spans="2:22" s="137" customFormat="1" ht="12.6">
      <c r="B295" s="169" t="s">
        <v>574</v>
      </c>
      <c r="C295" s="94" t="str">
        <f>'5'!C48</f>
        <v>Internal services</v>
      </c>
      <c r="D295" s="18" t="str">
        <f>'5'!D48</f>
        <v>IS</v>
      </c>
      <c r="E295" s="18" t="s">
        <v>649</v>
      </c>
      <c r="F295" s="161"/>
      <c r="G295" s="161"/>
      <c r="H295" s="99"/>
      <c r="I295" s="99"/>
      <c r="J295" s="99"/>
      <c r="K295" s="99"/>
      <c r="L295" s="99"/>
      <c r="M295" s="99"/>
      <c r="N295" s="99"/>
      <c r="O295" s="99"/>
      <c r="P295" s="99"/>
      <c r="Q295" s="99"/>
      <c r="R295" s="99"/>
      <c r="S295" s="99"/>
      <c r="T295" s="99"/>
      <c r="U295" s="161"/>
      <c r="V295" s="182">
        <f t="shared" si="145"/>
        <v>0</v>
      </c>
    </row>
    <row r="296" spans="2:22" s="137" customFormat="1" ht="12.6">
      <c r="B296" s="169" t="s">
        <v>574</v>
      </c>
      <c r="C296" s="94" t="str">
        <f>'5'!C49</f>
        <v>Service management</v>
      </c>
      <c r="D296" s="18" t="str">
        <f>'5'!D49</f>
        <v>SM</v>
      </c>
      <c r="E296" s="18" t="s">
        <v>649</v>
      </c>
      <c r="F296" s="161"/>
      <c r="G296" s="161"/>
      <c r="H296" s="99"/>
      <c r="I296" s="99"/>
      <c r="J296" s="99"/>
      <c r="K296" s="99"/>
      <c r="L296" s="99"/>
      <c r="M296" s="99"/>
      <c r="N296" s="99"/>
      <c r="O296" s="99"/>
      <c r="P296" s="99"/>
      <c r="Q296" s="99"/>
      <c r="R296" s="99"/>
      <c r="S296" s="99"/>
      <c r="T296" s="99"/>
      <c r="U296" s="161"/>
      <c r="V296" s="182">
        <f t="shared" si="145"/>
        <v>0</v>
      </c>
    </row>
    <row r="297" spans="2:22" s="137" customFormat="1" ht="12.6">
      <c r="B297" s="169" t="s">
        <v>574</v>
      </c>
      <c r="C297" s="94" t="str">
        <f>'5'!C50</f>
        <v>Transition</v>
      </c>
      <c r="D297" s="18" t="str">
        <f>'5'!D50</f>
        <v>TR</v>
      </c>
      <c r="E297" s="18" t="s">
        <v>649</v>
      </c>
      <c r="F297" s="161"/>
      <c r="G297" s="161"/>
      <c r="H297" s="99"/>
      <c r="I297" s="99"/>
      <c r="J297" s="99"/>
      <c r="K297" s="99"/>
      <c r="L297" s="99"/>
      <c r="M297" s="99"/>
      <c r="N297" s="99"/>
      <c r="O297" s="99"/>
      <c r="P297" s="99"/>
      <c r="Q297" s="99"/>
      <c r="R297" s="99"/>
      <c r="S297" s="99"/>
      <c r="T297" s="99"/>
      <c r="U297" s="161"/>
      <c r="V297" s="182">
        <f t="shared" si="145"/>
        <v>0</v>
      </c>
    </row>
    <row r="298" spans="2:22" s="161" customFormat="1" ht="12.6">
      <c r="B298" s="169" t="s">
        <v>574</v>
      </c>
      <c r="C298" s="94" t="str">
        <f>'5'!C51</f>
        <v>IT Services</v>
      </c>
      <c r="D298" s="18" t="str">
        <f>'5'!D51</f>
        <v>IT</v>
      </c>
      <c r="E298" s="18" t="s">
        <v>649</v>
      </c>
      <c r="H298" s="99"/>
      <c r="I298" s="124"/>
      <c r="J298" s="124"/>
      <c r="K298" s="124"/>
      <c r="L298" s="124"/>
      <c r="M298" s="124"/>
      <c r="N298" s="124"/>
      <c r="O298" s="124"/>
      <c r="P298" s="124"/>
      <c r="Q298" s="124"/>
      <c r="R298" s="124"/>
      <c r="S298" s="124"/>
      <c r="T298" s="124"/>
      <c r="U298" s="18"/>
      <c r="V298" s="182">
        <f t="shared" si="145"/>
        <v>0</v>
      </c>
    </row>
    <row r="299" spans="2:22" s="161" customFormat="1" ht="12.6">
      <c r="B299" s="169" t="s">
        <v>574</v>
      </c>
      <c r="C299" s="94" t="str">
        <f>'5'!C52</f>
        <v>Office Sundry</v>
      </c>
      <c r="D299" s="18" t="str">
        <f>'5'!D52</f>
        <v>OS</v>
      </c>
      <c r="E299" s="18" t="s">
        <v>649</v>
      </c>
      <c r="H299" s="99"/>
      <c r="I299" s="124"/>
      <c r="J299" s="124"/>
      <c r="K299" s="124"/>
      <c r="L299" s="124"/>
      <c r="M299" s="124"/>
      <c r="N299" s="124"/>
      <c r="O299" s="124"/>
      <c r="P299" s="124"/>
      <c r="Q299" s="124"/>
      <c r="R299" s="124"/>
      <c r="S299" s="124"/>
      <c r="T299" s="124"/>
      <c r="U299" s="18"/>
      <c r="V299" s="182"/>
    </row>
    <row r="300" spans="2:22" s="161" customFormat="1" ht="12.6">
      <c r="B300" s="169" t="s">
        <v>574</v>
      </c>
      <c r="C300" s="94" t="str">
        <f>'5'!C53</f>
        <v>Spare - please specify</v>
      </c>
      <c r="D300" s="18" t="str">
        <f>'5'!D53</f>
        <v>SP1</v>
      </c>
      <c r="E300" s="18" t="s">
        <v>649</v>
      </c>
      <c r="H300" s="99"/>
      <c r="I300" s="124"/>
      <c r="J300" s="124"/>
      <c r="K300" s="124"/>
      <c r="L300" s="124"/>
      <c r="M300" s="124"/>
      <c r="N300" s="124"/>
      <c r="O300" s="124"/>
      <c r="P300" s="124"/>
      <c r="Q300" s="124"/>
      <c r="R300" s="124"/>
      <c r="S300" s="124"/>
      <c r="T300" s="124"/>
      <c r="U300" s="18"/>
      <c r="V300" s="182">
        <f t="shared" si="145"/>
        <v>0</v>
      </c>
    </row>
    <row r="301" spans="2:22" s="161" customFormat="1" ht="12.6">
      <c r="B301" s="169" t="s">
        <v>574</v>
      </c>
      <c r="C301" s="94" t="str">
        <f>'5'!C54</f>
        <v>Spare - please specify</v>
      </c>
      <c r="D301" s="18" t="str">
        <f>'5'!D54</f>
        <v>SP2</v>
      </c>
      <c r="E301" s="18" t="s">
        <v>649</v>
      </c>
      <c r="H301" s="99"/>
      <c r="I301" s="124"/>
      <c r="J301" s="124"/>
      <c r="K301" s="124"/>
      <c r="L301" s="124"/>
      <c r="M301" s="124"/>
      <c r="N301" s="124"/>
      <c r="O301" s="124"/>
      <c r="P301" s="124"/>
      <c r="Q301" s="124"/>
      <c r="R301" s="124"/>
      <c r="S301" s="124"/>
      <c r="T301" s="124"/>
      <c r="U301" s="18"/>
      <c r="V301" s="182">
        <f t="shared" si="145"/>
        <v>0</v>
      </c>
    </row>
    <row r="302" spans="2:22" s="161" customFormat="1" ht="12.6">
      <c r="B302" s="169" t="s">
        <v>574</v>
      </c>
      <c r="C302" s="94" t="str">
        <f>'5'!C55</f>
        <v>Spare - please specify</v>
      </c>
      <c r="D302" s="18" t="str">
        <f>'5'!D55</f>
        <v>SP3</v>
      </c>
      <c r="E302" s="18" t="s">
        <v>649</v>
      </c>
      <c r="H302" s="99"/>
      <c r="I302" s="124"/>
      <c r="J302" s="124"/>
      <c r="K302" s="124"/>
      <c r="L302" s="124"/>
      <c r="M302" s="124"/>
      <c r="N302" s="124"/>
      <c r="O302" s="124"/>
      <c r="P302" s="124"/>
      <c r="Q302" s="124"/>
      <c r="R302" s="124"/>
      <c r="S302" s="124"/>
      <c r="T302" s="124"/>
      <c r="U302" s="18"/>
      <c r="V302" s="182">
        <f t="shared" si="145"/>
        <v>0</v>
      </c>
    </row>
    <row r="303" spans="2:22" s="161" customFormat="1" ht="12.6">
      <c r="B303" s="35" t="s">
        <v>575</v>
      </c>
      <c r="C303" s="16" t="str">
        <f>'5'!C56</f>
        <v>Design &amp; Assurance</v>
      </c>
      <c r="D303" s="18"/>
      <c r="E303" s="18" t="s">
        <v>649</v>
      </c>
      <c r="H303" s="98">
        <f t="shared" ref="H303:T303" si="147">SUM(H304:H316)</f>
        <v>0</v>
      </c>
      <c r="I303" s="98">
        <f t="shared" si="147"/>
        <v>0</v>
      </c>
      <c r="J303" s="98">
        <f t="shared" si="147"/>
        <v>0</v>
      </c>
      <c r="K303" s="98">
        <f t="shared" si="147"/>
        <v>0</v>
      </c>
      <c r="L303" s="98">
        <f t="shared" si="147"/>
        <v>0</v>
      </c>
      <c r="M303" s="98">
        <f t="shared" si="147"/>
        <v>0</v>
      </c>
      <c r="N303" s="98">
        <f t="shared" si="147"/>
        <v>0</v>
      </c>
      <c r="O303" s="98">
        <f t="shared" si="147"/>
        <v>0</v>
      </c>
      <c r="P303" s="98">
        <f t="shared" si="147"/>
        <v>0</v>
      </c>
      <c r="Q303" s="98">
        <f t="shared" si="147"/>
        <v>0</v>
      </c>
      <c r="R303" s="98">
        <f t="shared" si="147"/>
        <v>0</v>
      </c>
      <c r="S303" s="98">
        <f t="shared" si="147"/>
        <v>0</v>
      </c>
      <c r="T303" s="98">
        <f t="shared" si="147"/>
        <v>0</v>
      </c>
      <c r="U303" s="169"/>
      <c r="V303" s="182">
        <f>SUM(H303:T303)</f>
        <v>0</v>
      </c>
    </row>
    <row r="304" spans="2:22" s="137" customFormat="1" ht="12.6">
      <c r="B304" s="35" t="s">
        <v>575</v>
      </c>
      <c r="C304" s="94" t="str">
        <f>'5'!C57</f>
        <v>Payroll costs</v>
      </c>
      <c r="D304" s="18" t="str">
        <f>'5'!D57</f>
        <v>PR</v>
      </c>
      <c r="E304" s="18" t="s">
        <v>649</v>
      </c>
      <c r="F304" s="161"/>
      <c r="G304" s="161"/>
      <c r="H304" s="99"/>
      <c r="I304" s="99"/>
      <c r="J304" s="99"/>
      <c r="K304" s="99"/>
      <c r="L304" s="99"/>
      <c r="M304" s="99"/>
      <c r="N304" s="99"/>
      <c r="O304" s="99"/>
      <c r="P304" s="99"/>
      <c r="Q304" s="99"/>
      <c r="R304" s="99"/>
      <c r="S304" s="99"/>
      <c r="T304" s="99"/>
      <c r="U304" s="161"/>
      <c r="V304" s="182">
        <f t="shared" si="145"/>
        <v>0</v>
      </c>
    </row>
    <row r="305" spans="2:22" s="137" customFormat="1" ht="12.6">
      <c r="B305" s="35" t="s">
        <v>575</v>
      </c>
      <c r="C305" s="94" t="str">
        <f>'5'!C58</f>
        <v>Non-payroll costs</v>
      </c>
      <c r="D305" s="18" t="str">
        <f>'5'!D58</f>
        <v>NP</v>
      </c>
      <c r="E305" s="18" t="s">
        <v>649</v>
      </c>
      <c r="F305" s="161"/>
      <c r="G305" s="161"/>
      <c r="H305" s="99"/>
      <c r="I305" s="99"/>
      <c r="J305" s="99"/>
      <c r="K305" s="99"/>
      <c r="L305" s="99"/>
      <c r="M305" s="99"/>
      <c r="N305" s="99"/>
      <c r="O305" s="99"/>
      <c r="P305" s="99"/>
      <c r="Q305" s="99"/>
      <c r="R305" s="99"/>
      <c r="S305" s="99"/>
      <c r="T305" s="99"/>
      <c r="U305" s="161"/>
      <c r="V305" s="182">
        <f t="shared" si="145"/>
        <v>0</v>
      </c>
    </row>
    <row r="306" spans="2:22" s="137" customFormat="1" ht="12.6">
      <c r="B306" s="35" t="s">
        <v>575</v>
      </c>
      <c r="C306" s="94" t="str">
        <f>'5'!C59</f>
        <v>Recruitment</v>
      </c>
      <c r="D306" s="18" t="str">
        <f>'5'!D59</f>
        <v>RC</v>
      </c>
      <c r="E306" s="18" t="s">
        <v>649</v>
      </c>
      <c r="F306" s="161"/>
      <c r="G306" s="161"/>
      <c r="H306" s="99"/>
      <c r="I306" s="99"/>
      <c r="J306" s="99"/>
      <c r="K306" s="99"/>
      <c r="L306" s="99"/>
      <c r="M306" s="99"/>
      <c r="N306" s="99"/>
      <c r="O306" s="99"/>
      <c r="P306" s="99"/>
      <c r="Q306" s="99"/>
      <c r="R306" s="99"/>
      <c r="S306" s="99"/>
      <c r="T306" s="99"/>
      <c r="U306" s="161"/>
      <c r="V306" s="182">
        <f t="shared" si="145"/>
        <v>0</v>
      </c>
    </row>
    <row r="307" spans="2:22" s="137" customFormat="1" ht="12.6">
      <c r="B307" s="35" t="s">
        <v>575</v>
      </c>
      <c r="C307" s="94" t="str">
        <f>'5'!C60</f>
        <v>Accommodation</v>
      </c>
      <c r="D307" s="18" t="str">
        <f>'5'!D60</f>
        <v>AC</v>
      </c>
      <c r="E307" s="18" t="s">
        <v>649</v>
      </c>
      <c r="F307" s="161"/>
      <c r="G307" s="161"/>
      <c r="H307" s="99"/>
      <c r="I307" s="99"/>
      <c r="J307" s="99"/>
      <c r="K307" s="99"/>
      <c r="L307" s="99"/>
      <c r="M307" s="99"/>
      <c r="N307" s="99"/>
      <c r="O307" s="99"/>
      <c r="P307" s="99"/>
      <c r="Q307" s="99"/>
      <c r="R307" s="99"/>
      <c r="S307" s="99"/>
      <c r="T307" s="99"/>
      <c r="U307" s="161"/>
      <c r="V307" s="182">
        <f t="shared" si="145"/>
        <v>0</v>
      </c>
    </row>
    <row r="308" spans="2:22" s="137" customFormat="1" ht="12.6">
      <c r="B308" s="35" t="s">
        <v>575</v>
      </c>
      <c r="C308" s="94" t="str">
        <f>'5'!C61</f>
        <v>External services</v>
      </c>
      <c r="D308" s="18" t="str">
        <f>'5'!D61</f>
        <v>ES</v>
      </c>
      <c r="E308" s="18" t="s">
        <v>649</v>
      </c>
      <c r="F308" s="161"/>
      <c r="G308" s="161"/>
      <c r="H308" s="99"/>
      <c r="I308" s="99"/>
      <c r="J308" s="99"/>
      <c r="K308" s="99"/>
      <c r="L308" s="99"/>
      <c r="M308" s="99"/>
      <c r="N308" s="99"/>
      <c r="O308" s="99"/>
      <c r="P308" s="99"/>
      <c r="Q308" s="99"/>
      <c r="R308" s="99"/>
      <c r="S308" s="99"/>
      <c r="T308" s="99"/>
      <c r="U308" s="161"/>
      <c r="V308" s="182">
        <f t="shared" si="145"/>
        <v>0</v>
      </c>
    </row>
    <row r="309" spans="2:22" s="137" customFormat="1" ht="12.6">
      <c r="B309" s="35" t="s">
        <v>575</v>
      </c>
      <c r="C309" s="94" t="str">
        <f>'5'!C62</f>
        <v>Internal services</v>
      </c>
      <c r="D309" s="18" t="str">
        <f>'5'!D62</f>
        <v>IS</v>
      </c>
      <c r="E309" s="18" t="s">
        <v>649</v>
      </c>
      <c r="F309" s="161"/>
      <c r="G309" s="161"/>
      <c r="H309" s="99"/>
      <c r="I309" s="99"/>
      <c r="J309" s="99"/>
      <c r="K309" s="99"/>
      <c r="L309" s="99"/>
      <c r="M309" s="99"/>
      <c r="N309" s="99"/>
      <c r="O309" s="99"/>
      <c r="P309" s="99"/>
      <c r="Q309" s="99"/>
      <c r="R309" s="99"/>
      <c r="S309" s="99"/>
      <c r="T309" s="99"/>
      <c r="U309" s="161"/>
      <c r="V309" s="182">
        <f t="shared" si="145"/>
        <v>0</v>
      </c>
    </row>
    <row r="310" spans="2:22" s="137" customFormat="1" ht="12.6">
      <c r="B310" s="35" t="s">
        <v>575</v>
      </c>
      <c r="C310" s="94" t="str">
        <f>'5'!C63</f>
        <v>Service management</v>
      </c>
      <c r="D310" s="18" t="str">
        <f>'5'!D63</f>
        <v>SM</v>
      </c>
      <c r="E310" s="18" t="s">
        <v>649</v>
      </c>
      <c r="F310" s="161"/>
      <c r="G310" s="161"/>
      <c r="H310" s="99"/>
      <c r="I310" s="99"/>
      <c r="J310" s="99"/>
      <c r="K310" s="99"/>
      <c r="L310" s="99"/>
      <c r="M310" s="99"/>
      <c r="N310" s="99"/>
      <c r="O310" s="99"/>
      <c r="P310" s="99"/>
      <c r="Q310" s="99"/>
      <c r="R310" s="99"/>
      <c r="S310" s="99"/>
      <c r="T310" s="99"/>
      <c r="U310" s="161"/>
      <c r="V310" s="182">
        <f t="shared" si="145"/>
        <v>0</v>
      </c>
    </row>
    <row r="311" spans="2:22" s="137" customFormat="1" ht="12.6">
      <c r="B311" s="35" t="s">
        <v>575</v>
      </c>
      <c r="C311" s="94" t="str">
        <f>'5'!C64</f>
        <v>Transition</v>
      </c>
      <c r="D311" s="18" t="str">
        <f>'5'!D64</f>
        <v>TR</v>
      </c>
      <c r="E311" s="18" t="s">
        <v>649</v>
      </c>
      <c r="F311" s="161"/>
      <c r="G311" s="161"/>
      <c r="H311" s="99"/>
      <c r="I311" s="99"/>
      <c r="J311" s="99"/>
      <c r="K311" s="99"/>
      <c r="L311" s="99"/>
      <c r="M311" s="99"/>
      <c r="N311" s="99"/>
      <c r="O311" s="99"/>
      <c r="P311" s="99"/>
      <c r="Q311" s="99"/>
      <c r="R311" s="99"/>
      <c r="S311" s="99"/>
      <c r="T311" s="99"/>
      <c r="U311" s="161"/>
      <c r="V311" s="182">
        <f t="shared" si="145"/>
        <v>0</v>
      </c>
    </row>
    <row r="312" spans="2:22" s="161" customFormat="1" ht="12.6">
      <c r="B312" s="35" t="s">
        <v>575</v>
      </c>
      <c r="C312" s="94" t="str">
        <f>'5'!C65</f>
        <v>IT Services</v>
      </c>
      <c r="D312" s="18" t="str">
        <f>'5'!D65</f>
        <v>IT</v>
      </c>
      <c r="E312" s="18" t="s">
        <v>649</v>
      </c>
      <c r="H312" s="99"/>
      <c r="I312" s="124"/>
      <c r="J312" s="124"/>
      <c r="K312" s="124"/>
      <c r="L312" s="124"/>
      <c r="M312" s="124"/>
      <c r="N312" s="124"/>
      <c r="O312" s="124"/>
      <c r="P312" s="124"/>
      <c r="Q312" s="124"/>
      <c r="R312" s="124"/>
      <c r="S312" s="124"/>
      <c r="T312" s="124"/>
      <c r="V312" s="182">
        <f t="shared" si="145"/>
        <v>0</v>
      </c>
    </row>
    <row r="313" spans="2:22" s="161" customFormat="1" ht="12.6">
      <c r="B313" s="35" t="s">
        <v>575</v>
      </c>
      <c r="C313" s="94" t="str">
        <f>'5'!C66</f>
        <v>Office Sundry</v>
      </c>
      <c r="D313" s="18" t="str">
        <f>'5'!D66</f>
        <v>OS</v>
      </c>
      <c r="E313" s="18" t="s">
        <v>649</v>
      </c>
      <c r="H313" s="99"/>
      <c r="I313" s="124"/>
      <c r="J313" s="124"/>
      <c r="K313" s="124"/>
      <c r="L313" s="124"/>
      <c r="M313" s="124"/>
      <c r="N313" s="124"/>
      <c r="O313" s="124"/>
      <c r="P313" s="124"/>
      <c r="Q313" s="124"/>
      <c r="R313" s="124"/>
      <c r="S313" s="124"/>
      <c r="T313" s="124"/>
      <c r="V313" s="182"/>
    </row>
    <row r="314" spans="2:22" s="161" customFormat="1" ht="12.6">
      <c r="B314" s="35" t="s">
        <v>575</v>
      </c>
      <c r="C314" s="94" t="str">
        <f>'5'!C67</f>
        <v>Spare - please specify</v>
      </c>
      <c r="D314" s="18" t="str">
        <f>'5'!D67</f>
        <v>SP1</v>
      </c>
      <c r="E314" s="18" t="s">
        <v>649</v>
      </c>
      <c r="H314" s="99"/>
      <c r="I314" s="124"/>
      <c r="J314" s="124"/>
      <c r="K314" s="124"/>
      <c r="L314" s="124"/>
      <c r="M314" s="124"/>
      <c r="N314" s="124"/>
      <c r="O314" s="124"/>
      <c r="P314" s="124"/>
      <c r="Q314" s="124"/>
      <c r="R314" s="124"/>
      <c r="S314" s="124"/>
      <c r="T314" s="124"/>
      <c r="V314" s="182">
        <f t="shared" si="145"/>
        <v>0</v>
      </c>
    </row>
    <row r="315" spans="2:22" s="161" customFormat="1" ht="12.6">
      <c r="B315" s="35" t="s">
        <v>575</v>
      </c>
      <c r="C315" s="94" t="str">
        <f>'5'!C68</f>
        <v>Spare - please specify</v>
      </c>
      <c r="D315" s="18" t="str">
        <f>'5'!D68</f>
        <v>SP2</v>
      </c>
      <c r="E315" s="18" t="s">
        <v>649</v>
      </c>
      <c r="H315" s="99"/>
      <c r="I315" s="124"/>
      <c r="J315" s="124"/>
      <c r="K315" s="124"/>
      <c r="L315" s="124"/>
      <c r="M315" s="124"/>
      <c r="N315" s="124"/>
      <c r="O315" s="124"/>
      <c r="P315" s="124"/>
      <c r="Q315" s="124"/>
      <c r="R315" s="124"/>
      <c r="S315" s="124"/>
      <c r="T315" s="124"/>
      <c r="V315" s="182">
        <f t="shared" si="145"/>
        <v>0</v>
      </c>
    </row>
    <row r="316" spans="2:22" s="161" customFormat="1" ht="12.6">
      <c r="B316" s="35" t="s">
        <v>575</v>
      </c>
      <c r="C316" s="94" t="str">
        <f>'5'!C69</f>
        <v>Spare - please specify</v>
      </c>
      <c r="D316" s="18" t="str">
        <f>'5'!D69</f>
        <v>SP3</v>
      </c>
      <c r="E316" s="18" t="s">
        <v>649</v>
      </c>
      <c r="H316" s="99"/>
      <c r="I316" s="124"/>
      <c r="J316" s="124"/>
      <c r="K316" s="124"/>
      <c r="L316" s="124"/>
      <c r="M316" s="124"/>
      <c r="N316" s="124"/>
      <c r="O316" s="124"/>
      <c r="P316" s="124"/>
      <c r="Q316" s="124"/>
      <c r="R316" s="124"/>
      <c r="S316" s="124"/>
      <c r="T316" s="124"/>
      <c r="V316" s="182">
        <f t="shared" si="145"/>
        <v>0</v>
      </c>
    </row>
    <row r="317" spans="2:22" s="161" customFormat="1" ht="12.6">
      <c r="B317" s="35" t="s">
        <v>573</v>
      </c>
      <c r="C317" s="16" t="str">
        <f>'5'!C70</f>
        <v>Finance</v>
      </c>
      <c r="D317" s="18"/>
      <c r="E317" s="18" t="s">
        <v>649</v>
      </c>
      <c r="H317" s="98">
        <f t="shared" ref="H317:T317" si="148">SUM(H318:H330)</f>
        <v>0</v>
      </c>
      <c r="I317" s="98">
        <f t="shared" si="148"/>
        <v>0</v>
      </c>
      <c r="J317" s="98">
        <f t="shared" si="148"/>
        <v>0</v>
      </c>
      <c r="K317" s="98">
        <f t="shared" si="148"/>
        <v>0</v>
      </c>
      <c r="L317" s="98">
        <f t="shared" si="148"/>
        <v>0</v>
      </c>
      <c r="M317" s="98">
        <f t="shared" si="148"/>
        <v>0</v>
      </c>
      <c r="N317" s="98">
        <f t="shared" si="148"/>
        <v>0</v>
      </c>
      <c r="O317" s="98">
        <f t="shared" si="148"/>
        <v>0</v>
      </c>
      <c r="P317" s="98">
        <f t="shared" si="148"/>
        <v>0</v>
      </c>
      <c r="Q317" s="98">
        <f t="shared" si="148"/>
        <v>0</v>
      </c>
      <c r="R317" s="98">
        <f t="shared" si="148"/>
        <v>0</v>
      </c>
      <c r="S317" s="98">
        <f t="shared" si="148"/>
        <v>0</v>
      </c>
      <c r="T317" s="98">
        <f t="shared" si="148"/>
        <v>0</v>
      </c>
      <c r="U317" s="169"/>
      <c r="V317" s="182">
        <f t="shared" si="145"/>
        <v>0</v>
      </c>
    </row>
    <row r="318" spans="2:22" s="137" customFormat="1" ht="12.6">
      <c r="B318" s="35" t="s">
        <v>573</v>
      </c>
      <c r="C318" s="94" t="str">
        <f>'5'!C71</f>
        <v>Payroll costs</v>
      </c>
      <c r="D318" s="18" t="str">
        <f>'5'!D71</f>
        <v>PR</v>
      </c>
      <c r="E318" s="18" t="s">
        <v>649</v>
      </c>
      <c r="F318" s="161"/>
      <c r="G318" s="161"/>
      <c r="H318" s="99"/>
      <c r="I318" s="99"/>
      <c r="J318" s="99"/>
      <c r="K318" s="99"/>
      <c r="L318" s="99"/>
      <c r="M318" s="99"/>
      <c r="N318" s="99"/>
      <c r="O318" s="99"/>
      <c r="P318" s="99"/>
      <c r="Q318" s="99"/>
      <c r="R318" s="99"/>
      <c r="S318" s="99"/>
      <c r="T318" s="99"/>
      <c r="U318" s="161"/>
      <c r="V318" s="182">
        <f t="shared" si="145"/>
        <v>0</v>
      </c>
    </row>
    <row r="319" spans="2:22" s="137" customFormat="1" ht="12.6">
      <c r="B319" s="35" t="s">
        <v>573</v>
      </c>
      <c r="C319" s="94" t="str">
        <f>'5'!C72</f>
        <v>Non-payroll costs</v>
      </c>
      <c r="D319" s="18" t="str">
        <f>'5'!D72</f>
        <v>NP</v>
      </c>
      <c r="E319" s="18" t="s">
        <v>649</v>
      </c>
      <c r="F319" s="161"/>
      <c r="G319" s="161"/>
      <c r="H319" s="99"/>
      <c r="I319" s="99"/>
      <c r="J319" s="99"/>
      <c r="K319" s="99"/>
      <c r="L319" s="99"/>
      <c r="M319" s="99"/>
      <c r="N319" s="99"/>
      <c r="O319" s="99"/>
      <c r="P319" s="99"/>
      <c r="Q319" s="99"/>
      <c r="R319" s="99"/>
      <c r="S319" s="99"/>
      <c r="T319" s="99"/>
      <c r="U319" s="161"/>
      <c r="V319" s="182">
        <f t="shared" si="145"/>
        <v>0</v>
      </c>
    </row>
    <row r="320" spans="2:22" s="137" customFormat="1" ht="12.6">
      <c r="B320" s="35" t="s">
        <v>573</v>
      </c>
      <c r="C320" s="94" t="str">
        <f>'5'!C73</f>
        <v>Recruitment</v>
      </c>
      <c r="D320" s="18" t="str">
        <f>'5'!D73</f>
        <v>RC</v>
      </c>
      <c r="E320" s="18" t="s">
        <v>649</v>
      </c>
      <c r="F320" s="161"/>
      <c r="G320" s="161"/>
      <c r="H320" s="99"/>
      <c r="I320" s="99"/>
      <c r="J320" s="99"/>
      <c r="K320" s="99"/>
      <c r="L320" s="99"/>
      <c r="M320" s="99"/>
      <c r="N320" s="99"/>
      <c r="O320" s="99"/>
      <c r="P320" s="99"/>
      <c r="Q320" s="99"/>
      <c r="R320" s="99"/>
      <c r="S320" s="99"/>
      <c r="T320" s="99"/>
      <c r="U320" s="161"/>
      <c r="V320" s="182">
        <f t="shared" si="145"/>
        <v>0</v>
      </c>
    </row>
    <row r="321" spans="2:22" s="137" customFormat="1" ht="12.6">
      <c r="B321" s="35" t="s">
        <v>573</v>
      </c>
      <c r="C321" s="94" t="str">
        <f>'5'!C74</f>
        <v>Accommodation</v>
      </c>
      <c r="D321" s="18" t="str">
        <f>'5'!D74</f>
        <v>AC</v>
      </c>
      <c r="E321" s="18" t="s">
        <v>649</v>
      </c>
      <c r="F321" s="161"/>
      <c r="G321" s="161"/>
      <c r="H321" s="99"/>
      <c r="I321" s="99"/>
      <c r="J321" s="99"/>
      <c r="K321" s="99"/>
      <c r="L321" s="99"/>
      <c r="M321" s="99"/>
      <c r="N321" s="99"/>
      <c r="O321" s="99"/>
      <c r="P321" s="99"/>
      <c r="Q321" s="99"/>
      <c r="R321" s="99"/>
      <c r="S321" s="99"/>
      <c r="T321" s="99"/>
      <c r="U321" s="161"/>
      <c r="V321" s="182">
        <f t="shared" si="145"/>
        <v>0</v>
      </c>
    </row>
    <row r="322" spans="2:22" s="137" customFormat="1" ht="12.6">
      <c r="B322" s="35" t="s">
        <v>573</v>
      </c>
      <c r="C322" s="94" t="str">
        <f>'5'!C75</f>
        <v>External services</v>
      </c>
      <c r="D322" s="18" t="str">
        <f>'5'!D75</f>
        <v>ES</v>
      </c>
      <c r="E322" s="18" t="s">
        <v>649</v>
      </c>
      <c r="F322" s="161"/>
      <c r="G322" s="161"/>
      <c r="H322" s="99"/>
      <c r="I322" s="99"/>
      <c r="J322" s="99"/>
      <c r="K322" s="99"/>
      <c r="L322" s="99"/>
      <c r="M322" s="99"/>
      <c r="N322" s="99"/>
      <c r="O322" s="99"/>
      <c r="P322" s="99"/>
      <c r="Q322" s="99"/>
      <c r="R322" s="99"/>
      <c r="S322" s="99"/>
      <c r="T322" s="99"/>
      <c r="U322" s="161"/>
      <c r="V322" s="182">
        <f t="shared" si="145"/>
        <v>0</v>
      </c>
    </row>
    <row r="323" spans="2:22" s="137" customFormat="1" ht="12.6">
      <c r="B323" s="35" t="s">
        <v>573</v>
      </c>
      <c r="C323" s="94" t="str">
        <f>'5'!C76</f>
        <v>Internal services</v>
      </c>
      <c r="D323" s="18" t="str">
        <f>'5'!D76</f>
        <v>IS</v>
      </c>
      <c r="E323" s="18" t="s">
        <v>649</v>
      </c>
      <c r="F323" s="161"/>
      <c r="G323" s="161"/>
      <c r="H323" s="99"/>
      <c r="I323" s="99"/>
      <c r="J323" s="99"/>
      <c r="K323" s="99"/>
      <c r="L323" s="99"/>
      <c r="M323" s="99"/>
      <c r="N323" s="99"/>
      <c r="O323" s="99"/>
      <c r="P323" s="99"/>
      <c r="Q323" s="99"/>
      <c r="R323" s="99"/>
      <c r="S323" s="99"/>
      <c r="T323" s="99"/>
      <c r="U323" s="161"/>
      <c r="V323" s="182">
        <f t="shared" si="145"/>
        <v>0</v>
      </c>
    </row>
    <row r="324" spans="2:22" s="137" customFormat="1" ht="12.6">
      <c r="B324" s="35" t="s">
        <v>573</v>
      </c>
      <c r="C324" s="94" t="str">
        <f>'5'!C77</f>
        <v>Service management</v>
      </c>
      <c r="D324" s="18" t="str">
        <f>'5'!D77</f>
        <v>SM</v>
      </c>
      <c r="E324" s="18" t="s">
        <v>649</v>
      </c>
      <c r="F324" s="161"/>
      <c r="G324" s="161"/>
      <c r="H324" s="99"/>
      <c r="I324" s="99"/>
      <c r="J324" s="99"/>
      <c r="K324" s="99"/>
      <c r="L324" s="99"/>
      <c r="M324" s="99"/>
      <c r="N324" s="99"/>
      <c r="O324" s="99"/>
      <c r="P324" s="99"/>
      <c r="Q324" s="99"/>
      <c r="R324" s="99"/>
      <c r="S324" s="99"/>
      <c r="T324" s="99"/>
      <c r="U324" s="161"/>
      <c r="V324" s="182">
        <f t="shared" si="145"/>
        <v>0</v>
      </c>
    </row>
    <row r="325" spans="2:22" s="137" customFormat="1" ht="12.6">
      <c r="B325" s="35" t="s">
        <v>573</v>
      </c>
      <c r="C325" s="94" t="str">
        <f>'5'!C78</f>
        <v>Transition</v>
      </c>
      <c r="D325" s="18" t="str">
        <f>'5'!D78</f>
        <v>TR</v>
      </c>
      <c r="E325" s="18" t="s">
        <v>649</v>
      </c>
      <c r="F325" s="161"/>
      <c r="G325" s="161"/>
      <c r="H325" s="99"/>
      <c r="I325" s="99"/>
      <c r="J325" s="99"/>
      <c r="K325" s="99"/>
      <c r="L325" s="99"/>
      <c r="M325" s="99"/>
      <c r="N325" s="99"/>
      <c r="O325" s="99"/>
      <c r="P325" s="99"/>
      <c r="Q325" s="99"/>
      <c r="R325" s="99"/>
      <c r="S325" s="99"/>
      <c r="T325" s="99"/>
      <c r="U325" s="161"/>
      <c r="V325" s="182">
        <f t="shared" si="145"/>
        <v>0</v>
      </c>
    </row>
    <row r="326" spans="2:22" s="161" customFormat="1" ht="12.6">
      <c r="B326" s="35" t="s">
        <v>573</v>
      </c>
      <c r="C326" s="94" t="str">
        <f>'5'!C79</f>
        <v>IT Services</v>
      </c>
      <c r="D326" s="18" t="str">
        <f>'5'!D79</f>
        <v>IT</v>
      </c>
      <c r="E326" s="18" t="s">
        <v>649</v>
      </c>
      <c r="H326" s="99"/>
      <c r="I326" s="124"/>
      <c r="J326" s="124"/>
      <c r="K326" s="124"/>
      <c r="L326" s="124"/>
      <c r="M326" s="124"/>
      <c r="N326" s="124"/>
      <c r="O326" s="124"/>
      <c r="P326" s="124"/>
      <c r="Q326" s="124"/>
      <c r="R326" s="124"/>
      <c r="S326" s="124"/>
      <c r="T326" s="124"/>
      <c r="V326" s="182">
        <f t="shared" si="145"/>
        <v>0</v>
      </c>
    </row>
    <row r="327" spans="2:22" s="161" customFormat="1" ht="12.6">
      <c r="B327" s="35" t="s">
        <v>573</v>
      </c>
      <c r="C327" s="94" t="str">
        <f>'5'!C80</f>
        <v>Office Sundry</v>
      </c>
      <c r="D327" s="18" t="str">
        <f>'5'!D80</f>
        <v>OS</v>
      </c>
      <c r="E327" s="18" t="s">
        <v>649</v>
      </c>
      <c r="H327" s="99"/>
      <c r="I327" s="124"/>
      <c r="J327" s="124"/>
      <c r="K327" s="124"/>
      <c r="L327" s="124"/>
      <c r="M327" s="124"/>
      <c r="N327" s="124"/>
      <c r="O327" s="124"/>
      <c r="P327" s="124"/>
      <c r="Q327" s="124"/>
      <c r="R327" s="124"/>
      <c r="S327" s="124"/>
      <c r="T327" s="124"/>
      <c r="V327" s="182"/>
    </row>
    <row r="328" spans="2:22" s="161" customFormat="1" ht="12.6">
      <c r="B328" s="35" t="s">
        <v>573</v>
      </c>
      <c r="C328" s="94" t="str">
        <f>'5'!C81</f>
        <v>Spare - please specify</v>
      </c>
      <c r="D328" s="18" t="str">
        <f>'5'!D81</f>
        <v>SP1</v>
      </c>
      <c r="E328" s="18" t="s">
        <v>649</v>
      </c>
      <c r="H328" s="99"/>
      <c r="I328" s="124"/>
      <c r="J328" s="124"/>
      <c r="K328" s="124"/>
      <c r="L328" s="124"/>
      <c r="M328" s="124"/>
      <c r="N328" s="124"/>
      <c r="O328" s="124"/>
      <c r="P328" s="124"/>
      <c r="Q328" s="124"/>
      <c r="R328" s="124"/>
      <c r="S328" s="124"/>
      <c r="T328" s="124"/>
      <c r="V328" s="182">
        <f t="shared" si="145"/>
        <v>0</v>
      </c>
    </row>
    <row r="329" spans="2:22" s="161" customFormat="1" ht="12.6">
      <c r="B329" s="35" t="s">
        <v>573</v>
      </c>
      <c r="C329" s="94" t="str">
        <f>'5'!C82</f>
        <v>Spare - please specify</v>
      </c>
      <c r="D329" s="18" t="str">
        <f>'5'!D82</f>
        <v>SP2</v>
      </c>
      <c r="E329" s="18" t="s">
        <v>649</v>
      </c>
      <c r="H329" s="99"/>
      <c r="I329" s="124"/>
      <c r="J329" s="124"/>
      <c r="K329" s="124"/>
      <c r="L329" s="124"/>
      <c r="M329" s="124"/>
      <c r="N329" s="124"/>
      <c r="O329" s="124"/>
      <c r="P329" s="124"/>
      <c r="Q329" s="124"/>
      <c r="R329" s="124"/>
      <c r="S329" s="124"/>
      <c r="T329" s="124"/>
      <c r="V329" s="182">
        <f t="shared" si="145"/>
        <v>0</v>
      </c>
    </row>
    <row r="330" spans="2:22" s="161" customFormat="1" ht="12.6">
      <c r="B330" s="35" t="s">
        <v>573</v>
      </c>
      <c r="C330" s="94" t="str">
        <f>'5'!C83</f>
        <v>Spare - please specify</v>
      </c>
      <c r="D330" s="18" t="str">
        <f>'5'!D83</f>
        <v>SP3</v>
      </c>
      <c r="E330" s="18" t="s">
        <v>649</v>
      </c>
      <c r="H330" s="99"/>
      <c r="I330" s="124"/>
      <c r="J330" s="124"/>
      <c r="K330" s="124"/>
      <c r="L330" s="124"/>
      <c r="M330" s="124"/>
      <c r="N330" s="124"/>
      <c r="O330" s="124"/>
      <c r="P330" s="124"/>
      <c r="Q330" s="124"/>
      <c r="R330" s="124"/>
      <c r="S330" s="124"/>
      <c r="T330" s="124"/>
      <c r="V330" s="182">
        <f t="shared" si="145"/>
        <v>0</v>
      </c>
    </row>
    <row r="331" spans="2:22" s="161" customFormat="1" ht="12.6">
      <c r="B331" s="35" t="s">
        <v>572</v>
      </c>
      <c r="C331" s="16" t="str">
        <f>'5'!C84</f>
        <v>Industry</v>
      </c>
      <c r="D331" s="18"/>
      <c r="E331" s="18" t="s">
        <v>649</v>
      </c>
      <c r="H331" s="98">
        <f t="shared" ref="H331:T331" si="149">SUM(H332:H344)</f>
        <v>0</v>
      </c>
      <c r="I331" s="98">
        <f t="shared" si="149"/>
        <v>0</v>
      </c>
      <c r="J331" s="98">
        <f t="shared" si="149"/>
        <v>0</v>
      </c>
      <c r="K331" s="98">
        <f t="shared" si="149"/>
        <v>0</v>
      </c>
      <c r="L331" s="98">
        <f t="shared" si="149"/>
        <v>0</v>
      </c>
      <c r="M331" s="98">
        <f t="shared" si="149"/>
        <v>0</v>
      </c>
      <c r="N331" s="98">
        <f t="shared" si="149"/>
        <v>0</v>
      </c>
      <c r="O331" s="98">
        <f t="shared" si="149"/>
        <v>0</v>
      </c>
      <c r="P331" s="98">
        <f t="shared" si="149"/>
        <v>0</v>
      </c>
      <c r="Q331" s="98">
        <f t="shared" si="149"/>
        <v>0</v>
      </c>
      <c r="R331" s="98">
        <f t="shared" si="149"/>
        <v>0</v>
      </c>
      <c r="S331" s="98">
        <f t="shared" si="149"/>
        <v>0</v>
      </c>
      <c r="T331" s="98">
        <f t="shared" si="149"/>
        <v>0</v>
      </c>
      <c r="U331" s="169"/>
      <c r="V331" s="182">
        <f t="shared" si="145"/>
        <v>0</v>
      </c>
    </row>
    <row r="332" spans="2:22" s="137" customFormat="1" ht="12.6">
      <c r="B332" s="35" t="s">
        <v>572</v>
      </c>
      <c r="C332" s="94" t="str">
        <f>'5'!C85</f>
        <v>Payroll costs</v>
      </c>
      <c r="D332" s="18" t="str">
        <f>'5'!D85</f>
        <v>PR</v>
      </c>
      <c r="E332" s="18" t="s">
        <v>649</v>
      </c>
      <c r="F332" s="161"/>
      <c r="G332" s="161"/>
      <c r="H332" s="99"/>
      <c r="I332" s="99"/>
      <c r="J332" s="99"/>
      <c r="K332" s="99"/>
      <c r="L332" s="99"/>
      <c r="M332" s="99"/>
      <c r="N332" s="99"/>
      <c r="O332" s="99"/>
      <c r="P332" s="99"/>
      <c r="Q332" s="99"/>
      <c r="R332" s="99"/>
      <c r="S332" s="99"/>
      <c r="T332" s="99"/>
      <c r="U332" s="161"/>
      <c r="V332" s="182">
        <f t="shared" si="145"/>
        <v>0</v>
      </c>
    </row>
    <row r="333" spans="2:22" s="137" customFormat="1" ht="12.6">
      <c r="B333" s="35" t="s">
        <v>572</v>
      </c>
      <c r="C333" s="94" t="str">
        <f>'5'!C86</f>
        <v>Non-payroll costs</v>
      </c>
      <c r="D333" s="18" t="str">
        <f>'5'!D86</f>
        <v>NP</v>
      </c>
      <c r="E333" s="18" t="s">
        <v>649</v>
      </c>
      <c r="F333" s="161"/>
      <c r="G333" s="161"/>
      <c r="H333" s="99"/>
      <c r="I333" s="99"/>
      <c r="J333" s="99"/>
      <c r="K333" s="99"/>
      <c r="L333" s="99"/>
      <c r="M333" s="99"/>
      <c r="N333" s="99"/>
      <c r="O333" s="99"/>
      <c r="P333" s="99"/>
      <c r="Q333" s="99"/>
      <c r="R333" s="99"/>
      <c r="S333" s="99"/>
      <c r="T333" s="99"/>
      <c r="U333" s="161"/>
      <c r="V333" s="182">
        <f t="shared" si="145"/>
        <v>0</v>
      </c>
    </row>
    <row r="334" spans="2:22" s="137" customFormat="1" ht="12.6">
      <c r="B334" s="35" t="s">
        <v>572</v>
      </c>
      <c r="C334" s="94" t="str">
        <f>'5'!C87</f>
        <v>Recruitment</v>
      </c>
      <c r="D334" s="18" t="str">
        <f>'5'!D87</f>
        <v>RC</v>
      </c>
      <c r="E334" s="18" t="s">
        <v>649</v>
      </c>
      <c r="F334" s="161"/>
      <c r="G334" s="161"/>
      <c r="H334" s="99"/>
      <c r="I334" s="99"/>
      <c r="J334" s="99"/>
      <c r="K334" s="99"/>
      <c r="L334" s="99"/>
      <c r="M334" s="99"/>
      <c r="N334" s="99"/>
      <c r="O334" s="99"/>
      <c r="P334" s="99"/>
      <c r="Q334" s="99"/>
      <c r="R334" s="99"/>
      <c r="S334" s="99"/>
      <c r="T334" s="99"/>
      <c r="U334" s="161"/>
      <c r="V334" s="182">
        <f t="shared" si="145"/>
        <v>0</v>
      </c>
    </row>
    <row r="335" spans="2:22" s="137" customFormat="1" ht="12.6">
      <c r="B335" s="35" t="s">
        <v>572</v>
      </c>
      <c r="C335" s="94" t="str">
        <f>'5'!C88</f>
        <v>Accommodation</v>
      </c>
      <c r="D335" s="18" t="str">
        <f>'5'!D88</f>
        <v>AC</v>
      </c>
      <c r="E335" s="18" t="s">
        <v>649</v>
      </c>
      <c r="F335" s="161"/>
      <c r="G335" s="161"/>
      <c r="H335" s="99"/>
      <c r="I335" s="99"/>
      <c r="J335" s="99"/>
      <c r="K335" s="99"/>
      <c r="L335" s="99"/>
      <c r="M335" s="99"/>
      <c r="N335" s="99"/>
      <c r="O335" s="99"/>
      <c r="P335" s="99"/>
      <c r="Q335" s="99"/>
      <c r="R335" s="99"/>
      <c r="S335" s="99"/>
      <c r="T335" s="99"/>
      <c r="U335" s="161"/>
      <c r="V335" s="182">
        <f t="shared" si="145"/>
        <v>0</v>
      </c>
    </row>
    <row r="336" spans="2:22" s="137" customFormat="1" ht="12.6">
      <c r="B336" s="35" t="s">
        <v>572</v>
      </c>
      <c r="C336" s="94" t="str">
        <f>'5'!C89</f>
        <v>External services</v>
      </c>
      <c r="D336" s="18" t="str">
        <f>'5'!D89</f>
        <v>ES</v>
      </c>
      <c r="E336" s="18" t="s">
        <v>649</v>
      </c>
      <c r="F336" s="161"/>
      <c r="G336" s="161"/>
      <c r="H336" s="99"/>
      <c r="I336" s="99"/>
      <c r="J336" s="99"/>
      <c r="K336" s="99"/>
      <c r="L336" s="99"/>
      <c r="M336" s="99"/>
      <c r="N336" s="99"/>
      <c r="O336" s="99"/>
      <c r="P336" s="99"/>
      <c r="Q336" s="99"/>
      <c r="R336" s="99"/>
      <c r="S336" s="99"/>
      <c r="T336" s="99"/>
      <c r="U336" s="161"/>
      <c r="V336" s="182">
        <f t="shared" si="145"/>
        <v>0</v>
      </c>
    </row>
    <row r="337" spans="2:22" s="137" customFormat="1" ht="12.6">
      <c r="B337" s="35" t="s">
        <v>572</v>
      </c>
      <c r="C337" s="94" t="str">
        <f>'5'!C90</f>
        <v>Internal services</v>
      </c>
      <c r="D337" s="18" t="str">
        <f>'5'!D90</f>
        <v>IS</v>
      </c>
      <c r="E337" s="18" t="s">
        <v>649</v>
      </c>
      <c r="F337" s="161"/>
      <c r="G337" s="161"/>
      <c r="H337" s="99"/>
      <c r="I337" s="99"/>
      <c r="J337" s="99"/>
      <c r="K337" s="99"/>
      <c r="L337" s="99"/>
      <c r="M337" s="99"/>
      <c r="N337" s="99"/>
      <c r="O337" s="99"/>
      <c r="P337" s="99"/>
      <c r="Q337" s="99"/>
      <c r="R337" s="99"/>
      <c r="S337" s="99"/>
      <c r="T337" s="99"/>
      <c r="U337" s="161"/>
      <c r="V337" s="182">
        <f t="shared" si="145"/>
        <v>0</v>
      </c>
    </row>
    <row r="338" spans="2:22" s="137" customFormat="1" ht="12.6">
      <c r="B338" s="35" t="s">
        <v>572</v>
      </c>
      <c r="C338" s="94" t="str">
        <f>'5'!C91</f>
        <v>Service management</v>
      </c>
      <c r="D338" s="18" t="str">
        <f>'5'!D91</f>
        <v>SM</v>
      </c>
      <c r="E338" s="18" t="s">
        <v>649</v>
      </c>
      <c r="F338" s="161"/>
      <c r="G338" s="161"/>
      <c r="H338" s="99"/>
      <c r="I338" s="99"/>
      <c r="J338" s="99"/>
      <c r="K338" s="99"/>
      <c r="L338" s="99"/>
      <c r="M338" s="99"/>
      <c r="N338" s="99"/>
      <c r="O338" s="99"/>
      <c r="P338" s="99"/>
      <c r="Q338" s="99"/>
      <c r="R338" s="99"/>
      <c r="S338" s="99"/>
      <c r="T338" s="99"/>
      <c r="U338" s="161"/>
      <c r="V338" s="182">
        <f t="shared" si="145"/>
        <v>0</v>
      </c>
    </row>
    <row r="339" spans="2:22" s="137" customFormat="1" ht="12.6">
      <c r="B339" s="35" t="s">
        <v>572</v>
      </c>
      <c r="C339" s="94" t="str">
        <f>'5'!C92</f>
        <v>Transition</v>
      </c>
      <c r="D339" s="18" t="str">
        <f>'5'!D92</f>
        <v>TR</v>
      </c>
      <c r="E339" s="18" t="s">
        <v>649</v>
      </c>
      <c r="F339" s="161"/>
      <c r="G339" s="161"/>
      <c r="H339" s="99"/>
      <c r="I339" s="99"/>
      <c r="J339" s="99"/>
      <c r="K339" s="99"/>
      <c r="L339" s="99"/>
      <c r="M339" s="99"/>
      <c r="N339" s="99"/>
      <c r="O339" s="99"/>
      <c r="P339" s="99"/>
      <c r="Q339" s="99"/>
      <c r="R339" s="99"/>
      <c r="S339" s="99"/>
      <c r="T339" s="99"/>
      <c r="U339" s="161"/>
      <c r="V339" s="182">
        <f t="shared" si="145"/>
        <v>0</v>
      </c>
    </row>
    <row r="340" spans="2:22" s="161" customFormat="1" ht="12.6">
      <c r="B340" s="35" t="s">
        <v>572</v>
      </c>
      <c r="C340" s="94" t="str">
        <f>'5'!C93</f>
        <v>IT Services</v>
      </c>
      <c r="D340" s="18" t="str">
        <f>'5'!D93</f>
        <v>IT</v>
      </c>
      <c r="E340" s="18" t="s">
        <v>649</v>
      </c>
      <c r="H340" s="99"/>
      <c r="I340" s="124"/>
      <c r="J340" s="124"/>
      <c r="K340" s="124"/>
      <c r="L340" s="124"/>
      <c r="M340" s="124"/>
      <c r="N340" s="124"/>
      <c r="O340" s="124"/>
      <c r="P340" s="124"/>
      <c r="Q340" s="124"/>
      <c r="R340" s="124"/>
      <c r="S340" s="124"/>
      <c r="T340" s="124"/>
      <c r="V340" s="182">
        <f t="shared" si="145"/>
        <v>0</v>
      </c>
    </row>
    <row r="341" spans="2:22" s="161" customFormat="1" ht="12.6">
      <c r="B341" s="35" t="s">
        <v>572</v>
      </c>
      <c r="C341" s="94" t="str">
        <f>'5'!C94</f>
        <v>Office Sundry</v>
      </c>
      <c r="D341" s="18" t="str">
        <f>'5'!D94</f>
        <v>OS</v>
      </c>
      <c r="E341" s="18" t="s">
        <v>649</v>
      </c>
      <c r="H341" s="99"/>
      <c r="I341" s="124"/>
      <c r="J341" s="124"/>
      <c r="K341" s="124"/>
      <c r="L341" s="124"/>
      <c r="M341" s="124"/>
      <c r="N341" s="124"/>
      <c r="O341" s="124"/>
      <c r="P341" s="124"/>
      <c r="Q341" s="124"/>
      <c r="R341" s="124"/>
      <c r="S341" s="124"/>
      <c r="T341" s="124"/>
      <c r="V341" s="182"/>
    </row>
    <row r="342" spans="2:22" s="161" customFormat="1" ht="12.6">
      <c r="B342" s="35" t="s">
        <v>572</v>
      </c>
      <c r="C342" s="94" t="str">
        <f>'5'!C95</f>
        <v>Spare - please specify</v>
      </c>
      <c r="D342" s="18" t="str">
        <f>'5'!D95</f>
        <v>SP1</v>
      </c>
      <c r="E342" s="18" t="s">
        <v>649</v>
      </c>
      <c r="H342" s="99"/>
      <c r="I342" s="124"/>
      <c r="J342" s="124"/>
      <c r="K342" s="124"/>
      <c r="L342" s="124"/>
      <c r="M342" s="124"/>
      <c r="N342" s="124"/>
      <c r="O342" s="124"/>
      <c r="P342" s="124"/>
      <c r="Q342" s="124"/>
      <c r="R342" s="124"/>
      <c r="S342" s="124"/>
      <c r="T342" s="124"/>
      <c r="V342" s="182">
        <f t="shared" si="145"/>
        <v>0</v>
      </c>
    </row>
    <row r="343" spans="2:22" s="161" customFormat="1" ht="12.6">
      <c r="B343" s="35" t="s">
        <v>572</v>
      </c>
      <c r="C343" s="94" t="str">
        <f>'5'!C96</f>
        <v>Spare - please specify</v>
      </c>
      <c r="D343" s="18" t="str">
        <f>'5'!D96</f>
        <v>SP2</v>
      </c>
      <c r="E343" s="18" t="s">
        <v>649</v>
      </c>
      <c r="H343" s="99"/>
      <c r="I343" s="124"/>
      <c r="J343" s="124"/>
      <c r="K343" s="124"/>
      <c r="L343" s="124"/>
      <c r="M343" s="124"/>
      <c r="N343" s="124"/>
      <c r="O343" s="124"/>
      <c r="P343" s="124"/>
      <c r="Q343" s="124"/>
      <c r="R343" s="124"/>
      <c r="S343" s="124"/>
      <c r="T343" s="124"/>
      <c r="V343" s="182">
        <f t="shared" si="145"/>
        <v>0</v>
      </c>
    </row>
    <row r="344" spans="2:22" s="161" customFormat="1" ht="12.6">
      <c r="B344" s="35" t="s">
        <v>572</v>
      </c>
      <c r="C344" s="94" t="str">
        <f>'5'!C97</f>
        <v>Spare - please specify</v>
      </c>
      <c r="D344" s="18" t="str">
        <f>'5'!D97</f>
        <v>SP3</v>
      </c>
      <c r="E344" s="18" t="s">
        <v>649</v>
      </c>
      <c r="H344" s="99"/>
      <c r="I344" s="124"/>
      <c r="J344" s="124"/>
      <c r="K344" s="124"/>
      <c r="L344" s="124"/>
      <c r="M344" s="124"/>
      <c r="N344" s="124"/>
      <c r="O344" s="124"/>
      <c r="P344" s="124"/>
      <c r="Q344" s="124"/>
      <c r="R344" s="124"/>
      <c r="S344" s="124"/>
      <c r="T344" s="124"/>
      <c r="V344" s="182">
        <f t="shared" si="145"/>
        <v>0</v>
      </c>
    </row>
    <row r="345" spans="2:22" s="161" customFormat="1" ht="12.6">
      <c r="B345" s="35" t="s">
        <v>576</v>
      </c>
      <c r="C345" s="16" t="str">
        <f>'5'!C98</f>
        <v xml:space="preserve">Operations </v>
      </c>
      <c r="D345" s="18"/>
      <c r="E345" s="18" t="s">
        <v>649</v>
      </c>
      <c r="H345" s="98">
        <f t="shared" ref="H345:T345" si="150">SUM(H346:H358)</f>
        <v>0</v>
      </c>
      <c r="I345" s="98">
        <f t="shared" si="150"/>
        <v>0</v>
      </c>
      <c r="J345" s="98">
        <f t="shared" si="150"/>
        <v>0</v>
      </c>
      <c r="K345" s="98">
        <f t="shared" si="150"/>
        <v>0</v>
      </c>
      <c r="L345" s="98">
        <f t="shared" si="150"/>
        <v>0</v>
      </c>
      <c r="M345" s="98">
        <f t="shared" si="150"/>
        <v>0</v>
      </c>
      <c r="N345" s="98">
        <f t="shared" si="150"/>
        <v>0</v>
      </c>
      <c r="O345" s="98">
        <f t="shared" si="150"/>
        <v>0</v>
      </c>
      <c r="P345" s="98">
        <f t="shared" si="150"/>
        <v>0</v>
      </c>
      <c r="Q345" s="98">
        <f t="shared" si="150"/>
        <v>0</v>
      </c>
      <c r="R345" s="98">
        <f t="shared" si="150"/>
        <v>0</v>
      </c>
      <c r="S345" s="98">
        <f t="shared" si="150"/>
        <v>0</v>
      </c>
      <c r="T345" s="98">
        <f t="shared" si="150"/>
        <v>0</v>
      </c>
      <c r="U345" s="169"/>
      <c r="V345" s="182">
        <f t="shared" si="145"/>
        <v>0</v>
      </c>
    </row>
    <row r="346" spans="2:22" s="137" customFormat="1" ht="12.6">
      <c r="B346" s="35" t="s">
        <v>576</v>
      </c>
      <c r="C346" s="94" t="str">
        <f>'5'!C99</f>
        <v>Payroll costs</v>
      </c>
      <c r="D346" s="18" t="str">
        <f>'5'!D99</f>
        <v>PR</v>
      </c>
      <c r="E346" s="18" t="s">
        <v>649</v>
      </c>
      <c r="F346" s="161"/>
      <c r="G346" s="161"/>
      <c r="H346" s="99"/>
      <c r="I346" s="99"/>
      <c r="J346" s="99"/>
      <c r="K346" s="99"/>
      <c r="L346" s="99"/>
      <c r="M346" s="99"/>
      <c r="N346" s="99"/>
      <c r="O346" s="99"/>
      <c r="P346" s="99"/>
      <c r="Q346" s="99"/>
      <c r="R346" s="99"/>
      <c r="S346" s="99"/>
      <c r="T346" s="99"/>
      <c r="U346" s="161"/>
      <c r="V346" s="182">
        <f t="shared" ref="V346:V386" si="151">SUM(H346:T346)</f>
        <v>0</v>
      </c>
    </row>
    <row r="347" spans="2:22" s="137" customFormat="1" ht="12.6">
      <c r="B347" s="35" t="s">
        <v>576</v>
      </c>
      <c r="C347" s="94" t="str">
        <f>'5'!C100</f>
        <v>Non-payroll costs</v>
      </c>
      <c r="D347" s="18" t="str">
        <f>'5'!D100</f>
        <v>NP</v>
      </c>
      <c r="E347" s="18" t="s">
        <v>649</v>
      </c>
      <c r="F347" s="161"/>
      <c r="G347" s="161"/>
      <c r="H347" s="99"/>
      <c r="I347" s="99"/>
      <c r="J347" s="99"/>
      <c r="K347" s="99"/>
      <c r="L347" s="99"/>
      <c r="M347" s="99"/>
      <c r="N347" s="99"/>
      <c r="O347" s="99"/>
      <c r="P347" s="99"/>
      <c r="Q347" s="99"/>
      <c r="R347" s="99"/>
      <c r="S347" s="99"/>
      <c r="T347" s="99"/>
      <c r="V347" s="182">
        <f t="shared" si="151"/>
        <v>0</v>
      </c>
    </row>
    <row r="348" spans="2:22" s="137" customFormat="1" ht="12.6">
      <c r="B348" s="35" t="s">
        <v>576</v>
      </c>
      <c r="C348" s="94" t="str">
        <f>'5'!C101</f>
        <v>Recruitment</v>
      </c>
      <c r="D348" s="18" t="str">
        <f>'5'!D101</f>
        <v>RC</v>
      </c>
      <c r="E348" s="18" t="s">
        <v>649</v>
      </c>
      <c r="F348" s="161"/>
      <c r="G348" s="161"/>
      <c r="H348" s="99"/>
      <c r="I348" s="99"/>
      <c r="J348" s="99"/>
      <c r="K348" s="99"/>
      <c r="L348" s="99"/>
      <c r="M348" s="99"/>
      <c r="N348" s="99"/>
      <c r="O348" s="99"/>
      <c r="P348" s="99"/>
      <c r="Q348" s="99"/>
      <c r="R348" s="99"/>
      <c r="S348" s="99"/>
      <c r="T348" s="99"/>
      <c r="U348" s="161"/>
      <c r="V348" s="182">
        <f t="shared" si="151"/>
        <v>0</v>
      </c>
    </row>
    <row r="349" spans="2:22" s="137" customFormat="1" ht="12.6">
      <c r="B349" s="35" t="s">
        <v>576</v>
      </c>
      <c r="C349" s="94" t="str">
        <f>'5'!C102</f>
        <v>Accommodation</v>
      </c>
      <c r="D349" s="18" t="str">
        <f>'5'!D102</f>
        <v>AC</v>
      </c>
      <c r="E349" s="18" t="s">
        <v>649</v>
      </c>
      <c r="F349" s="161"/>
      <c r="G349" s="161"/>
      <c r="H349" s="99"/>
      <c r="I349" s="99"/>
      <c r="J349" s="99"/>
      <c r="K349" s="99"/>
      <c r="L349" s="99"/>
      <c r="M349" s="99"/>
      <c r="N349" s="99"/>
      <c r="O349" s="99"/>
      <c r="P349" s="99"/>
      <c r="Q349" s="99"/>
      <c r="R349" s="99"/>
      <c r="S349" s="99"/>
      <c r="T349" s="99"/>
      <c r="U349" s="161"/>
      <c r="V349" s="182">
        <f t="shared" si="151"/>
        <v>0</v>
      </c>
    </row>
    <row r="350" spans="2:22" s="137" customFormat="1" ht="12.6">
      <c r="B350" s="35" t="s">
        <v>576</v>
      </c>
      <c r="C350" s="94" t="str">
        <f>'5'!C103</f>
        <v>External services</v>
      </c>
      <c r="D350" s="18" t="str">
        <f>'5'!D103</f>
        <v>ES</v>
      </c>
      <c r="E350" s="18" t="s">
        <v>649</v>
      </c>
      <c r="F350" s="161"/>
      <c r="G350" s="161"/>
      <c r="H350" s="99"/>
      <c r="I350" s="99"/>
      <c r="J350" s="99"/>
      <c r="K350" s="99"/>
      <c r="L350" s="99"/>
      <c r="M350" s="99"/>
      <c r="N350" s="99"/>
      <c r="O350" s="99"/>
      <c r="P350" s="99"/>
      <c r="Q350" s="99"/>
      <c r="R350" s="99"/>
      <c r="S350" s="99"/>
      <c r="T350" s="99"/>
      <c r="U350" s="161"/>
      <c r="V350" s="182">
        <f t="shared" si="151"/>
        <v>0</v>
      </c>
    </row>
    <row r="351" spans="2:22" s="137" customFormat="1" ht="12.6">
      <c r="B351" s="35" t="s">
        <v>576</v>
      </c>
      <c r="C351" s="94" t="str">
        <f>'5'!C104</f>
        <v>Internal services</v>
      </c>
      <c r="D351" s="18" t="str">
        <f>'5'!D104</f>
        <v>IS</v>
      </c>
      <c r="E351" s="18" t="s">
        <v>649</v>
      </c>
      <c r="F351" s="161"/>
      <c r="G351" s="161"/>
      <c r="H351" s="99"/>
      <c r="I351" s="99"/>
      <c r="J351" s="99"/>
      <c r="K351" s="99"/>
      <c r="L351" s="99"/>
      <c r="M351" s="99"/>
      <c r="N351" s="99"/>
      <c r="O351" s="99"/>
      <c r="P351" s="99"/>
      <c r="Q351" s="99"/>
      <c r="R351" s="99"/>
      <c r="S351" s="99"/>
      <c r="T351" s="99"/>
      <c r="U351" s="161"/>
      <c r="V351" s="182">
        <f t="shared" si="151"/>
        <v>0</v>
      </c>
    </row>
    <row r="352" spans="2:22" s="137" customFormat="1" ht="12.6">
      <c r="B352" s="35" t="s">
        <v>576</v>
      </c>
      <c r="C352" s="94" t="str">
        <f>'5'!C105</f>
        <v>Service management</v>
      </c>
      <c r="D352" s="18" t="str">
        <f>'5'!D105</f>
        <v>SM</v>
      </c>
      <c r="E352" s="18" t="s">
        <v>649</v>
      </c>
      <c r="F352" s="161"/>
      <c r="G352" s="161"/>
      <c r="H352" s="99"/>
      <c r="I352" s="99"/>
      <c r="J352" s="99"/>
      <c r="K352" s="99"/>
      <c r="L352" s="99"/>
      <c r="M352" s="99"/>
      <c r="N352" s="99"/>
      <c r="O352" s="99"/>
      <c r="P352" s="99"/>
      <c r="Q352" s="99"/>
      <c r="R352" s="99"/>
      <c r="S352" s="99"/>
      <c r="T352" s="99"/>
      <c r="U352" s="161"/>
      <c r="V352" s="182">
        <f t="shared" si="151"/>
        <v>0</v>
      </c>
    </row>
    <row r="353" spans="2:22" s="137" customFormat="1" ht="12.6">
      <c r="B353" s="35" t="s">
        <v>576</v>
      </c>
      <c r="C353" s="94" t="str">
        <f>'5'!C106</f>
        <v>Transition</v>
      </c>
      <c r="D353" s="18" t="str">
        <f>'5'!D106</f>
        <v>TR</v>
      </c>
      <c r="E353" s="18" t="s">
        <v>649</v>
      </c>
      <c r="F353" s="161"/>
      <c r="G353" s="161"/>
      <c r="H353" s="99"/>
      <c r="I353" s="99"/>
      <c r="J353" s="99"/>
      <c r="K353" s="99"/>
      <c r="L353" s="99"/>
      <c r="M353" s="99"/>
      <c r="N353" s="99"/>
      <c r="O353" s="99"/>
      <c r="P353" s="99"/>
      <c r="Q353" s="99"/>
      <c r="R353" s="99"/>
      <c r="S353" s="99"/>
      <c r="T353" s="99"/>
      <c r="U353" s="161"/>
      <c r="V353" s="182">
        <f t="shared" si="151"/>
        <v>0</v>
      </c>
    </row>
    <row r="354" spans="2:22" s="161" customFormat="1" ht="12.6">
      <c r="B354" s="35" t="s">
        <v>576</v>
      </c>
      <c r="C354" s="94" t="str">
        <f>'5'!C107</f>
        <v>IT Services</v>
      </c>
      <c r="D354" s="18" t="str">
        <f>'5'!D107</f>
        <v>IT</v>
      </c>
      <c r="E354" s="18" t="s">
        <v>649</v>
      </c>
      <c r="H354" s="99"/>
      <c r="I354" s="99"/>
      <c r="J354" s="99"/>
      <c r="K354" s="99"/>
      <c r="L354" s="99"/>
      <c r="M354" s="99"/>
      <c r="N354" s="99"/>
      <c r="O354" s="99"/>
      <c r="P354" s="99"/>
      <c r="Q354" s="99"/>
      <c r="R354" s="99"/>
      <c r="S354" s="99"/>
      <c r="T354" s="99"/>
      <c r="V354" s="182">
        <f t="shared" si="151"/>
        <v>0</v>
      </c>
    </row>
    <row r="355" spans="2:22" s="161" customFormat="1" ht="12.6">
      <c r="B355" s="35" t="s">
        <v>576</v>
      </c>
      <c r="C355" s="94" t="str">
        <f>'5'!C108</f>
        <v>Office Sundry</v>
      </c>
      <c r="D355" s="18" t="str">
        <f>'5'!D108</f>
        <v>OS</v>
      </c>
      <c r="E355" s="18" t="s">
        <v>649</v>
      </c>
      <c r="H355" s="99"/>
      <c r="I355" s="99"/>
      <c r="J355" s="99"/>
      <c r="K355" s="99"/>
      <c r="L355" s="99"/>
      <c r="M355" s="99"/>
      <c r="N355" s="99"/>
      <c r="O355" s="99"/>
      <c r="P355" s="99"/>
      <c r="Q355" s="99"/>
      <c r="R355" s="99"/>
      <c r="S355" s="99"/>
      <c r="T355" s="99"/>
      <c r="V355" s="182"/>
    </row>
    <row r="356" spans="2:22" s="161" customFormat="1" ht="12.6">
      <c r="B356" s="35" t="s">
        <v>576</v>
      </c>
      <c r="C356" s="94" t="str">
        <f>'5'!C109</f>
        <v>Spare - please specify</v>
      </c>
      <c r="D356" s="18" t="str">
        <f>'5'!D109</f>
        <v>SP1</v>
      </c>
      <c r="E356" s="18" t="s">
        <v>649</v>
      </c>
      <c r="H356" s="99"/>
      <c r="I356" s="99"/>
      <c r="J356" s="99"/>
      <c r="K356" s="99"/>
      <c r="L356" s="99"/>
      <c r="M356" s="99"/>
      <c r="N356" s="99"/>
      <c r="O356" s="99"/>
      <c r="P356" s="99"/>
      <c r="Q356" s="99"/>
      <c r="R356" s="99"/>
      <c r="S356" s="99"/>
      <c r="T356" s="99"/>
      <c r="V356" s="182">
        <f t="shared" si="151"/>
        <v>0</v>
      </c>
    </row>
    <row r="357" spans="2:22" s="161" customFormat="1" ht="12.6">
      <c r="B357" s="35" t="s">
        <v>576</v>
      </c>
      <c r="C357" s="94" t="str">
        <f>'5'!C110</f>
        <v>Spare - please specify</v>
      </c>
      <c r="D357" s="18" t="str">
        <f>'5'!D110</f>
        <v>SP2</v>
      </c>
      <c r="E357" s="18" t="s">
        <v>649</v>
      </c>
      <c r="H357" s="99"/>
      <c r="I357" s="99"/>
      <c r="J357" s="99"/>
      <c r="K357" s="99"/>
      <c r="L357" s="99"/>
      <c r="M357" s="99"/>
      <c r="N357" s="99"/>
      <c r="O357" s="99"/>
      <c r="P357" s="99"/>
      <c r="Q357" s="99"/>
      <c r="R357" s="99"/>
      <c r="S357" s="99"/>
      <c r="T357" s="99"/>
      <c r="V357" s="182">
        <f t="shared" si="151"/>
        <v>0</v>
      </c>
    </row>
    <row r="358" spans="2:22" s="161" customFormat="1" ht="12.6">
      <c r="B358" s="35" t="s">
        <v>576</v>
      </c>
      <c r="C358" s="94" t="str">
        <f>'5'!C111</f>
        <v>Spare - please specify</v>
      </c>
      <c r="D358" s="18" t="str">
        <f>'5'!D111</f>
        <v>SP3</v>
      </c>
      <c r="E358" s="18" t="s">
        <v>649</v>
      </c>
      <c r="H358" s="99"/>
      <c r="I358" s="99"/>
      <c r="J358" s="99"/>
      <c r="K358" s="99"/>
      <c r="L358" s="99"/>
      <c r="M358" s="99"/>
      <c r="N358" s="99"/>
      <c r="O358" s="99"/>
      <c r="P358" s="99"/>
      <c r="Q358" s="99"/>
      <c r="R358" s="99"/>
      <c r="S358" s="99"/>
      <c r="T358" s="99"/>
      <c r="V358" s="182">
        <f t="shared" si="151"/>
        <v>0</v>
      </c>
    </row>
    <row r="359" spans="2:22" s="161" customFormat="1" ht="12.6">
      <c r="B359" s="35" t="s">
        <v>578</v>
      </c>
      <c r="C359" s="16" t="str">
        <f>'5'!C112</f>
        <v>Programme</v>
      </c>
      <c r="D359" s="18"/>
      <c r="E359" s="18" t="s">
        <v>649</v>
      </c>
      <c r="F359" s="18"/>
      <c r="G359" s="18"/>
      <c r="H359" s="98">
        <f t="shared" ref="H359:T359" si="152">SUM(H360:H372)</f>
        <v>0</v>
      </c>
      <c r="I359" s="98">
        <f t="shared" si="152"/>
        <v>0</v>
      </c>
      <c r="J359" s="98">
        <f t="shared" si="152"/>
        <v>0</v>
      </c>
      <c r="K359" s="98">
        <f t="shared" si="152"/>
        <v>0</v>
      </c>
      <c r="L359" s="98">
        <f t="shared" si="152"/>
        <v>0</v>
      </c>
      <c r="M359" s="98">
        <f t="shared" si="152"/>
        <v>0</v>
      </c>
      <c r="N359" s="98">
        <f t="shared" si="152"/>
        <v>0</v>
      </c>
      <c r="O359" s="98">
        <f t="shared" si="152"/>
        <v>0</v>
      </c>
      <c r="P359" s="98">
        <f t="shared" si="152"/>
        <v>0</v>
      </c>
      <c r="Q359" s="98">
        <f t="shared" si="152"/>
        <v>0</v>
      </c>
      <c r="R359" s="98">
        <f t="shared" si="152"/>
        <v>0</v>
      </c>
      <c r="S359" s="98">
        <f t="shared" si="152"/>
        <v>0</v>
      </c>
      <c r="T359" s="98">
        <f t="shared" si="152"/>
        <v>0</v>
      </c>
      <c r="U359" s="169"/>
      <c r="V359" s="182">
        <f t="shared" si="151"/>
        <v>0</v>
      </c>
    </row>
    <row r="360" spans="2:22" s="137" customFormat="1" ht="12.6">
      <c r="B360" s="35" t="s">
        <v>578</v>
      </c>
      <c r="C360" s="94" t="str">
        <f>'5'!C113</f>
        <v>Payroll costs</v>
      </c>
      <c r="D360" s="18" t="str">
        <f>'5'!D113</f>
        <v>PR</v>
      </c>
      <c r="E360" s="18" t="s">
        <v>649</v>
      </c>
      <c r="F360" s="18"/>
      <c r="G360" s="18"/>
      <c r="H360" s="99"/>
      <c r="I360" s="99"/>
      <c r="J360" s="99"/>
      <c r="K360" s="99"/>
      <c r="L360" s="99"/>
      <c r="M360" s="99"/>
      <c r="N360" s="99"/>
      <c r="O360" s="99"/>
      <c r="P360" s="99"/>
      <c r="Q360" s="99"/>
      <c r="R360" s="99"/>
      <c r="S360" s="99"/>
      <c r="T360" s="99"/>
      <c r="U360" s="161"/>
      <c r="V360" s="182">
        <f t="shared" si="151"/>
        <v>0</v>
      </c>
    </row>
    <row r="361" spans="2:22" s="137" customFormat="1" ht="12.6">
      <c r="B361" s="35" t="s">
        <v>578</v>
      </c>
      <c r="C361" s="94" t="str">
        <f>'5'!C114</f>
        <v>Non-payroll costs</v>
      </c>
      <c r="D361" s="18" t="str">
        <f>'5'!D114</f>
        <v>NP</v>
      </c>
      <c r="E361" s="18" t="s">
        <v>649</v>
      </c>
      <c r="F361" s="18"/>
      <c r="G361" s="18"/>
      <c r="H361" s="99"/>
      <c r="I361" s="99"/>
      <c r="J361" s="99"/>
      <c r="K361" s="99"/>
      <c r="L361" s="99"/>
      <c r="M361" s="99"/>
      <c r="N361" s="99"/>
      <c r="O361" s="99"/>
      <c r="P361" s="99"/>
      <c r="Q361" s="99"/>
      <c r="R361" s="99"/>
      <c r="S361" s="99"/>
      <c r="T361" s="99"/>
      <c r="U361" s="161"/>
      <c r="V361" s="182">
        <f t="shared" si="151"/>
        <v>0</v>
      </c>
    </row>
    <row r="362" spans="2:22" s="137" customFormat="1" ht="12.6">
      <c r="B362" s="35" t="s">
        <v>578</v>
      </c>
      <c r="C362" s="94" t="str">
        <f>'5'!C115</f>
        <v>Recruitment</v>
      </c>
      <c r="D362" s="18" t="str">
        <f>'5'!D115</f>
        <v>RC</v>
      </c>
      <c r="E362" s="18" t="s">
        <v>649</v>
      </c>
      <c r="F362" s="18"/>
      <c r="G362" s="18"/>
      <c r="H362" s="99"/>
      <c r="I362" s="99"/>
      <c r="J362" s="99"/>
      <c r="K362" s="99"/>
      <c r="L362" s="99"/>
      <c r="M362" s="99"/>
      <c r="N362" s="99"/>
      <c r="O362" s="99"/>
      <c r="P362" s="99"/>
      <c r="Q362" s="99"/>
      <c r="R362" s="99"/>
      <c r="S362" s="99"/>
      <c r="T362" s="99"/>
      <c r="U362" s="161"/>
      <c r="V362" s="182">
        <f t="shared" si="151"/>
        <v>0</v>
      </c>
    </row>
    <row r="363" spans="2:22" s="137" customFormat="1" ht="12.6">
      <c r="B363" s="35" t="s">
        <v>578</v>
      </c>
      <c r="C363" s="94" t="str">
        <f>'5'!C116</f>
        <v>Accommodation</v>
      </c>
      <c r="D363" s="18" t="str">
        <f>'5'!D116</f>
        <v>AC</v>
      </c>
      <c r="E363" s="18" t="s">
        <v>649</v>
      </c>
      <c r="F363" s="18"/>
      <c r="G363" s="18"/>
      <c r="H363" s="99"/>
      <c r="I363" s="99"/>
      <c r="J363" s="99"/>
      <c r="K363" s="99"/>
      <c r="L363" s="99"/>
      <c r="M363" s="99"/>
      <c r="N363" s="99"/>
      <c r="O363" s="99"/>
      <c r="P363" s="99"/>
      <c r="Q363" s="99"/>
      <c r="R363" s="99"/>
      <c r="S363" s="99"/>
      <c r="T363" s="99"/>
      <c r="U363" s="161"/>
      <c r="V363" s="182">
        <f t="shared" si="151"/>
        <v>0</v>
      </c>
    </row>
    <row r="364" spans="2:22" s="137" customFormat="1" ht="12.6">
      <c r="B364" s="35" t="s">
        <v>578</v>
      </c>
      <c r="C364" s="94" t="str">
        <f>'5'!C117</f>
        <v>External services</v>
      </c>
      <c r="D364" s="18" t="str">
        <f>'5'!D117</f>
        <v>ES</v>
      </c>
      <c r="E364" s="18" t="s">
        <v>649</v>
      </c>
      <c r="F364" s="18"/>
      <c r="G364" s="18"/>
      <c r="H364" s="99"/>
      <c r="I364" s="99"/>
      <c r="J364" s="99"/>
      <c r="K364" s="99"/>
      <c r="L364" s="99"/>
      <c r="M364" s="99"/>
      <c r="N364" s="99"/>
      <c r="O364" s="99"/>
      <c r="P364" s="99"/>
      <c r="Q364" s="99"/>
      <c r="R364" s="99"/>
      <c r="S364" s="99"/>
      <c r="T364" s="99"/>
      <c r="U364" s="161"/>
      <c r="V364" s="182">
        <f t="shared" si="151"/>
        <v>0</v>
      </c>
    </row>
    <row r="365" spans="2:22" s="137" customFormat="1" ht="12.6">
      <c r="B365" s="35" t="s">
        <v>578</v>
      </c>
      <c r="C365" s="94" t="str">
        <f>'5'!C118</f>
        <v>Internal services</v>
      </c>
      <c r="D365" s="18" t="str">
        <f>'5'!D118</f>
        <v>IS</v>
      </c>
      <c r="E365" s="18" t="s">
        <v>649</v>
      </c>
      <c r="F365" s="18"/>
      <c r="G365" s="18"/>
      <c r="H365" s="99"/>
      <c r="I365" s="99"/>
      <c r="J365" s="99"/>
      <c r="K365" s="99"/>
      <c r="L365" s="99"/>
      <c r="M365" s="99"/>
      <c r="N365" s="99"/>
      <c r="O365" s="99"/>
      <c r="P365" s="99"/>
      <c r="Q365" s="99"/>
      <c r="R365" s="99"/>
      <c r="S365" s="99"/>
      <c r="T365" s="99"/>
      <c r="U365" s="161"/>
      <c r="V365" s="182">
        <f t="shared" si="151"/>
        <v>0</v>
      </c>
    </row>
    <row r="366" spans="2:22" s="137" customFormat="1" ht="12.6">
      <c r="B366" s="35" t="s">
        <v>578</v>
      </c>
      <c r="C366" s="94" t="str">
        <f>'5'!C119</f>
        <v>Service management</v>
      </c>
      <c r="D366" s="18" t="str">
        <f>'5'!D119</f>
        <v>SM</v>
      </c>
      <c r="E366" s="18" t="s">
        <v>649</v>
      </c>
      <c r="F366" s="18"/>
      <c r="G366" s="18"/>
      <c r="H366" s="99"/>
      <c r="I366" s="99"/>
      <c r="J366" s="99"/>
      <c r="K366" s="99"/>
      <c r="L366" s="99"/>
      <c r="M366" s="99"/>
      <c r="N366" s="99"/>
      <c r="O366" s="99"/>
      <c r="P366" s="99"/>
      <c r="Q366" s="99"/>
      <c r="R366" s="99"/>
      <c r="S366" s="99"/>
      <c r="T366" s="99"/>
      <c r="U366" s="161"/>
      <c r="V366" s="182">
        <f t="shared" si="151"/>
        <v>0</v>
      </c>
    </row>
    <row r="367" spans="2:22" s="137" customFormat="1" ht="12.6">
      <c r="B367" s="35" t="s">
        <v>578</v>
      </c>
      <c r="C367" s="94" t="str">
        <f>'5'!C120</f>
        <v>Transition</v>
      </c>
      <c r="D367" s="18" t="str">
        <f>'5'!D120</f>
        <v>TR</v>
      </c>
      <c r="E367" s="18" t="s">
        <v>649</v>
      </c>
      <c r="F367" s="18"/>
      <c r="G367" s="18"/>
      <c r="H367" s="99"/>
      <c r="I367" s="99"/>
      <c r="J367" s="99"/>
      <c r="K367" s="99"/>
      <c r="L367" s="99"/>
      <c r="M367" s="99"/>
      <c r="N367" s="99"/>
      <c r="O367" s="99"/>
      <c r="P367" s="99"/>
      <c r="Q367" s="99"/>
      <c r="R367" s="99"/>
      <c r="S367" s="99"/>
      <c r="T367" s="99"/>
      <c r="U367" s="161"/>
      <c r="V367" s="182">
        <f t="shared" si="151"/>
        <v>0</v>
      </c>
    </row>
    <row r="368" spans="2:22" s="161" customFormat="1" ht="12.6">
      <c r="B368" s="35" t="s">
        <v>578</v>
      </c>
      <c r="C368" s="94" t="str">
        <f>'5'!C121</f>
        <v>IT Services</v>
      </c>
      <c r="D368" s="18" t="str">
        <f>'5'!D121</f>
        <v>IT</v>
      </c>
      <c r="E368" s="18" t="s">
        <v>649</v>
      </c>
      <c r="F368" s="18"/>
      <c r="G368" s="18"/>
      <c r="H368" s="99"/>
      <c r="I368" s="124"/>
      <c r="J368" s="124"/>
      <c r="K368" s="124"/>
      <c r="L368" s="124"/>
      <c r="M368" s="124"/>
      <c r="N368" s="124"/>
      <c r="O368" s="124"/>
      <c r="P368" s="124"/>
      <c r="Q368" s="124"/>
      <c r="R368" s="124"/>
      <c r="S368" s="124"/>
      <c r="T368" s="124"/>
      <c r="V368" s="182">
        <f t="shared" si="151"/>
        <v>0</v>
      </c>
    </row>
    <row r="369" spans="2:22" s="161" customFormat="1" ht="12.6">
      <c r="B369" s="35" t="s">
        <v>578</v>
      </c>
      <c r="C369" s="94" t="str">
        <f>'5'!C122</f>
        <v>Office Sundry</v>
      </c>
      <c r="D369" s="18" t="str">
        <f>'5'!D122</f>
        <v>OS</v>
      </c>
      <c r="E369" s="18" t="s">
        <v>649</v>
      </c>
      <c r="F369" s="18"/>
      <c r="G369" s="18"/>
      <c r="H369" s="99"/>
      <c r="I369" s="124"/>
      <c r="J369" s="124"/>
      <c r="K369" s="124"/>
      <c r="L369" s="124"/>
      <c r="M369" s="124"/>
      <c r="N369" s="124"/>
      <c r="O369" s="124"/>
      <c r="P369" s="124"/>
      <c r="Q369" s="124"/>
      <c r="R369" s="124"/>
      <c r="S369" s="124"/>
      <c r="T369" s="124"/>
      <c r="V369" s="182"/>
    </row>
    <row r="370" spans="2:22" s="161" customFormat="1" ht="12.6">
      <c r="B370" s="35" t="s">
        <v>578</v>
      </c>
      <c r="C370" s="94" t="str">
        <f>'5'!C123</f>
        <v>Spare - please specify</v>
      </c>
      <c r="D370" s="18" t="str">
        <f>'5'!D123</f>
        <v>SP1</v>
      </c>
      <c r="E370" s="18" t="s">
        <v>649</v>
      </c>
      <c r="F370" s="18"/>
      <c r="G370" s="18"/>
      <c r="H370" s="99"/>
      <c r="I370" s="124"/>
      <c r="J370" s="124"/>
      <c r="K370" s="124"/>
      <c r="L370" s="124"/>
      <c r="M370" s="124"/>
      <c r="N370" s="124"/>
      <c r="O370" s="124"/>
      <c r="P370" s="124"/>
      <c r="Q370" s="124"/>
      <c r="R370" s="124"/>
      <c r="S370" s="124"/>
      <c r="T370" s="124"/>
      <c r="V370" s="182">
        <f t="shared" si="151"/>
        <v>0</v>
      </c>
    </row>
    <row r="371" spans="2:22" s="161" customFormat="1" ht="12.6">
      <c r="B371" s="35" t="s">
        <v>578</v>
      </c>
      <c r="C371" s="94" t="str">
        <f>'5'!C124</f>
        <v>Spare - please specify</v>
      </c>
      <c r="D371" s="18" t="str">
        <f>'5'!D124</f>
        <v>SP2</v>
      </c>
      <c r="E371" s="18" t="s">
        <v>649</v>
      </c>
      <c r="F371" s="18"/>
      <c r="G371" s="18"/>
      <c r="H371" s="99"/>
      <c r="I371" s="124"/>
      <c r="J371" s="124"/>
      <c r="K371" s="124"/>
      <c r="L371" s="124"/>
      <c r="M371" s="124"/>
      <c r="N371" s="124"/>
      <c r="O371" s="124"/>
      <c r="P371" s="124"/>
      <c r="Q371" s="124"/>
      <c r="R371" s="124"/>
      <c r="S371" s="124"/>
      <c r="T371" s="124"/>
      <c r="V371" s="182">
        <f t="shared" si="151"/>
        <v>0</v>
      </c>
    </row>
    <row r="372" spans="2:22" s="161" customFormat="1" ht="12.6">
      <c r="B372" s="35" t="s">
        <v>578</v>
      </c>
      <c r="C372" s="94" t="str">
        <f>'5'!C125</f>
        <v>Spare - please specify</v>
      </c>
      <c r="D372" s="18" t="str">
        <f>'5'!D125</f>
        <v>SP3</v>
      </c>
      <c r="E372" s="18" t="s">
        <v>649</v>
      </c>
      <c r="F372" s="18"/>
      <c r="G372" s="18"/>
      <c r="H372" s="99"/>
      <c r="I372" s="124"/>
      <c r="J372" s="124"/>
      <c r="K372" s="124"/>
      <c r="L372" s="124"/>
      <c r="M372" s="124"/>
      <c r="N372" s="124"/>
      <c r="O372" s="124"/>
      <c r="P372" s="124"/>
      <c r="Q372" s="124"/>
      <c r="R372" s="124"/>
      <c r="S372" s="124"/>
      <c r="T372" s="124"/>
      <c r="V372" s="182">
        <f t="shared" si="151"/>
        <v>0</v>
      </c>
    </row>
    <row r="373" spans="2:22" s="161" customFormat="1" ht="12.6">
      <c r="B373" s="35" t="s">
        <v>577</v>
      </c>
      <c r="C373" s="16" t="str">
        <f>'5'!C126</f>
        <v>Security</v>
      </c>
      <c r="D373" s="18"/>
      <c r="E373" s="18" t="s">
        <v>649</v>
      </c>
      <c r="H373" s="98">
        <f t="shared" ref="H373:T373" si="153">SUM(H374:H386)</f>
        <v>0</v>
      </c>
      <c r="I373" s="98">
        <f t="shared" si="153"/>
        <v>0</v>
      </c>
      <c r="J373" s="98">
        <f t="shared" si="153"/>
        <v>0</v>
      </c>
      <c r="K373" s="98">
        <f t="shared" si="153"/>
        <v>0</v>
      </c>
      <c r="L373" s="98">
        <f t="shared" si="153"/>
        <v>0</v>
      </c>
      <c r="M373" s="98">
        <f t="shared" si="153"/>
        <v>0</v>
      </c>
      <c r="N373" s="98">
        <f t="shared" si="153"/>
        <v>0</v>
      </c>
      <c r="O373" s="98">
        <f t="shared" si="153"/>
        <v>0</v>
      </c>
      <c r="P373" s="98">
        <f t="shared" si="153"/>
        <v>0</v>
      </c>
      <c r="Q373" s="98">
        <f t="shared" si="153"/>
        <v>0</v>
      </c>
      <c r="R373" s="98">
        <f t="shared" si="153"/>
        <v>0</v>
      </c>
      <c r="S373" s="98">
        <f t="shared" si="153"/>
        <v>0</v>
      </c>
      <c r="T373" s="98">
        <f t="shared" si="153"/>
        <v>0</v>
      </c>
      <c r="U373" s="169"/>
      <c r="V373" s="182">
        <f t="shared" si="151"/>
        <v>0</v>
      </c>
    </row>
    <row r="374" spans="2:22" s="137" customFormat="1" ht="12.6">
      <c r="B374" s="35" t="s">
        <v>577</v>
      </c>
      <c r="C374" s="94" t="str">
        <f>'5'!C127</f>
        <v>Payroll costs</v>
      </c>
      <c r="D374" s="18" t="str">
        <f>'5'!D127</f>
        <v>PR</v>
      </c>
      <c r="E374" s="18" t="s">
        <v>649</v>
      </c>
      <c r="F374" s="161"/>
      <c r="G374" s="161"/>
      <c r="H374" s="99"/>
      <c r="I374" s="99"/>
      <c r="J374" s="99"/>
      <c r="K374" s="99"/>
      <c r="L374" s="99"/>
      <c r="M374" s="99"/>
      <c r="N374" s="99"/>
      <c r="O374" s="99"/>
      <c r="P374" s="99"/>
      <c r="Q374" s="99"/>
      <c r="R374" s="99"/>
      <c r="S374" s="99"/>
      <c r="T374" s="99"/>
      <c r="U374" s="161"/>
      <c r="V374" s="182">
        <f t="shared" si="151"/>
        <v>0</v>
      </c>
    </row>
    <row r="375" spans="2:22" s="137" customFormat="1" ht="12.6">
      <c r="B375" s="35" t="s">
        <v>577</v>
      </c>
      <c r="C375" s="94" t="str">
        <f>'5'!C128</f>
        <v>Non-payroll costs</v>
      </c>
      <c r="D375" s="18" t="str">
        <f>'5'!D128</f>
        <v>NP</v>
      </c>
      <c r="E375" s="18" t="s">
        <v>649</v>
      </c>
      <c r="F375" s="161"/>
      <c r="G375" s="161"/>
      <c r="H375" s="99"/>
      <c r="I375" s="99"/>
      <c r="J375" s="99"/>
      <c r="K375" s="99"/>
      <c r="L375" s="99"/>
      <c r="M375" s="99"/>
      <c r="N375" s="99"/>
      <c r="O375" s="99"/>
      <c r="P375" s="99"/>
      <c r="Q375" s="99"/>
      <c r="R375" s="99"/>
      <c r="S375" s="99"/>
      <c r="T375" s="99"/>
      <c r="V375" s="182">
        <f t="shared" si="151"/>
        <v>0</v>
      </c>
    </row>
    <row r="376" spans="2:22" s="137" customFormat="1" ht="12.6">
      <c r="B376" s="35" t="s">
        <v>577</v>
      </c>
      <c r="C376" s="94" t="str">
        <f>'5'!C129</f>
        <v>Recruitment</v>
      </c>
      <c r="D376" s="18" t="str">
        <f>'5'!D129</f>
        <v>RC</v>
      </c>
      <c r="E376" s="18" t="s">
        <v>649</v>
      </c>
      <c r="F376" s="161"/>
      <c r="G376" s="161"/>
      <c r="H376" s="99"/>
      <c r="I376" s="99"/>
      <c r="J376" s="99"/>
      <c r="K376" s="99"/>
      <c r="L376" s="99"/>
      <c r="M376" s="99"/>
      <c r="N376" s="99"/>
      <c r="O376" s="99"/>
      <c r="P376" s="99"/>
      <c r="Q376" s="99"/>
      <c r="R376" s="99"/>
      <c r="S376" s="99"/>
      <c r="T376" s="99"/>
      <c r="U376" s="161"/>
      <c r="V376" s="182">
        <f t="shared" si="151"/>
        <v>0</v>
      </c>
    </row>
    <row r="377" spans="2:22" s="137" customFormat="1" ht="12.6">
      <c r="B377" s="35" t="s">
        <v>577</v>
      </c>
      <c r="C377" s="94" t="str">
        <f>'5'!C130</f>
        <v>Accommodation</v>
      </c>
      <c r="D377" s="18" t="str">
        <f>'5'!D130</f>
        <v>AC</v>
      </c>
      <c r="E377" s="18" t="s">
        <v>649</v>
      </c>
      <c r="F377" s="161"/>
      <c r="G377" s="161"/>
      <c r="H377" s="99"/>
      <c r="I377" s="99"/>
      <c r="J377" s="99"/>
      <c r="K377" s="99"/>
      <c r="L377" s="99"/>
      <c r="M377" s="99"/>
      <c r="N377" s="99"/>
      <c r="O377" s="99"/>
      <c r="P377" s="99"/>
      <c r="Q377" s="99"/>
      <c r="R377" s="99"/>
      <c r="S377" s="99"/>
      <c r="T377" s="99"/>
      <c r="U377" s="161"/>
      <c r="V377" s="182">
        <f t="shared" si="151"/>
        <v>0</v>
      </c>
    </row>
    <row r="378" spans="2:22" s="137" customFormat="1" ht="12.6">
      <c r="B378" s="35" t="s">
        <v>577</v>
      </c>
      <c r="C378" s="94" t="str">
        <f>'5'!C131</f>
        <v>External services</v>
      </c>
      <c r="D378" s="18" t="str">
        <f>'5'!D131</f>
        <v>ES</v>
      </c>
      <c r="E378" s="18" t="s">
        <v>649</v>
      </c>
      <c r="F378" s="161"/>
      <c r="G378" s="161"/>
      <c r="H378" s="99"/>
      <c r="I378" s="99"/>
      <c r="J378" s="99"/>
      <c r="K378" s="99"/>
      <c r="L378" s="99"/>
      <c r="M378" s="99"/>
      <c r="N378" s="99"/>
      <c r="O378" s="99"/>
      <c r="P378" s="99"/>
      <c r="Q378" s="99"/>
      <c r="R378" s="99"/>
      <c r="S378" s="99"/>
      <c r="T378" s="99"/>
      <c r="U378" s="161"/>
      <c r="V378" s="182">
        <f t="shared" si="151"/>
        <v>0</v>
      </c>
    </row>
    <row r="379" spans="2:22" s="137" customFormat="1" ht="12.6">
      <c r="B379" s="35" t="s">
        <v>577</v>
      </c>
      <c r="C379" s="94" t="str">
        <f>'5'!C132</f>
        <v>Internal services</v>
      </c>
      <c r="D379" s="18" t="str">
        <f>'5'!D132</f>
        <v>IS</v>
      </c>
      <c r="E379" s="18" t="s">
        <v>649</v>
      </c>
      <c r="F379" s="161"/>
      <c r="G379" s="161"/>
      <c r="H379" s="99"/>
      <c r="I379" s="99"/>
      <c r="J379" s="99"/>
      <c r="K379" s="99"/>
      <c r="L379" s="99"/>
      <c r="M379" s="99"/>
      <c r="N379" s="99"/>
      <c r="O379" s="99"/>
      <c r="P379" s="99"/>
      <c r="Q379" s="99"/>
      <c r="R379" s="99"/>
      <c r="S379" s="99"/>
      <c r="T379" s="99"/>
      <c r="U379" s="161"/>
      <c r="V379" s="182">
        <f t="shared" si="151"/>
        <v>0</v>
      </c>
    </row>
    <row r="380" spans="2:22" s="137" customFormat="1" ht="12.6">
      <c r="B380" s="35" t="s">
        <v>577</v>
      </c>
      <c r="C380" s="94" t="str">
        <f>'5'!C133</f>
        <v>Service management</v>
      </c>
      <c r="D380" s="18" t="str">
        <f>'5'!D133</f>
        <v>SM</v>
      </c>
      <c r="E380" s="18" t="s">
        <v>649</v>
      </c>
      <c r="F380" s="161"/>
      <c r="G380" s="161"/>
      <c r="H380" s="99"/>
      <c r="I380" s="99"/>
      <c r="J380" s="99"/>
      <c r="K380" s="99"/>
      <c r="L380" s="99"/>
      <c r="M380" s="99"/>
      <c r="N380" s="99"/>
      <c r="O380" s="99"/>
      <c r="P380" s="99"/>
      <c r="Q380" s="99"/>
      <c r="R380" s="99"/>
      <c r="S380" s="99"/>
      <c r="T380" s="99"/>
      <c r="U380" s="161"/>
      <c r="V380" s="182">
        <f t="shared" si="151"/>
        <v>0</v>
      </c>
    </row>
    <row r="381" spans="2:22" s="137" customFormat="1" ht="12.6">
      <c r="B381" s="35" t="s">
        <v>577</v>
      </c>
      <c r="C381" s="94" t="str">
        <f>'5'!C134</f>
        <v>Transition</v>
      </c>
      <c r="D381" s="18" t="str">
        <f>'5'!D134</f>
        <v>TR</v>
      </c>
      <c r="E381" s="18" t="s">
        <v>649</v>
      </c>
      <c r="F381" s="161"/>
      <c r="G381" s="161"/>
      <c r="H381" s="99"/>
      <c r="I381" s="99"/>
      <c r="J381" s="99"/>
      <c r="K381" s="99"/>
      <c r="L381" s="99"/>
      <c r="M381" s="99"/>
      <c r="N381" s="99"/>
      <c r="O381" s="99"/>
      <c r="P381" s="99"/>
      <c r="Q381" s="99"/>
      <c r="R381" s="99"/>
      <c r="S381" s="99"/>
      <c r="T381" s="99"/>
      <c r="U381" s="161"/>
      <c r="V381" s="182">
        <f t="shared" si="151"/>
        <v>0</v>
      </c>
    </row>
    <row r="382" spans="2:22" s="161" customFormat="1" ht="12.6">
      <c r="B382" s="35" t="s">
        <v>577</v>
      </c>
      <c r="C382" s="94" t="str">
        <f>'5'!C135</f>
        <v>IT Services</v>
      </c>
      <c r="D382" s="18" t="str">
        <f>'5'!D135</f>
        <v>IT</v>
      </c>
      <c r="E382" s="18" t="s">
        <v>649</v>
      </c>
      <c r="H382" s="99"/>
      <c r="I382" s="99"/>
      <c r="J382" s="99"/>
      <c r="K382" s="99"/>
      <c r="L382" s="99"/>
      <c r="M382" s="99"/>
      <c r="N382" s="99"/>
      <c r="O382" s="99"/>
      <c r="P382" s="99"/>
      <c r="Q382" s="99"/>
      <c r="R382" s="99"/>
      <c r="S382" s="99"/>
      <c r="T382" s="99"/>
      <c r="V382" s="182">
        <f t="shared" si="151"/>
        <v>0</v>
      </c>
    </row>
    <row r="383" spans="2:22" s="161" customFormat="1" ht="12.6">
      <c r="B383" s="35" t="s">
        <v>577</v>
      </c>
      <c r="C383" s="94" t="str">
        <f>'5'!C136</f>
        <v>Office Sundry</v>
      </c>
      <c r="D383" s="18" t="str">
        <f>'5'!D136</f>
        <v>OS</v>
      </c>
      <c r="E383" s="18" t="s">
        <v>649</v>
      </c>
      <c r="H383" s="99"/>
      <c r="I383" s="99"/>
      <c r="J383" s="99"/>
      <c r="K383" s="99"/>
      <c r="L383" s="99"/>
      <c r="M383" s="99"/>
      <c r="N383" s="99"/>
      <c r="O383" s="99"/>
      <c r="P383" s="99"/>
      <c r="Q383" s="99"/>
      <c r="R383" s="99"/>
      <c r="S383" s="99"/>
      <c r="T383" s="99"/>
      <c r="V383" s="182"/>
    </row>
    <row r="384" spans="2:22" s="161" customFormat="1" ht="12.6">
      <c r="B384" s="35" t="s">
        <v>577</v>
      </c>
      <c r="C384" s="94" t="str">
        <f>'5'!C137</f>
        <v>Spare - please specify</v>
      </c>
      <c r="D384" s="18" t="str">
        <f>'5'!D137</f>
        <v>SP1</v>
      </c>
      <c r="E384" s="18" t="s">
        <v>649</v>
      </c>
      <c r="H384" s="99"/>
      <c r="I384" s="124"/>
      <c r="J384" s="124"/>
      <c r="K384" s="124"/>
      <c r="L384" s="124"/>
      <c r="M384" s="124"/>
      <c r="N384" s="124"/>
      <c r="O384" s="124"/>
      <c r="P384" s="124"/>
      <c r="Q384" s="124"/>
      <c r="R384" s="124"/>
      <c r="S384" s="124"/>
      <c r="T384" s="124"/>
      <c r="V384" s="182">
        <f t="shared" si="151"/>
        <v>0</v>
      </c>
    </row>
    <row r="385" spans="2:22" s="161" customFormat="1" ht="12.6">
      <c r="B385" s="35" t="s">
        <v>577</v>
      </c>
      <c r="C385" s="94" t="str">
        <f>'5'!C138</f>
        <v>Spare - please specify</v>
      </c>
      <c r="D385" s="18" t="str">
        <f>'5'!D138</f>
        <v>SP2</v>
      </c>
      <c r="E385" s="18" t="s">
        <v>649</v>
      </c>
      <c r="H385" s="99"/>
      <c r="I385" s="124"/>
      <c r="J385" s="124"/>
      <c r="K385" s="124"/>
      <c r="L385" s="124"/>
      <c r="M385" s="124"/>
      <c r="N385" s="124"/>
      <c r="O385" s="124"/>
      <c r="P385" s="124"/>
      <c r="Q385" s="124"/>
      <c r="R385" s="124"/>
      <c r="S385" s="124"/>
      <c r="T385" s="124"/>
      <c r="V385" s="182">
        <f t="shared" si="151"/>
        <v>0</v>
      </c>
    </row>
    <row r="386" spans="2:22" s="161" customFormat="1" ht="12.6">
      <c r="B386" s="35" t="s">
        <v>577</v>
      </c>
      <c r="C386" s="94" t="str">
        <f>'5'!C139</f>
        <v>Spare - please specify</v>
      </c>
      <c r="D386" s="18" t="str">
        <f>'5'!D139</f>
        <v>SP3</v>
      </c>
      <c r="E386" s="18" t="s">
        <v>649</v>
      </c>
      <c r="H386" s="99"/>
      <c r="I386" s="124"/>
      <c r="J386" s="124"/>
      <c r="K386" s="124"/>
      <c r="L386" s="124"/>
      <c r="M386" s="124"/>
      <c r="N386" s="124"/>
      <c r="O386" s="124"/>
      <c r="P386" s="124"/>
      <c r="Q386" s="124"/>
      <c r="R386" s="124"/>
      <c r="S386" s="124"/>
      <c r="T386" s="124"/>
      <c r="V386" s="182">
        <f t="shared" si="151"/>
        <v>0</v>
      </c>
    </row>
    <row r="387" spans="2:22" s="161" customFormat="1" ht="12.75" customHeight="1">
      <c r="C387" s="23"/>
      <c r="H387" s="97"/>
      <c r="I387" s="97"/>
      <c r="J387" s="97"/>
      <c r="K387" s="97"/>
      <c r="L387" s="97"/>
      <c r="M387" s="97"/>
      <c r="N387" s="97"/>
      <c r="O387" s="97"/>
      <c r="P387" s="97"/>
      <c r="Q387" s="97"/>
      <c r="R387" s="97"/>
      <c r="S387" s="97"/>
      <c r="T387" s="97"/>
    </row>
    <row r="388" spans="2:22" s="161" customFormat="1" ht="12.75" customHeight="1">
      <c r="B388" s="35" t="s">
        <v>665</v>
      </c>
      <c r="C388" s="65" t="s">
        <v>664</v>
      </c>
      <c r="E388" s="18" t="s">
        <v>649</v>
      </c>
      <c r="H388" s="100">
        <v>0</v>
      </c>
      <c r="I388" s="100">
        <v>0</v>
      </c>
      <c r="J388" s="100">
        <v>0</v>
      </c>
      <c r="K388" s="100">
        <v>0</v>
      </c>
      <c r="L388" s="100">
        <v>0</v>
      </c>
      <c r="M388" s="100">
        <v>0</v>
      </c>
      <c r="N388" s="100">
        <v>0</v>
      </c>
      <c r="O388" s="100">
        <v>0</v>
      </c>
      <c r="P388" s="100">
        <v>0</v>
      </c>
      <c r="Q388" s="100">
        <v>0</v>
      </c>
      <c r="R388" s="100">
        <v>0</v>
      </c>
      <c r="S388" s="100">
        <v>0</v>
      </c>
      <c r="T388" s="100">
        <v>0</v>
      </c>
    </row>
    <row r="389" spans="2:22" s="161" customFormat="1" ht="12.6">
      <c r="H389" s="97"/>
      <c r="I389" s="97"/>
      <c r="J389" s="97"/>
      <c r="K389" s="97"/>
      <c r="L389" s="97"/>
      <c r="M389" s="97"/>
      <c r="N389" s="97"/>
      <c r="O389" s="97"/>
      <c r="P389" s="97"/>
      <c r="Q389" s="97"/>
      <c r="R389" s="97"/>
      <c r="S389" s="97"/>
      <c r="T389" s="97"/>
    </row>
    <row r="390" spans="2:22" s="137" customFormat="1" ht="12.6">
      <c r="B390" s="35" t="s">
        <v>581</v>
      </c>
      <c r="C390" s="65" t="s">
        <v>670</v>
      </c>
      <c r="D390" s="161"/>
      <c r="E390" s="18" t="s">
        <v>649</v>
      </c>
      <c r="F390" s="161"/>
      <c r="G390" s="161"/>
      <c r="H390" s="100">
        <v>0</v>
      </c>
      <c r="I390" s="100">
        <v>0</v>
      </c>
      <c r="J390" s="100">
        <v>0</v>
      </c>
      <c r="K390" s="100">
        <v>0</v>
      </c>
      <c r="L390" s="100">
        <v>0</v>
      </c>
      <c r="M390" s="100">
        <v>0</v>
      </c>
      <c r="N390" s="100">
        <v>0</v>
      </c>
      <c r="O390" s="100">
        <v>0</v>
      </c>
      <c r="P390" s="100">
        <v>0</v>
      </c>
      <c r="Q390" s="100">
        <v>0</v>
      </c>
      <c r="R390" s="100">
        <v>0</v>
      </c>
      <c r="S390" s="100">
        <v>0</v>
      </c>
      <c r="T390" s="100">
        <v>0</v>
      </c>
      <c r="U390" s="161"/>
      <c r="V390" s="161"/>
    </row>
    <row r="391" spans="2:22" s="137" customFormat="1" ht="12.6">
      <c r="B391" s="161"/>
      <c r="C391" s="161"/>
      <c r="D391" s="161"/>
      <c r="E391" s="161"/>
      <c r="F391" s="161"/>
      <c r="G391" s="161"/>
      <c r="H391" s="97"/>
      <c r="I391" s="97"/>
      <c r="J391" s="97"/>
      <c r="K391" s="97"/>
      <c r="L391" s="97"/>
      <c r="M391" s="97"/>
      <c r="N391" s="97"/>
      <c r="O391" s="97"/>
      <c r="P391" s="97"/>
      <c r="Q391" s="97"/>
      <c r="R391" s="97"/>
      <c r="S391" s="97"/>
      <c r="T391" s="97"/>
      <c r="U391" s="215"/>
      <c r="V391" s="161"/>
    </row>
    <row r="392" spans="2:22" s="137" customFormat="1" ht="12.6">
      <c r="B392" s="35" t="s">
        <v>582</v>
      </c>
      <c r="C392" s="151" t="s">
        <v>472</v>
      </c>
      <c r="D392" s="52"/>
      <c r="E392" s="18" t="s">
        <v>649</v>
      </c>
      <c r="F392" s="161"/>
      <c r="G392" s="161"/>
      <c r="H392" s="99"/>
      <c r="I392" s="99"/>
      <c r="J392" s="99"/>
      <c r="K392" s="99"/>
      <c r="L392" s="99"/>
      <c r="M392" s="99"/>
      <c r="N392" s="99"/>
      <c r="O392" s="99"/>
      <c r="P392" s="99"/>
      <c r="Q392" s="99"/>
      <c r="R392" s="99"/>
      <c r="S392" s="99"/>
      <c r="T392" s="99"/>
      <c r="U392" s="161"/>
      <c r="V392" s="161"/>
    </row>
    <row r="393" spans="2:22" ht="12.75" customHeight="1">
      <c r="C393" s="161"/>
      <c r="D393" s="161"/>
      <c r="E393" s="161"/>
      <c r="F393" s="161"/>
      <c r="G393" s="161"/>
      <c r="H393" s="161"/>
      <c r="I393" s="161"/>
      <c r="J393" s="161"/>
      <c r="K393" s="161"/>
      <c r="L393" s="161"/>
      <c r="M393" s="161"/>
      <c r="N393" s="161"/>
      <c r="O393" s="161"/>
      <c r="P393" s="161"/>
      <c r="Q393" s="161"/>
      <c r="R393" s="161"/>
      <c r="S393" s="161"/>
      <c r="T393" s="161"/>
    </row>
    <row r="394" spans="2:22" ht="12.75" hidden="1" customHeight="1">
      <c r="C394" s="161"/>
      <c r="D394" s="161"/>
      <c r="E394" s="161"/>
      <c r="F394" s="161"/>
      <c r="G394" s="161"/>
      <c r="H394" s="161"/>
      <c r="I394" s="161"/>
      <c r="J394" s="161"/>
      <c r="K394" s="161"/>
      <c r="L394" s="161"/>
      <c r="M394" s="161"/>
      <c r="N394" s="161"/>
      <c r="O394" s="161"/>
      <c r="P394" s="161"/>
      <c r="Q394" s="161"/>
      <c r="R394" s="161"/>
      <c r="S394" s="161"/>
      <c r="T394" s="161"/>
    </row>
    <row r="395" spans="2:22" ht="12.75" hidden="1" customHeight="1">
      <c r="C395" s="161"/>
      <c r="D395" s="161"/>
      <c r="E395" s="161"/>
      <c r="F395" s="161"/>
      <c r="G395" s="161"/>
      <c r="H395" s="161"/>
      <c r="I395" s="161"/>
      <c r="J395" s="161"/>
      <c r="K395" s="161"/>
      <c r="L395" s="161"/>
      <c r="M395" s="161"/>
      <c r="N395" s="161"/>
      <c r="O395" s="161"/>
      <c r="P395" s="161"/>
      <c r="Q395" s="161"/>
      <c r="R395" s="161"/>
      <c r="S395" s="161"/>
      <c r="T395" s="161"/>
    </row>
    <row r="396" spans="2:22" ht="12.75" hidden="1" customHeight="1">
      <c r="C396" s="161"/>
      <c r="D396" s="161"/>
      <c r="E396" s="161"/>
      <c r="F396" s="161"/>
      <c r="G396" s="161"/>
      <c r="H396" s="161"/>
      <c r="I396" s="161"/>
      <c r="J396" s="161"/>
      <c r="K396" s="161"/>
      <c r="L396" s="161"/>
      <c r="M396" s="161"/>
      <c r="N396" s="161"/>
      <c r="O396" s="161"/>
      <c r="P396" s="161"/>
      <c r="Q396" s="161"/>
      <c r="R396" s="161"/>
      <c r="S396" s="161"/>
      <c r="T396" s="161"/>
    </row>
    <row r="397" spans="2:22" ht="12.75" hidden="1" customHeight="1">
      <c r="C397" s="161"/>
      <c r="D397" s="161"/>
      <c r="E397" s="161"/>
      <c r="F397" s="161"/>
      <c r="G397" s="161"/>
      <c r="H397" s="161"/>
      <c r="I397" s="161"/>
      <c r="J397" s="161"/>
      <c r="K397" s="161"/>
      <c r="L397" s="161"/>
      <c r="M397" s="161"/>
      <c r="N397" s="161"/>
      <c r="O397" s="161"/>
      <c r="P397" s="161"/>
      <c r="Q397" s="161"/>
      <c r="R397" s="161"/>
      <c r="S397" s="161"/>
      <c r="T397" s="161"/>
    </row>
    <row r="398" spans="2:22" ht="12.75" hidden="1" customHeight="1">
      <c r="C398" s="161"/>
      <c r="D398" s="161"/>
      <c r="E398" s="161"/>
      <c r="F398" s="161"/>
      <c r="G398" s="161"/>
      <c r="H398" s="161"/>
      <c r="I398" s="161"/>
      <c r="J398" s="161"/>
      <c r="K398" s="161"/>
      <c r="L398" s="161"/>
      <c r="M398" s="161"/>
      <c r="N398" s="161"/>
      <c r="O398" s="161"/>
      <c r="P398" s="161"/>
      <c r="Q398" s="161"/>
      <c r="R398" s="161"/>
      <c r="S398" s="161"/>
      <c r="T398" s="161"/>
    </row>
    <row r="399" spans="2:22" ht="12.75" hidden="1" customHeight="1">
      <c r="C399" s="161"/>
      <c r="D399" s="161"/>
      <c r="E399" s="161"/>
      <c r="F399" s="161"/>
      <c r="G399" s="161"/>
      <c r="H399" s="161"/>
      <c r="I399" s="161"/>
      <c r="J399" s="161"/>
      <c r="K399" s="161"/>
      <c r="L399" s="161"/>
      <c r="M399" s="161"/>
      <c r="N399" s="161"/>
      <c r="O399" s="161"/>
      <c r="P399" s="161"/>
      <c r="Q399" s="161"/>
      <c r="R399" s="161"/>
      <c r="S399" s="161"/>
      <c r="T399" s="161"/>
    </row>
    <row r="400" spans="2:22" ht="12.75" hidden="1" customHeight="1">
      <c r="C400" s="161"/>
      <c r="D400" s="161"/>
      <c r="E400" s="161"/>
      <c r="F400" s="161"/>
      <c r="G400" s="161"/>
      <c r="H400" s="161"/>
      <c r="I400" s="161"/>
      <c r="J400" s="161"/>
      <c r="K400" s="161"/>
      <c r="L400" s="161"/>
      <c r="M400" s="161"/>
      <c r="N400" s="161"/>
      <c r="O400" s="161"/>
      <c r="P400" s="161"/>
      <c r="Q400" s="161"/>
      <c r="R400" s="161"/>
      <c r="S400" s="161"/>
      <c r="T400" s="161"/>
    </row>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sheetData>
  <autoFilter ref="B18:W392" xr:uid="{00000000-0009-0000-0000-000015000000}"/>
  <mergeCells count="1">
    <mergeCell ref="B16:T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91"/>
  <sheetViews>
    <sheetView topLeftCell="A22" zoomScale="110" zoomScaleNormal="110" workbookViewId="0">
      <selection activeCell="J37" sqref="J37"/>
    </sheetView>
  </sheetViews>
  <sheetFormatPr defaultColWidth="9" defaultRowHeight="12.6"/>
  <cols>
    <col min="1" max="1" width="10.26953125" style="15" customWidth="1"/>
    <col min="2" max="2" width="26.08984375" style="15" customWidth="1"/>
    <col min="3" max="12" width="9.453125" style="15" customWidth="1"/>
    <col min="13" max="16384" width="9" style="15"/>
  </cols>
  <sheetData>
    <row r="1" spans="2:12" s="258" customFormat="1" ht="57" customHeight="1"/>
    <row r="2" spans="2:12" s="258" customFormat="1"/>
    <row r="3" spans="2:12" s="258" customFormat="1">
      <c r="B3" s="258" t="s">
        <v>382</v>
      </c>
    </row>
    <row r="4" spans="2:12" s="258" customFormat="1"/>
    <row r="5" spans="2:12" s="258" customFormat="1"/>
    <row r="6" spans="2:12" s="258" customFormat="1">
      <c r="B6" s="265" t="s">
        <v>383</v>
      </c>
    </row>
    <row r="7" spans="2:12" ht="12.75" customHeight="1">
      <c r="B7" s="329" t="s">
        <v>384</v>
      </c>
      <c r="C7" s="329"/>
      <c r="D7" s="329"/>
      <c r="E7" s="329"/>
      <c r="F7" s="329"/>
      <c r="G7" s="329"/>
      <c r="H7" s="329"/>
      <c r="I7" s="329"/>
      <c r="J7" s="329"/>
      <c r="K7" s="329"/>
      <c r="L7" s="329"/>
    </row>
    <row r="8" spans="2:12">
      <c r="B8" s="329"/>
      <c r="C8" s="329"/>
      <c r="D8" s="329"/>
      <c r="E8" s="329"/>
      <c r="F8" s="329"/>
      <c r="G8" s="329"/>
      <c r="H8" s="329"/>
      <c r="I8" s="329"/>
      <c r="J8" s="329"/>
      <c r="K8" s="329"/>
      <c r="L8" s="329"/>
    </row>
    <row r="9" spans="2:12">
      <c r="B9" s="329"/>
      <c r="C9" s="329"/>
      <c r="D9" s="329"/>
      <c r="E9" s="329"/>
      <c r="F9" s="329"/>
      <c r="G9" s="329"/>
      <c r="H9" s="329"/>
      <c r="I9" s="329"/>
      <c r="J9" s="329"/>
      <c r="K9" s="329"/>
      <c r="L9" s="329"/>
    </row>
    <row r="10" spans="2:12">
      <c r="B10" s="329"/>
      <c r="C10" s="329"/>
      <c r="D10" s="329"/>
      <c r="E10" s="329"/>
      <c r="F10" s="329"/>
      <c r="G10" s="329"/>
      <c r="H10" s="329"/>
      <c r="I10" s="329"/>
      <c r="J10" s="329"/>
      <c r="K10" s="329"/>
      <c r="L10" s="329"/>
    </row>
    <row r="12" spans="2:12">
      <c r="B12" s="183" t="s">
        <v>385</v>
      </c>
    </row>
    <row r="13" spans="2:12">
      <c r="B13" s="15" t="s">
        <v>386</v>
      </c>
    </row>
    <row r="14" spans="2:12">
      <c r="B14" s="15" t="s">
        <v>387</v>
      </c>
    </row>
    <row r="15" spans="2:12">
      <c r="B15" s="15" t="s">
        <v>388</v>
      </c>
    </row>
    <row r="16" spans="2:12">
      <c r="B16" s="15" t="s">
        <v>389</v>
      </c>
    </row>
    <row r="19" spans="2:17">
      <c r="B19" s="183" t="s">
        <v>390</v>
      </c>
    </row>
    <row r="20" spans="2:17" ht="12.75" customHeight="1">
      <c r="B20" s="330" t="s">
        <v>391</v>
      </c>
      <c r="C20" s="330"/>
      <c r="D20" s="330"/>
      <c r="E20" s="330"/>
      <c r="F20" s="330"/>
      <c r="G20" s="330"/>
      <c r="H20" s="330"/>
      <c r="I20" s="330"/>
      <c r="J20" s="330"/>
      <c r="K20" s="330"/>
      <c r="L20" s="330"/>
    </row>
    <row r="21" spans="2:17">
      <c r="B21" s="330"/>
      <c r="C21" s="330"/>
      <c r="D21" s="330"/>
      <c r="E21" s="330"/>
      <c r="F21" s="330"/>
      <c r="G21" s="330"/>
      <c r="H21" s="330"/>
      <c r="I21" s="330"/>
      <c r="J21" s="330"/>
      <c r="K21" s="330"/>
      <c r="L21" s="330"/>
    </row>
    <row r="22" spans="2:17">
      <c r="B22" s="185"/>
      <c r="C22" s="185"/>
      <c r="D22" s="185"/>
      <c r="E22" s="185"/>
      <c r="F22" s="185"/>
      <c r="G22" s="185"/>
      <c r="H22" s="185"/>
      <c r="I22" s="185"/>
      <c r="J22" s="185"/>
      <c r="K22" s="185"/>
      <c r="L22" s="185"/>
    </row>
    <row r="23" spans="2:17">
      <c r="C23" s="185"/>
      <c r="D23" s="185"/>
      <c r="E23" s="185"/>
      <c r="F23" s="185"/>
      <c r="G23" s="185"/>
      <c r="H23" s="185"/>
      <c r="I23" s="185"/>
      <c r="J23" s="185"/>
      <c r="K23" s="185"/>
      <c r="L23" s="185"/>
    </row>
    <row r="24" spans="2:17">
      <c r="B24" s="186" t="s">
        <v>57</v>
      </c>
      <c r="C24" s="15">
        <v>2012</v>
      </c>
      <c r="D24" s="15">
        <v>2013</v>
      </c>
      <c r="E24" s="15">
        <v>2014</v>
      </c>
      <c r="F24" s="15">
        <v>2015</v>
      </c>
      <c r="G24" s="15">
        <v>2016</v>
      </c>
      <c r="H24" s="15">
        <v>2017</v>
      </c>
      <c r="I24" s="15">
        <v>2018</v>
      </c>
      <c r="J24" s="15">
        <v>2019</v>
      </c>
      <c r="K24" s="15">
        <v>2020</v>
      </c>
      <c r="L24" s="15">
        <v>2021</v>
      </c>
      <c r="M24" s="15">
        <v>2022</v>
      </c>
      <c r="N24" s="15">
        <v>2023</v>
      </c>
      <c r="O24" s="15">
        <v>2024</v>
      </c>
      <c r="P24" s="15">
        <v>2025</v>
      </c>
      <c r="Q24" s="15">
        <v>2026</v>
      </c>
    </row>
    <row r="25" spans="2:17">
      <c r="B25" s="278" t="s">
        <v>392</v>
      </c>
      <c r="C25" s="279">
        <f>C24-1</f>
        <v>2011</v>
      </c>
      <c r="D25" s="279">
        <f t="shared" ref="D25:Q25" si="0">D24-1</f>
        <v>2012</v>
      </c>
      <c r="E25" s="279">
        <f t="shared" si="0"/>
        <v>2013</v>
      </c>
      <c r="F25" s="279">
        <f t="shared" si="0"/>
        <v>2014</v>
      </c>
      <c r="G25" s="279">
        <f t="shared" si="0"/>
        <v>2015</v>
      </c>
      <c r="H25" s="279">
        <f t="shared" si="0"/>
        <v>2016</v>
      </c>
      <c r="I25" s="279">
        <f t="shared" si="0"/>
        <v>2017</v>
      </c>
      <c r="J25" s="279">
        <f t="shared" si="0"/>
        <v>2018</v>
      </c>
      <c r="K25" s="279">
        <f t="shared" si="0"/>
        <v>2019</v>
      </c>
      <c r="L25" s="279">
        <f t="shared" si="0"/>
        <v>2020</v>
      </c>
      <c r="M25" s="279">
        <f t="shared" si="0"/>
        <v>2021</v>
      </c>
      <c r="N25" s="279">
        <f t="shared" si="0"/>
        <v>2022</v>
      </c>
      <c r="O25" s="279">
        <f t="shared" si="0"/>
        <v>2023</v>
      </c>
      <c r="P25" s="279">
        <f t="shared" si="0"/>
        <v>2024</v>
      </c>
      <c r="Q25" s="279">
        <f t="shared" si="0"/>
        <v>2025</v>
      </c>
    </row>
    <row r="26" spans="2:17">
      <c r="B26" s="15" t="s">
        <v>393</v>
      </c>
      <c r="C26" s="276">
        <f t="shared" ref="C26:Q31" si="1">IFERROR(INDEX($D$45:$O$61, MATCH(C$25, $B$45:$B$61, 0), MATCH($B26, $D$44:$O$44, 0)),"..")</f>
        <v>234.7</v>
      </c>
      <c r="D26" s="276">
        <f t="shared" si="1"/>
        <v>242.1</v>
      </c>
      <c r="E26" s="276">
        <f t="shared" si="1"/>
        <v>249.7</v>
      </c>
      <c r="F26" s="276">
        <f t="shared" si="1"/>
        <v>256</v>
      </c>
      <c r="G26" s="276">
        <f t="shared" si="1"/>
        <v>258.60000000000002</v>
      </c>
      <c r="H26" s="276">
        <f t="shared" si="1"/>
        <v>263.39999999999998</v>
      </c>
      <c r="I26" s="276">
        <f t="shared" si="1"/>
        <v>272.89999999999998</v>
      </c>
      <c r="J26" s="276">
        <f t="shared" si="1"/>
        <v>281.7</v>
      </c>
      <c r="K26" s="276">
        <f t="shared" si="1"/>
        <v>289.5</v>
      </c>
      <c r="L26" s="276">
        <f t="shared" si="1"/>
        <v>294.2</v>
      </c>
      <c r="M26" s="276" t="str">
        <f t="shared" si="1"/>
        <v xml:space="preserve"> ..</v>
      </c>
      <c r="N26" s="276" t="str">
        <f t="shared" si="1"/>
        <v xml:space="preserve"> ..</v>
      </c>
      <c r="O26" s="276" t="str">
        <f t="shared" si="1"/>
        <v xml:space="preserve"> ..</v>
      </c>
      <c r="P26" s="276" t="str">
        <f t="shared" si="1"/>
        <v xml:space="preserve"> ..</v>
      </c>
      <c r="Q26" s="276" t="str">
        <f t="shared" si="1"/>
        <v xml:space="preserve"> ..</v>
      </c>
    </row>
    <row r="27" spans="2:17">
      <c r="B27" s="15" t="s">
        <v>394</v>
      </c>
      <c r="C27" s="276">
        <f t="shared" si="1"/>
        <v>236.1</v>
      </c>
      <c r="D27" s="276">
        <f t="shared" si="1"/>
        <v>243</v>
      </c>
      <c r="E27" s="276">
        <f t="shared" si="1"/>
        <v>251</v>
      </c>
      <c r="F27" s="276">
        <f t="shared" si="1"/>
        <v>257</v>
      </c>
      <c r="G27" s="276">
        <f t="shared" si="1"/>
        <v>259.8</v>
      </c>
      <c r="H27" s="276">
        <f t="shared" si="1"/>
        <v>264.39999999999998</v>
      </c>
      <c r="I27" s="276">
        <f t="shared" si="1"/>
        <v>274.7</v>
      </c>
      <c r="J27" s="276">
        <f t="shared" si="1"/>
        <v>284.2</v>
      </c>
      <c r="K27" s="276">
        <f t="shared" si="1"/>
        <v>291.7</v>
      </c>
      <c r="L27" s="276">
        <f t="shared" si="1"/>
        <v>293.3</v>
      </c>
      <c r="M27" s="276" t="str">
        <f t="shared" si="1"/>
        <v xml:space="preserve"> ..</v>
      </c>
      <c r="N27" s="276" t="str">
        <f t="shared" si="1"/>
        <v xml:space="preserve"> ..</v>
      </c>
      <c r="O27" s="276" t="str">
        <f t="shared" si="1"/>
        <v xml:space="preserve"> ..</v>
      </c>
      <c r="P27" s="276" t="str">
        <f t="shared" si="1"/>
        <v xml:space="preserve"> ..</v>
      </c>
      <c r="Q27" s="276" t="str">
        <f t="shared" si="1"/>
        <v xml:space="preserve"> ..</v>
      </c>
    </row>
    <row r="28" spans="2:17">
      <c r="B28" s="15" t="s">
        <v>395</v>
      </c>
      <c r="C28" s="276">
        <f t="shared" si="1"/>
        <v>237.9</v>
      </c>
      <c r="D28" s="276">
        <f t="shared" si="1"/>
        <v>244.2</v>
      </c>
      <c r="E28" s="276">
        <f t="shared" si="1"/>
        <v>251.9</v>
      </c>
      <c r="F28" s="276">
        <f t="shared" si="1"/>
        <v>257.60000000000002</v>
      </c>
      <c r="G28" s="276">
        <f t="shared" si="1"/>
        <v>259.60000000000002</v>
      </c>
      <c r="H28" s="276">
        <f t="shared" si="1"/>
        <v>264.89999999999998</v>
      </c>
      <c r="I28" s="276">
        <f t="shared" si="1"/>
        <v>275.10000000000002</v>
      </c>
      <c r="J28" s="276">
        <f t="shared" si="1"/>
        <v>284.10000000000002</v>
      </c>
      <c r="K28" s="276">
        <f t="shared" si="1"/>
        <v>291</v>
      </c>
      <c r="L28" s="276">
        <f t="shared" si="1"/>
        <v>294.3</v>
      </c>
      <c r="M28" s="276" t="str">
        <f t="shared" si="1"/>
        <v xml:space="preserve"> ..</v>
      </c>
      <c r="N28" s="276" t="str">
        <f t="shared" si="1"/>
        <v xml:space="preserve"> ..</v>
      </c>
      <c r="O28" s="276" t="str">
        <f t="shared" si="1"/>
        <v xml:space="preserve"> ..</v>
      </c>
      <c r="P28" s="276" t="str">
        <f t="shared" si="1"/>
        <v xml:space="preserve"> ..</v>
      </c>
      <c r="Q28" s="276" t="str">
        <f t="shared" si="1"/>
        <v xml:space="preserve"> ..</v>
      </c>
    </row>
    <row r="29" spans="2:17">
      <c r="B29" s="15" t="s">
        <v>396</v>
      </c>
      <c r="C29" s="276">
        <f t="shared" si="1"/>
        <v>238</v>
      </c>
      <c r="D29" s="276">
        <f t="shared" si="1"/>
        <v>245.6</v>
      </c>
      <c r="E29" s="276">
        <f t="shared" si="1"/>
        <v>251.9</v>
      </c>
      <c r="F29" s="276">
        <f t="shared" si="1"/>
        <v>257.7</v>
      </c>
      <c r="G29" s="276">
        <f t="shared" si="1"/>
        <v>259.5</v>
      </c>
      <c r="H29" s="276">
        <f t="shared" si="1"/>
        <v>264.8</v>
      </c>
      <c r="I29" s="276">
        <f t="shared" si="1"/>
        <v>275.3</v>
      </c>
      <c r="J29" s="276">
        <f t="shared" si="1"/>
        <v>284.5</v>
      </c>
      <c r="K29" s="276">
        <f t="shared" si="1"/>
        <v>290.39999999999998</v>
      </c>
      <c r="L29" s="276">
        <f t="shared" si="1"/>
        <v>294.3</v>
      </c>
      <c r="M29" s="276" t="str">
        <f t="shared" si="1"/>
        <v xml:space="preserve"> ..</v>
      </c>
      <c r="N29" s="276" t="str">
        <f t="shared" si="1"/>
        <v xml:space="preserve"> ..</v>
      </c>
      <c r="O29" s="276" t="str">
        <f t="shared" si="1"/>
        <v xml:space="preserve"> ..</v>
      </c>
      <c r="P29" s="276" t="str">
        <f t="shared" si="1"/>
        <v xml:space="preserve"> ..</v>
      </c>
      <c r="Q29" s="276" t="str">
        <f t="shared" si="1"/>
        <v xml:space="preserve"> ..</v>
      </c>
    </row>
    <row r="30" spans="2:17">
      <c r="B30" s="15" t="s">
        <v>397</v>
      </c>
      <c r="C30" s="276">
        <f t="shared" si="1"/>
        <v>238.5</v>
      </c>
      <c r="D30" s="276">
        <f t="shared" si="1"/>
        <v>245.6</v>
      </c>
      <c r="E30" s="276">
        <f t="shared" si="1"/>
        <v>252.1</v>
      </c>
      <c r="F30" s="276">
        <f t="shared" si="1"/>
        <v>257.10000000000002</v>
      </c>
      <c r="G30" s="276">
        <f t="shared" si="1"/>
        <v>259.8</v>
      </c>
      <c r="H30" s="276">
        <f t="shared" si="1"/>
        <v>265.5</v>
      </c>
      <c r="I30" s="276">
        <f t="shared" si="1"/>
        <v>275.8</v>
      </c>
      <c r="J30" s="276">
        <f t="shared" si="1"/>
        <v>284.60000000000002</v>
      </c>
      <c r="K30" s="276">
        <f t="shared" si="1"/>
        <v>291</v>
      </c>
      <c r="L30" s="276">
        <f t="shared" si="1"/>
        <v>293.5</v>
      </c>
      <c r="M30" s="276" t="str">
        <f t="shared" si="1"/>
        <v xml:space="preserve"> ..</v>
      </c>
      <c r="N30" s="276" t="str">
        <f t="shared" si="1"/>
        <v xml:space="preserve"> ..</v>
      </c>
      <c r="O30" s="276" t="str">
        <f t="shared" si="1"/>
        <v xml:space="preserve"> ..</v>
      </c>
      <c r="P30" s="276" t="str">
        <f t="shared" si="1"/>
        <v xml:space="preserve"> ..</v>
      </c>
      <c r="Q30" s="276" t="str">
        <f t="shared" si="1"/>
        <v xml:space="preserve"> ..</v>
      </c>
    </row>
    <row r="31" spans="2:17" ht="13.2" thickBot="1">
      <c r="B31" s="15" t="s">
        <v>398</v>
      </c>
      <c r="C31" s="276">
        <f t="shared" si="1"/>
        <v>239.4</v>
      </c>
      <c r="D31" s="276">
        <f t="shared" si="1"/>
        <v>246.8</v>
      </c>
      <c r="E31" s="276">
        <f t="shared" si="1"/>
        <v>253.4</v>
      </c>
      <c r="F31" s="276">
        <f t="shared" si="1"/>
        <v>257.5</v>
      </c>
      <c r="G31" s="276">
        <f t="shared" si="1"/>
        <v>260.60000000000002</v>
      </c>
      <c r="H31" s="276">
        <f t="shared" si="1"/>
        <v>267.10000000000002</v>
      </c>
      <c r="I31" s="276">
        <f t="shared" si="1"/>
        <v>278.10000000000002</v>
      </c>
      <c r="J31" s="276">
        <f t="shared" si="1"/>
        <v>285.60000000000002</v>
      </c>
      <c r="K31" s="276">
        <f t="shared" si="1"/>
        <v>291.89999999999998</v>
      </c>
      <c r="L31" s="276">
        <f t="shared" si="1"/>
        <v>295.39999999999998</v>
      </c>
      <c r="M31" s="276" t="str">
        <f t="shared" si="1"/>
        <v xml:space="preserve"> ..</v>
      </c>
      <c r="N31" s="276" t="str">
        <f t="shared" si="1"/>
        <v xml:space="preserve"> ..</v>
      </c>
      <c r="O31" s="276" t="str">
        <f t="shared" si="1"/>
        <v xml:space="preserve"> ..</v>
      </c>
      <c r="P31" s="276" t="str">
        <f t="shared" si="1"/>
        <v xml:space="preserve"> ..</v>
      </c>
      <c r="Q31" s="276" t="str">
        <f t="shared" si="1"/>
        <v xml:space="preserve"> ..</v>
      </c>
    </row>
    <row r="32" spans="2:17" ht="13.2" thickBot="1">
      <c r="B32" s="187" t="s">
        <v>399</v>
      </c>
      <c r="C32" s="277">
        <f>IFERROR(AVERAGE(C26:C31),"..")</f>
        <v>237.43333333333331</v>
      </c>
      <c r="D32" s="277">
        <f t="shared" ref="D32:M32" si="2">IFERROR(AVERAGE(D26:D31),"..")</f>
        <v>244.54999999999998</v>
      </c>
      <c r="E32" s="277">
        <f t="shared" si="2"/>
        <v>251.66666666666666</v>
      </c>
      <c r="F32" s="277">
        <f t="shared" si="2"/>
        <v>257.15000000000003</v>
      </c>
      <c r="G32" s="277">
        <f t="shared" si="2"/>
        <v>259.65000000000003</v>
      </c>
      <c r="H32" s="277">
        <f t="shared" si="2"/>
        <v>265.01666666666665</v>
      </c>
      <c r="I32" s="277">
        <f t="shared" si="2"/>
        <v>275.31666666666666</v>
      </c>
      <c r="J32" s="277">
        <f t="shared" si="2"/>
        <v>284.11666666666662</v>
      </c>
      <c r="K32" s="277">
        <f t="shared" si="2"/>
        <v>290.91666666666669</v>
      </c>
      <c r="L32" s="277">
        <f t="shared" si="2"/>
        <v>294.16666666666669</v>
      </c>
      <c r="M32" s="277" t="str">
        <f t="shared" si="2"/>
        <v>..</v>
      </c>
      <c r="N32" s="277" t="str">
        <f t="shared" ref="N32:Q32" si="3">IFERROR(AVERAGE(N26:N31),"..")</f>
        <v>..</v>
      </c>
      <c r="O32" s="277" t="str">
        <f t="shared" si="3"/>
        <v>..</v>
      </c>
      <c r="P32" s="277" t="str">
        <f t="shared" si="3"/>
        <v>..</v>
      </c>
      <c r="Q32" s="277" t="str">
        <f t="shared" si="3"/>
        <v>..</v>
      </c>
    </row>
    <row r="33" spans="1:17" ht="13.2" thickBot="1">
      <c r="B33" s="51"/>
    </row>
    <row r="34" spans="1:17" ht="13.2" thickBot="1">
      <c r="B34" s="187" t="s">
        <v>400</v>
      </c>
      <c r="C34" s="188"/>
      <c r="D34" s="188"/>
      <c r="E34" s="275">
        <f>IFERROR((D32/C32)-1,"..")</f>
        <v>2.997332584585144E-2</v>
      </c>
      <c r="F34" s="275">
        <f t="shared" ref="F34:K34" si="4">IFERROR((E32/D32)-1,"..")</f>
        <v>2.910106999250317E-2</v>
      </c>
      <c r="G34" s="275">
        <f t="shared" si="4"/>
        <v>2.1788079470198785E-2</v>
      </c>
      <c r="H34" s="275">
        <f>IFERROR((G32/F32)-1,"..")</f>
        <v>9.7219521679954291E-3</v>
      </c>
      <c r="I34" s="275">
        <f t="shared" si="4"/>
        <v>2.0668849091725949E-2</v>
      </c>
      <c r="J34" s="275">
        <f t="shared" si="4"/>
        <v>3.8865480158480681E-2</v>
      </c>
      <c r="K34" s="275">
        <f t="shared" si="4"/>
        <v>3.1963193897935449E-2</v>
      </c>
      <c r="L34" s="275">
        <f>IFERROR((K32/J32)-1,"..")</f>
        <v>2.3933829999413625E-2</v>
      </c>
      <c r="M34" s="275">
        <f>IFERROR((L32/K32)-1,"..")</f>
        <v>1.117158407333152E-2</v>
      </c>
      <c r="N34" s="275" t="str">
        <f t="shared" ref="N34" si="5">IFERROR((M32/L32)-1,"..")</f>
        <v>..</v>
      </c>
      <c r="O34" s="275" t="str">
        <f t="shared" ref="O34" si="6">IFERROR((N32/M32)-1,"..")</f>
        <v>..</v>
      </c>
      <c r="P34" s="275" t="str">
        <f t="shared" ref="P34" si="7">IFERROR((O32/N32)-1,"..")</f>
        <v>..</v>
      </c>
      <c r="Q34" s="275" t="str">
        <f t="shared" ref="Q34" si="8">IFERROR((P32/O32)-1,"..")</f>
        <v>..</v>
      </c>
    </row>
    <row r="37" spans="1:17" ht="14.4">
      <c r="A37" s="189"/>
      <c r="B37" s="281" t="s">
        <v>678</v>
      </c>
      <c r="C37" s="189"/>
      <c r="D37" s="189"/>
      <c r="E37" s="189"/>
      <c r="F37" s="189"/>
      <c r="G37" s="189"/>
      <c r="H37" s="189"/>
      <c r="I37" s="189"/>
      <c r="J37" s="189"/>
      <c r="K37" s="189"/>
      <c r="L37" s="189"/>
      <c r="M37" s="189"/>
      <c r="N37" s="189"/>
      <c r="O37" s="189"/>
    </row>
    <row r="38" spans="1:17" ht="14.4">
      <c r="A38" s="189"/>
      <c r="B38" s="280" t="s">
        <v>679</v>
      </c>
      <c r="C38" s="189"/>
      <c r="D38" s="189"/>
      <c r="E38" s="189"/>
      <c r="F38" s="189"/>
      <c r="G38" s="189"/>
      <c r="H38" s="189"/>
      <c r="I38" s="189"/>
      <c r="J38" s="189"/>
      <c r="K38" s="189"/>
      <c r="L38" s="189"/>
      <c r="M38" s="189"/>
      <c r="N38" s="189"/>
      <c r="O38" s="189"/>
    </row>
    <row r="39" spans="1:17" ht="14.4">
      <c r="A39" s="189"/>
      <c r="B39" s="189"/>
      <c r="C39" s="189"/>
      <c r="D39" s="189"/>
      <c r="E39" s="189"/>
      <c r="F39" s="189"/>
      <c r="G39" s="189"/>
      <c r="H39" s="189"/>
      <c r="I39" s="189"/>
      <c r="J39" s="189"/>
      <c r="K39" s="189"/>
      <c r="L39" s="189"/>
      <c r="M39" s="189"/>
      <c r="N39" s="189"/>
      <c r="O39" s="189"/>
    </row>
    <row r="40" spans="1:17" ht="14.4">
      <c r="C40" s="331" t="s">
        <v>401</v>
      </c>
      <c r="D40" s="331"/>
      <c r="E40" s="331"/>
      <c r="F40" s="331"/>
      <c r="G40" s="331"/>
      <c r="H40" s="331"/>
      <c r="I40" s="331"/>
      <c r="J40" s="331"/>
      <c r="K40" s="331"/>
      <c r="L40" s="331"/>
      <c r="M40" s="331"/>
      <c r="N40" s="331"/>
      <c r="O40" s="331"/>
    </row>
    <row r="41" spans="1:17" ht="16.2">
      <c r="B41" s="190" t="s">
        <v>402</v>
      </c>
      <c r="C41" s="190" t="s">
        <v>403</v>
      </c>
      <c r="D41" s="78"/>
    </row>
    <row r="42" spans="1:17" ht="13.2" thickBot="1">
      <c r="C42" s="191"/>
      <c r="D42" s="191"/>
      <c r="E42" s="191"/>
      <c r="F42" s="191"/>
      <c r="G42" s="191"/>
      <c r="H42" s="191"/>
      <c r="I42" s="191"/>
      <c r="J42" s="191"/>
      <c r="K42" s="191"/>
      <c r="L42" s="191"/>
      <c r="M42" s="191"/>
      <c r="N42" s="191"/>
      <c r="O42" s="191"/>
    </row>
    <row r="43" spans="1:17" ht="14.4">
      <c r="C43" s="192" t="s">
        <v>404</v>
      </c>
      <c r="D43" s="78" t="s">
        <v>344</v>
      </c>
      <c r="E43" s="78" t="s">
        <v>344</v>
      </c>
      <c r="F43" s="78" t="s">
        <v>344</v>
      </c>
      <c r="G43" s="78" t="s">
        <v>344</v>
      </c>
      <c r="H43" s="78" t="s">
        <v>344</v>
      </c>
      <c r="I43" s="78" t="s">
        <v>344</v>
      </c>
      <c r="J43" s="78" t="s">
        <v>344</v>
      </c>
      <c r="K43" s="78" t="s">
        <v>344</v>
      </c>
      <c r="L43" s="78" t="s">
        <v>344</v>
      </c>
      <c r="M43" s="78" t="s">
        <v>344</v>
      </c>
      <c r="N43" s="78" t="s">
        <v>344</v>
      </c>
      <c r="O43" s="78" t="s">
        <v>344</v>
      </c>
    </row>
    <row r="44" spans="1:17" ht="15" thickBot="1">
      <c r="C44" s="193" t="s">
        <v>405</v>
      </c>
      <c r="D44" s="194" t="s">
        <v>406</v>
      </c>
      <c r="E44" s="195" t="s">
        <v>407</v>
      </c>
      <c r="F44" s="194" t="s">
        <v>408</v>
      </c>
      <c r="G44" s="194" t="s">
        <v>409</v>
      </c>
      <c r="H44" s="195" t="s">
        <v>410</v>
      </c>
      <c r="I44" s="195" t="s">
        <v>411</v>
      </c>
      <c r="J44" s="195" t="s">
        <v>393</v>
      </c>
      <c r="K44" s="195" t="s">
        <v>394</v>
      </c>
      <c r="L44" s="195" t="s">
        <v>395</v>
      </c>
      <c r="M44" s="195" t="s">
        <v>396</v>
      </c>
      <c r="N44" s="195" t="s">
        <v>397</v>
      </c>
      <c r="O44" s="194" t="s">
        <v>398</v>
      </c>
    </row>
    <row r="45" spans="1:17" ht="14.4">
      <c r="B45" s="196">
        <v>2010</v>
      </c>
      <c r="C45" s="272">
        <v>223.6</v>
      </c>
      <c r="D45" s="272">
        <v>217.9</v>
      </c>
      <c r="E45" s="272">
        <v>219.2</v>
      </c>
      <c r="F45" s="272">
        <v>220.7</v>
      </c>
      <c r="G45" s="272">
        <v>222.8</v>
      </c>
      <c r="H45" s="272">
        <v>223.6</v>
      </c>
      <c r="I45" s="272">
        <v>224.1</v>
      </c>
      <c r="J45" s="272">
        <v>223.6</v>
      </c>
      <c r="K45" s="272">
        <v>224.5</v>
      </c>
      <c r="L45" s="272">
        <v>225.3</v>
      </c>
      <c r="M45" s="272">
        <v>225.8</v>
      </c>
      <c r="N45" s="272">
        <v>226.8</v>
      </c>
      <c r="O45" s="272">
        <v>228.4</v>
      </c>
    </row>
    <row r="46" spans="1:17" ht="14.4">
      <c r="B46" s="196">
        <v>2011</v>
      </c>
      <c r="C46" s="272">
        <v>235.2</v>
      </c>
      <c r="D46" s="272">
        <v>229</v>
      </c>
      <c r="E46" s="272">
        <v>231.3</v>
      </c>
      <c r="F46" s="272">
        <v>232.5</v>
      </c>
      <c r="G46" s="272">
        <v>234.4</v>
      </c>
      <c r="H46" s="272">
        <v>235.2</v>
      </c>
      <c r="I46" s="272">
        <v>235.2</v>
      </c>
      <c r="J46" s="272">
        <v>234.7</v>
      </c>
      <c r="K46" s="272">
        <v>236.1</v>
      </c>
      <c r="L46" s="272">
        <v>237.9</v>
      </c>
      <c r="M46" s="272">
        <v>238</v>
      </c>
      <c r="N46" s="272">
        <v>238.5</v>
      </c>
      <c r="O46" s="272">
        <v>239.4</v>
      </c>
    </row>
    <row r="47" spans="1:17" ht="14.4">
      <c r="B47" s="196">
        <v>2012</v>
      </c>
      <c r="C47" s="272">
        <v>242.7</v>
      </c>
      <c r="D47" s="272">
        <v>238</v>
      </c>
      <c r="E47" s="272">
        <v>239.9</v>
      </c>
      <c r="F47" s="272">
        <v>240.8</v>
      </c>
      <c r="G47" s="272">
        <v>242.5</v>
      </c>
      <c r="H47" s="272">
        <v>242.4</v>
      </c>
      <c r="I47" s="272">
        <v>241.8</v>
      </c>
      <c r="J47" s="272">
        <v>242.1</v>
      </c>
      <c r="K47" s="272">
        <v>243</v>
      </c>
      <c r="L47" s="272">
        <v>244.2</v>
      </c>
      <c r="M47" s="272">
        <v>245.6</v>
      </c>
      <c r="N47" s="272">
        <v>245.6</v>
      </c>
      <c r="O47" s="272">
        <v>246.8</v>
      </c>
    </row>
    <row r="48" spans="1:17" ht="14.4">
      <c r="B48" s="196">
        <v>2013</v>
      </c>
      <c r="C48" s="272">
        <v>250.1</v>
      </c>
      <c r="D48" s="272">
        <v>245.8</v>
      </c>
      <c r="E48" s="272">
        <v>247.6</v>
      </c>
      <c r="F48" s="272">
        <v>248.7</v>
      </c>
      <c r="G48" s="272">
        <v>249.5</v>
      </c>
      <c r="H48" s="272">
        <v>250</v>
      </c>
      <c r="I48" s="272">
        <v>249.7</v>
      </c>
      <c r="J48" s="272">
        <v>249.7</v>
      </c>
      <c r="K48" s="272">
        <v>251</v>
      </c>
      <c r="L48" s="272">
        <v>251.9</v>
      </c>
      <c r="M48" s="272">
        <v>251.9</v>
      </c>
      <c r="N48" s="272">
        <v>252.1</v>
      </c>
      <c r="O48" s="272">
        <v>253.4</v>
      </c>
    </row>
    <row r="49" spans="1:15" ht="14.4">
      <c r="B49" s="197">
        <v>2014</v>
      </c>
      <c r="C49" s="273">
        <v>256</v>
      </c>
      <c r="D49" s="272">
        <v>252.6</v>
      </c>
      <c r="E49" s="272">
        <v>254.2</v>
      </c>
      <c r="F49" s="272">
        <v>254.8</v>
      </c>
      <c r="G49" s="272">
        <v>255.7</v>
      </c>
      <c r="H49" s="272">
        <v>255.9</v>
      </c>
      <c r="I49" s="272">
        <v>256.3</v>
      </c>
      <c r="J49" s="272">
        <v>256</v>
      </c>
      <c r="K49" s="272">
        <v>257</v>
      </c>
      <c r="L49" s="272">
        <v>257.60000000000002</v>
      </c>
      <c r="M49" s="272">
        <v>257.7</v>
      </c>
      <c r="N49" s="272">
        <v>257.10000000000002</v>
      </c>
      <c r="O49" s="272">
        <v>257.5</v>
      </c>
    </row>
    <row r="50" spans="1:15" ht="14.4">
      <c r="B50" s="197">
        <v>2015</v>
      </c>
      <c r="C50" s="272">
        <v>258.5</v>
      </c>
      <c r="D50" s="272">
        <v>255.4</v>
      </c>
      <c r="E50" s="272">
        <v>256.7</v>
      </c>
      <c r="F50" s="272">
        <v>257.10000000000002</v>
      </c>
      <c r="G50" s="272">
        <v>258</v>
      </c>
      <c r="H50" s="272">
        <v>258.5</v>
      </c>
      <c r="I50" s="272">
        <v>258.89999999999998</v>
      </c>
      <c r="J50" s="272">
        <v>258.60000000000002</v>
      </c>
      <c r="K50" s="272">
        <v>259.8</v>
      </c>
      <c r="L50" s="272">
        <v>259.60000000000002</v>
      </c>
      <c r="M50" s="272">
        <v>259.5</v>
      </c>
      <c r="N50" s="272">
        <v>259.8</v>
      </c>
      <c r="O50" s="272">
        <v>260.60000000000002</v>
      </c>
    </row>
    <row r="51" spans="1:15" ht="14.4">
      <c r="B51" s="196">
        <v>2016</v>
      </c>
      <c r="C51" s="272">
        <v>263.10000000000002</v>
      </c>
      <c r="D51" s="272">
        <v>258.8</v>
      </c>
      <c r="E51" s="272">
        <v>260</v>
      </c>
      <c r="F51" s="272">
        <v>261.10000000000002</v>
      </c>
      <c r="G51" s="272">
        <v>261.39999999999998</v>
      </c>
      <c r="H51" s="272">
        <v>262.10000000000002</v>
      </c>
      <c r="I51" s="272">
        <v>263.10000000000002</v>
      </c>
      <c r="J51" s="272">
        <v>263.39999999999998</v>
      </c>
      <c r="K51" s="272">
        <v>264.39999999999998</v>
      </c>
      <c r="L51" s="272">
        <v>264.89999999999998</v>
      </c>
      <c r="M51" s="272">
        <v>264.8</v>
      </c>
      <c r="N51" s="272">
        <v>265.5</v>
      </c>
      <c r="O51" s="272">
        <v>267.10000000000002</v>
      </c>
    </row>
    <row r="52" spans="1:15" ht="14.4">
      <c r="B52" s="196">
        <v>2017</v>
      </c>
      <c r="C52" s="272">
        <v>272.5</v>
      </c>
      <c r="D52" s="272">
        <v>265.5</v>
      </c>
      <c r="E52" s="272">
        <v>268.39999999999998</v>
      </c>
      <c r="F52" s="272">
        <v>269.3</v>
      </c>
      <c r="G52" s="272">
        <v>270.60000000000002</v>
      </c>
      <c r="H52" s="272">
        <v>271.7</v>
      </c>
      <c r="I52" s="272">
        <v>272.3</v>
      </c>
      <c r="J52" s="272">
        <v>272.89999999999998</v>
      </c>
      <c r="K52" s="272">
        <v>274.7</v>
      </c>
      <c r="L52" s="272">
        <v>275.10000000000002</v>
      </c>
      <c r="M52" s="272">
        <v>275.3</v>
      </c>
      <c r="N52" s="272">
        <v>275.8</v>
      </c>
      <c r="O52" s="272">
        <v>278.10000000000002</v>
      </c>
    </row>
    <row r="53" spans="1:15" ht="14.4">
      <c r="B53" s="196">
        <v>2018</v>
      </c>
      <c r="C53" s="272">
        <v>281.60000000000002</v>
      </c>
      <c r="D53" s="272">
        <v>276</v>
      </c>
      <c r="E53" s="272">
        <v>278.10000000000002</v>
      </c>
      <c r="F53" s="272">
        <v>278.3</v>
      </c>
      <c r="G53" s="272">
        <v>279.7</v>
      </c>
      <c r="H53" s="272">
        <v>280.7</v>
      </c>
      <c r="I53" s="272">
        <v>281.5</v>
      </c>
      <c r="J53" s="272">
        <v>281.7</v>
      </c>
      <c r="K53" s="272">
        <v>284.2</v>
      </c>
      <c r="L53" s="272">
        <v>284.10000000000002</v>
      </c>
      <c r="M53" s="272">
        <v>284.5</v>
      </c>
      <c r="N53" s="272">
        <v>284.60000000000002</v>
      </c>
      <c r="O53" s="272">
        <v>285.60000000000002</v>
      </c>
    </row>
    <row r="54" spans="1:15" ht="14.4">
      <c r="B54" s="196">
        <v>2019</v>
      </c>
      <c r="C54" s="272">
        <v>288.8</v>
      </c>
      <c r="D54" s="272">
        <v>283</v>
      </c>
      <c r="E54" s="272">
        <v>285</v>
      </c>
      <c r="F54" s="272">
        <v>285.10000000000002</v>
      </c>
      <c r="G54" s="272">
        <v>288.2</v>
      </c>
      <c r="H54" s="272">
        <v>289.2</v>
      </c>
      <c r="I54" s="272">
        <v>289.60000000000002</v>
      </c>
      <c r="J54" s="272">
        <v>289.5</v>
      </c>
      <c r="K54" s="272">
        <v>291.7</v>
      </c>
      <c r="L54" s="272">
        <v>291</v>
      </c>
      <c r="M54" s="272">
        <v>290.39999999999998</v>
      </c>
      <c r="N54" s="272">
        <v>291</v>
      </c>
      <c r="O54" s="272">
        <v>291.89999999999998</v>
      </c>
    </row>
    <row r="55" spans="1:15" ht="14.4">
      <c r="B55" s="197">
        <v>2020</v>
      </c>
      <c r="C55" s="272">
        <v>293.10000000000002</v>
      </c>
      <c r="D55" s="272">
        <v>290.60000000000002</v>
      </c>
      <c r="E55" s="272">
        <v>292</v>
      </c>
      <c r="F55" s="272">
        <v>292.60000000000002</v>
      </c>
      <c r="G55" s="272">
        <v>292.60000000000002</v>
      </c>
      <c r="H55" s="272">
        <v>292.2</v>
      </c>
      <c r="I55" s="272">
        <v>292.7</v>
      </c>
      <c r="J55" s="272">
        <v>294.2</v>
      </c>
      <c r="K55" s="272">
        <v>293.3</v>
      </c>
      <c r="L55" s="272">
        <v>294.3</v>
      </c>
      <c r="M55" s="272">
        <v>294.3</v>
      </c>
      <c r="N55" s="272">
        <v>293.5</v>
      </c>
      <c r="O55" s="272">
        <v>295.39999999999998</v>
      </c>
    </row>
    <row r="56" spans="1:15" ht="14.4">
      <c r="B56" s="197">
        <v>2021</v>
      </c>
      <c r="C56" s="272" t="s">
        <v>412</v>
      </c>
      <c r="D56" s="272">
        <v>294.60000000000002</v>
      </c>
      <c r="E56" s="272">
        <v>296</v>
      </c>
      <c r="F56" s="272">
        <v>296.89999999999998</v>
      </c>
      <c r="G56" s="272" t="s">
        <v>412</v>
      </c>
      <c r="H56" s="272" t="s">
        <v>412</v>
      </c>
      <c r="I56" s="272" t="s">
        <v>412</v>
      </c>
      <c r="J56" s="272" t="s">
        <v>412</v>
      </c>
      <c r="K56" s="272" t="s">
        <v>412</v>
      </c>
      <c r="L56" s="272" t="s">
        <v>412</v>
      </c>
      <c r="M56" s="272" t="s">
        <v>412</v>
      </c>
      <c r="N56" s="272" t="s">
        <v>412</v>
      </c>
      <c r="O56" s="272" t="s">
        <v>412</v>
      </c>
    </row>
    <row r="57" spans="1:15" ht="14.4">
      <c r="B57" s="196">
        <v>2022</v>
      </c>
      <c r="C57" s="272" t="s">
        <v>412</v>
      </c>
      <c r="D57" s="272" t="s">
        <v>412</v>
      </c>
      <c r="E57" s="272" t="s">
        <v>412</v>
      </c>
      <c r="F57" s="272" t="s">
        <v>412</v>
      </c>
      <c r="G57" s="272" t="s">
        <v>412</v>
      </c>
      <c r="H57" s="272" t="s">
        <v>412</v>
      </c>
      <c r="I57" s="272" t="s">
        <v>412</v>
      </c>
      <c r="J57" s="272" t="s">
        <v>412</v>
      </c>
      <c r="K57" s="272" t="s">
        <v>412</v>
      </c>
      <c r="L57" s="272" t="s">
        <v>412</v>
      </c>
      <c r="M57" s="272" t="s">
        <v>412</v>
      </c>
      <c r="N57" s="272" t="s">
        <v>412</v>
      </c>
      <c r="O57" s="272" t="s">
        <v>412</v>
      </c>
    </row>
    <row r="58" spans="1:15" ht="14.4">
      <c r="B58" s="196">
        <v>2023</v>
      </c>
      <c r="C58" s="272" t="s">
        <v>412</v>
      </c>
      <c r="D58" s="272" t="s">
        <v>412</v>
      </c>
      <c r="E58" s="272" t="s">
        <v>412</v>
      </c>
      <c r="F58" s="272" t="s">
        <v>412</v>
      </c>
      <c r="G58" s="272" t="s">
        <v>412</v>
      </c>
      <c r="H58" s="272" t="s">
        <v>412</v>
      </c>
      <c r="I58" s="272" t="s">
        <v>412</v>
      </c>
      <c r="J58" s="272" t="s">
        <v>412</v>
      </c>
      <c r="K58" s="272" t="s">
        <v>412</v>
      </c>
      <c r="L58" s="272" t="s">
        <v>412</v>
      </c>
      <c r="M58" s="272" t="s">
        <v>412</v>
      </c>
      <c r="N58" s="272" t="s">
        <v>412</v>
      </c>
      <c r="O58" s="272" t="s">
        <v>412</v>
      </c>
    </row>
    <row r="59" spans="1:15" ht="14.4">
      <c r="B59" s="196">
        <v>2024</v>
      </c>
      <c r="C59" s="272" t="s">
        <v>412</v>
      </c>
      <c r="D59" s="272" t="s">
        <v>412</v>
      </c>
      <c r="E59" s="272" t="s">
        <v>412</v>
      </c>
      <c r="F59" s="272" t="s">
        <v>412</v>
      </c>
      <c r="G59" s="272" t="s">
        <v>412</v>
      </c>
      <c r="H59" s="272" t="s">
        <v>412</v>
      </c>
      <c r="I59" s="272" t="s">
        <v>412</v>
      </c>
      <c r="J59" s="272" t="s">
        <v>412</v>
      </c>
      <c r="K59" s="272" t="s">
        <v>412</v>
      </c>
      <c r="L59" s="272" t="s">
        <v>412</v>
      </c>
      <c r="M59" s="272" t="s">
        <v>412</v>
      </c>
      <c r="N59" s="272" t="s">
        <v>412</v>
      </c>
      <c r="O59" s="272" t="s">
        <v>412</v>
      </c>
    </row>
    <row r="60" spans="1:15" ht="14.4">
      <c r="B60" s="196">
        <v>2025</v>
      </c>
      <c r="C60" s="272" t="s">
        <v>412</v>
      </c>
      <c r="D60" s="272" t="s">
        <v>412</v>
      </c>
      <c r="E60" s="272" t="s">
        <v>412</v>
      </c>
      <c r="F60" s="272" t="s">
        <v>412</v>
      </c>
      <c r="G60" s="272" t="s">
        <v>412</v>
      </c>
      <c r="H60" s="272" t="s">
        <v>412</v>
      </c>
      <c r="I60" s="272" t="s">
        <v>412</v>
      </c>
      <c r="J60" s="272" t="s">
        <v>412</v>
      </c>
      <c r="K60" s="272" t="s">
        <v>412</v>
      </c>
      <c r="L60" s="272" t="s">
        <v>412</v>
      </c>
      <c r="M60" s="272" t="s">
        <v>412</v>
      </c>
      <c r="N60" s="272" t="s">
        <v>412</v>
      </c>
      <c r="O60" s="272" t="s">
        <v>412</v>
      </c>
    </row>
    <row r="61" spans="1:15" ht="14.4">
      <c r="B61" s="197">
        <v>2026</v>
      </c>
      <c r="C61" s="274" t="s">
        <v>412</v>
      </c>
      <c r="D61" s="274" t="s">
        <v>412</v>
      </c>
      <c r="E61" s="274" t="s">
        <v>412</v>
      </c>
      <c r="F61" s="274" t="s">
        <v>412</v>
      </c>
      <c r="G61" s="274" t="s">
        <v>412</v>
      </c>
      <c r="H61" s="274" t="s">
        <v>412</v>
      </c>
      <c r="I61" s="274" t="s">
        <v>412</v>
      </c>
      <c r="J61" s="274" t="s">
        <v>412</v>
      </c>
      <c r="K61" s="274" t="s">
        <v>412</v>
      </c>
      <c r="L61" s="274" t="s">
        <v>412</v>
      </c>
      <c r="M61" s="274" t="s">
        <v>412</v>
      </c>
      <c r="N61" s="274" t="s">
        <v>412</v>
      </c>
      <c r="O61" s="274" t="s">
        <v>412</v>
      </c>
    </row>
    <row r="63" spans="1:15" ht="13.2">
      <c r="A63" s="78"/>
      <c r="B63" s="15" t="s">
        <v>413</v>
      </c>
      <c r="C63" s="78"/>
      <c r="D63" s="78"/>
      <c r="E63" s="78"/>
      <c r="F63" s="78"/>
      <c r="G63" s="78"/>
      <c r="H63" s="78"/>
      <c r="I63" s="78"/>
      <c r="J63" s="78"/>
      <c r="K63" s="78"/>
      <c r="L63" s="78"/>
      <c r="M63" s="78"/>
      <c r="N63" s="78"/>
      <c r="O63" s="78"/>
    </row>
    <row r="64" spans="1:15">
      <c r="A64" s="78"/>
      <c r="B64" s="78"/>
      <c r="C64" s="78"/>
      <c r="D64" s="78"/>
      <c r="E64" s="78"/>
      <c r="F64" s="78"/>
      <c r="G64" s="78"/>
      <c r="H64" s="78"/>
      <c r="I64" s="78"/>
      <c r="J64" s="78"/>
      <c r="K64" s="78"/>
      <c r="L64" s="78"/>
      <c r="M64" s="78"/>
      <c r="N64" s="78"/>
      <c r="O64" s="78"/>
    </row>
    <row r="65" spans="1:15" ht="14.4">
      <c r="A65" s="197">
        <v>1</v>
      </c>
      <c r="B65" s="197" t="s">
        <v>414</v>
      </c>
      <c r="C65" s="198"/>
      <c r="D65" s="198"/>
      <c r="E65" s="198"/>
      <c r="F65" s="198"/>
      <c r="G65" s="198"/>
      <c r="H65" s="78"/>
      <c r="I65" s="78"/>
      <c r="J65" s="78"/>
      <c r="K65" s="78"/>
      <c r="L65" s="78"/>
      <c r="M65" s="78"/>
      <c r="N65" s="78"/>
      <c r="O65" s="78"/>
    </row>
    <row r="66" spans="1:15" ht="14.4">
      <c r="B66" s="197" t="s">
        <v>415</v>
      </c>
      <c r="C66" s="198"/>
      <c r="D66" s="198"/>
      <c r="E66" s="198"/>
      <c r="F66" s="198"/>
      <c r="G66" s="198"/>
      <c r="H66" s="78"/>
      <c r="I66" s="78"/>
      <c r="J66" s="78"/>
      <c r="K66" s="78"/>
      <c r="L66" s="78"/>
      <c r="M66" s="78"/>
      <c r="N66" s="78"/>
      <c r="O66" s="78"/>
    </row>
    <row r="67" spans="1:15" ht="14.4">
      <c r="A67" s="199"/>
      <c r="B67" s="197" t="s">
        <v>416</v>
      </c>
      <c r="C67" s="200"/>
      <c r="D67" s="200"/>
      <c r="E67" s="198"/>
      <c r="F67" s="198"/>
      <c r="G67" s="198"/>
      <c r="H67" s="78"/>
      <c r="I67" s="78"/>
      <c r="J67" s="78"/>
      <c r="K67" s="78"/>
      <c r="L67" s="78"/>
      <c r="M67" s="78"/>
      <c r="N67" s="78"/>
      <c r="O67" s="78"/>
    </row>
    <row r="68" spans="1:15" ht="14.4">
      <c r="A68" s="199"/>
      <c r="B68" s="197" t="s">
        <v>417</v>
      </c>
      <c r="C68" s="200"/>
      <c r="D68" s="200"/>
      <c r="E68" s="198"/>
      <c r="F68" s="198"/>
      <c r="G68" s="198"/>
      <c r="H68" s="78"/>
      <c r="I68" s="78"/>
      <c r="J68" s="78"/>
      <c r="K68" s="78"/>
      <c r="L68" s="78"/>
      <c r="M68" s="78"/>
      <c r="N68" s="78"/>
      <c r="O68" s="78"/>
    </row>
    <row r="69" spans="1:15" ht="14.4">
      <c r="A69" s="199"/>
      <c r="B69" s="201" t="s">
        <v>418</v>
      </c>
      <c r="C69" s="200"/>
      <c r="D69" s="200"/>
      <c r="E69" s="198"/>
      <c r="F69" s="198"/>
      <c r="G69" s="198"/>
      <c r="H69" s="78"/>
      <c r="I69" s="78"/>
      <c r="J69" s="78"/>
      <c r="K69" s="78"/>
      <c r="L69" s="78"/>
      <c r="M69" s="78"/>
      <c r="N69" s="78"/>
      <c r="O69" s="78"/>
    </row>
    <row r="70" spans="1:15" ht="14.4">
      <c r="A70" s="199"/>
      <c r="B70" s="201"/>
      <c r="C70" s="200"/>
      <c r="D70" s="200"/>
      <c r="E70" s="198"/>
      <c r="F70" s="198"/>
      <c r="G70" s="198"/>
      <c r="H70" s="78"/>
      <c r="I70" s="78"/>
      <c r="J70" s="78"/>
      <c r="K70" s="78"/>
      <c r="L70" s="78"/>
      <c r="M70" s="78"/>
      <c r="N70" s="78"/>
      <c r="O70" s="78"/>
    </row>
    <row r="71" spans="1:15" ht="14.4">
      <c r="A71" s="197">
        <v>2</v>
      </c>
      <c r="B71" s="202" t="s">
        <v>419</v>
      </c>
      <c r="C71" s="198"/>
      <c r="D71" s="198"/>
      <c r="E71" s="198"/>
      <c r="F71" s="198"/>
      <c r="G71" s="198"/>
      <c r="H71" s="197"/>
      <c r="I71" s="78"/>
      <c r="J71" s="78"/>
      <c r="K71" s="78"/>
      <c r="L71" s="78"/>
      <c r="M71" s="78"/>
      <c r="N71" s="78"/>
      <c r="O71" s="78"/>
    </row>
    <row r="72" spans="1:15" ht="14.4">
      <c r="A72" s="199"/>
      <c r="B72" s="202" t="s">
        <v>420</v>
      </c>
      <c r="C72" s="198"/>
      <c r="D72" s="198"/>
      <c r="E72" s="198"/>
      <c r="F72" s="198"/>
      <c r="G72" s="198"/>
      <c r="H72" s="197"/>
      <c r="I72" s="78"/>
      <c r="J72" s="78"/>
      <c r="K72" s="78"/>
      <c r="L72" s="78"/>
      <c r="M72" s="78"/>
      <c r="N72" s="78"/>
      <c r="O72" s="78"/>
    </row>
    <row r="73" spans="1:15" ht="14.4">
      <c r="A73" s="199"/>
      <c r="B73" s="202" t="s">
        <v>421</v>
      </c>
      <c r="C73" s="198"/>
      <c r="D73" s="198"/>
      <c r="E73" s="198"/>
      <c r="F73" s="198"/>
      <c r="G73" s="198"/>
      <c r="H73" s="197"/>
      <c r="I73" s="78"/>
      <c r="J73" s="78"/>
      <c r="K73" s="78"/>
      <c r="L73" s="78"/>
      <c r="M73" s="78"/>
      <c r="N73" s="78"/>
      <c r="O73" s="78"/>
    </row>
    <row r="74" spans="1:15" ht="14.4">
      <c r="A74" s="199"/>
      <c r="B74" s="202" t="s">
        <v>422</v>
      </c>
      <c r="C74" s="198"/>
      <c r="D74" s="198"/>
      <c r="E74" s="198"/>
      <c r="F74" s="198"/>
      <c r="G74" s="198"/>
      <c r="H74" s="197"/>
      <c r="I74" s="78"/>
      <c r="J74" s="78"/>
      <c r="K74" s="78"/>
      <c r="L74" s="78"/>
      <c r="M74" s="78"/>
      <c r="N74" s="78"/>
      <c r="O74" s="78"/>
    </row>
    <row r="75" spans="1:15" ht="14.4">
      <c r="A75" s="199"/>
      <c r="B75" s="202"/>
      <c r="C75" s="198"/>
      <c r="D75" s="198"/>
      <c r="E75" s="198"/>
      <c r="F75" s="198"/>
      <c r="G75" s="198"/>
      <c r="H75" s="197"/>
      <c r="I75" s="78"/>
      <c r="J75" s="78"/>
      <c r="K75" s="78"/>
      <c r="L75" s="78"/>
      <c r="M75" s="78"/>
      <c r="N75" s="78"/>
      <c r="O75" s="78"/>
    </row>
    <row r="76" spans="1:15" ht="14.4">
      <c r="A76" s="197">
        <v>3</v>
      </c>
      <c r="B76" s="202" t="s">
        <v>423</v>
      </c>
      <c r="C76" s="198"/>
      <c r="D76" s="198"/>
      <c r="E76" s="198"/>
      <c r="F76" s="198"/>
      <c r="G76" s="198"/>
      <c r="H76" s="197"/>
      <c r="I76" s="78"/>
      <c r="J76" s="78"/>
      <c r="K76" s="78"/>
      <c r="L76" s="78"/>
      <c r="M76" s="78"/>
      <c r="N76" s="78"/>
      <c r="O76" s="78"/>
    </row>
    <row r="77" spans="1:15" ht="14.4">
      <c r="A77" s="199"/>
      <c r="B77" s="202" t="s">
        <v>420</v>
      </c>
      <c r="C77" s="198"/>
      <c r="D77" s="198"/>
      <c r="E77" s="198"/>
      <c r="F77" s="198"/>
      <c r="G77" s="198"/>
      <c r="H77" s="197"/>
      <c r="I77" s="78"/>
      <c r="J77" s="78"/>
      <c r="K77" s="78"/>
      <c r="L77" s="78"/>
      <c r="M77" s="78"/>
      <c r="N77" s="78"/>
      <c r="O77" s="78"/>
    </row>
    <row r="78" spans="1:15" ht="14.4">
      <c r="A78" s="199"/>
      <c r="B78" s="202" t="s">
        <v>424</v>
      </c>
      <c r="C78" s="198"/>
      <c r="D78" s="198"/>
      <c r="E78" s="198"/>
      <c r="F78" s="198"/>
      <c r="G78" s="198"/>
      <c r="H78" s="197"/>
      <c r="I78" s="78"/>
      <c r="J78" s="78"/>
      <c r="K78" s="78"/>
      <c r="L78" s="78"/>
      <c r="M78" s="78"/>
      <c r="N78" s="78"/>
      <c r="O78" s="78"/>
    </row>
    <row r="79" spans="1:15" ht="14.4">
      <c r="A79" s="199"/>
      <c r="B79" s="202" t="s">
        <v>425</v>
      </c>
      <c r="C79" s="198"/>
      <c r="D79" s="198"/>
      <c r="E79" s="198"/>
      <c r="F79" s="198"/>
      <c r="G79" s="198"/>
      <c r="H79" s="197"/>
      <c r="I79" s="78"/>
      <c r="J79" s="78"/>
      <c r="K79" s="78"/>
      <c r="L79" s="78"/>
      <c r="M79" s="78"/>
      <c r="N79" s="78"/>
      <c r="O79" s="78"/>
    </row>
    <row r="80" spans="1:15" ht="14.4">
      <c r="A80" s="199"/>
      <c r="B80" s="202" t="s">
        <v>426</v>
      </c>
      <c r="C80" s="198"/>
      <c r="D80" s="198"/>
      <c r="E80" s="198"/>
      <c r="F80" s="198"/>
      <c r="G80" s="198"/>
      <c r="H80" s="197"/>
      <c r="I80" s="78"/>
      <c r="J80" s="78"/>
      <c r="K80" s="78"/>
      <c r="L80" s="78"/>
      <c r="M80" s="78"/>
      <c r="N80" s="78"/>
      <c r="O80" s="78"/>
    </row>
    <row r="81" spans="1:15" ht="14.4">
      <c r="A81" s="199"/>
      <c r="B81" s="202"/>
      <c r="C81" s="198"/>
      <c r="D81" s="198"/>
      <c r="E81" s="198"/>
      <c r="F81" s="198"/>
      <c r="G81" s="198"/>
      <c r="H81" s="197"/>
      <c r="I81" s="78"/>
      <c r="J81" s="78"/>
      <c r="K81" s="78"/>
      <c r="L81" s="78"/>
      <c r="M81" s="78"/>
      <c r="N81" s="78"/>
      <c r="O81" s="78"/>
    </row>
    <row r="82" spans="1:15" ht="14.4">
      <c r="A82" s="78"/>
      <c r="B82" s="203" t="s">
        <v>427</v>
      </c>
      <c r="C82" s="78"/>
      <c r="D82" s="78"/>
      <c r="E82" s="78"/>
      <c r="F82" s="78"/>
      <c r="G82" s="78"/>
      <c r="H82" s="78"/>
      <c r="I82" s="78"/>
      <c r="J82" s="78"/>
      <c r="K82" s="78"/>
      <c r="L82" s="78"/>
      <c r="M82" s="78"/>
      <c r="N82" s="78"/>
      <c r="O82" s="78"/>
    </row>
    <row r="83" spans="1:15" ht="14.4">
      <c r="A83" s="78"/>
      <c r="B83" s="197" t="s">
        <v>428</v>
      </c>
      <c r="C83" s="78"/>
      <c r="D83" s="78"/>
      <c r="E83" s="78"/>
      <c r="F83" s="78"/>
      <c r="G83" s="78"/>
      <c r="H83" s="78"/>
      <c r="I83" s="78"/>
      <c r="J83" s="78"/>
      <c r="K83" s="78"/>
      <c r="L83" s="78"/>
      <c r="M83" s="78"/>
      <c r="N83" s="78"/>
      <c r="O83" s="78"/>
    </row>
    <row r="84" spans="1:15" ht="14.4">
      <c r="A84" s="78"/>
      <c r="B84" s="197" t="s">
        <v>429</v>
      </c>
      <c r="C84" s="78"/>
      <c r="D84" s="78"/>
      <c r="E84" s="78"/>
      <c r="F84" s="78"/>
      <c r="G84" s="78"/>
      <c r="H84" s="78"/>
      <c r="I84" s="78"/>
      <c r="J84" s="78"/>
      <c r="K84" s="78"/>
      <c r="L84" s="78"/>
      <c r="M84" s="78"/>
      <c r="N84" s="78"/>
      <c r="O84" s="78"/>
    </row>
    <row r="85" spans="1:15" ht="14.4">
      <c r="A85" s="78"/>
      <c r="B85" s="197" t="s">
        <v>430</v>
      </c>
      <c r="C85" s="78"/>
      <c r="D85" s="78"/>
      <c r="E85" s="78"/>
      <c r="F85" s="78"/>
      <c r="G85" s="78"/>
      <c r="H85" s="78"/>
      <c r="I85" s="78"/>
      <c r="J85" s="78"/>
      <c r="K85" s="78"/>
      <c r="L85" s="78"/>
      <c r="M85" s="78"/>
      <c r="N85" s="78"/>
      <c r="O85" s="78"/>
    </row>
    <row r="86" spans="1:15" ht="14.4">
      <c r="A86" s="78"/>
      <c r="B86" s="197" t="s">
        <v>431</v>
      </c>
      <c r="C86" s="78"/>
      <c r="D86" s="78"/>
      <c r="E86" s="78"/>
      <c r="F86" s="78"/>
      <c r="G86" s="78"/>
      <c r="H86" s="78"/>
      <c r="I86" s="78"/>
      <c r="J86" s="78"/>
      <c r="K86" s="78"/>
      <c r="L86" s="78"/>
      <c r="M86" s="78"/>
      <c r="N86" s="78"/>
      <c r="O86" s="78"/>
    </row>
    <row r="87" spans="1:15" ht="14.4">
      <c r="A87" s="78"/>
      <c r="B87" s="197" t="s">
        <v>432</v>
      </c>
      <c r="C87" s="78"/>
      <c r="D87" s="78"/>
      <c r="E87" s="78"/>
      <c r="F87" s="78"/>
      <c r="G87" s="78"/>
      <c r="H87" s="78"/>
      <c r="I87" s="78"/>
      <c r="J87" s="78"/>
      <c r="K87" s="78"/>
      <c r="L87" s="78"/>
      <c r="M87" s="78"/>
      <c r="N87" s="78"/>
      <c r="O87" s="78"/>
    </row>
    <row r="88" spans="1:15" ht="14.4">
      <c r="A88" s="78"/>
      <c r="B88" s="197" t="s">
        <v>433</v>
      </c>
      <c r="C88" s="78"/>
      <c r="D88" s="78"/>
      <c r="E88" s="78"/>
      <c r="F88" s="78"/>
      <c r="G88" s="78"/>
      <c r="H88" s="78"/>
      <c r="I88" s="78"/>
      <c r="J88" s="78"/>
      <c r="K88" s="78"/>
      <c r="L88" s="78"/>
      <c r="M88" s="78"/>
      <c r="N88" s="78"/>
      <c r="O88" s="78"/>
    </row>
    <row r="89" spans="1:15" ht="14.4">
      <c r="A89" s="78"/>
      <c r="B89" s="197" t="s">
        <v>434</v>
      </c>
      <c r="C89" s="78"/>
      <c r="D89" s="78"/>
      <c r="E89" s="78"/>
      <c r="F89" s="78"/>
      <c r="G89" s="78"/>
      <c r="H89" s="78"/>
      <c r="I89" s="78"/>
      <c r="J89" s="78"/>
      <c r="K89" s="78"/>
      <c r="L89" s="78"/>
      <c r="M89" s="78"/>
      <c r="N89" s="78"/>
      <c r="O89" s="78"/>
    </row>
    <row r="90" spans="1:15">
      <c r="A90" s="78"/>
      <c r="B90" s="78"/>
      <c r="C90" s="78"/>
      <c r="D90" s="78"/>
      <c r="E90" s="78"/>
      <c r="F90" s="78"/>
      <c r="G90" s="78"/>
      <c r="H90" s="78"/>
      <c r="I90" s="78"/>
      <c r="J90" s="78"/>
      <c r="K90" s="78"/>
      <c r="L90" s="78"/>
      <c r="M90" s="78"/>
      <c r="N90" s="78"/>
      <c r="O90" s="78"/>
    </row>
    <row r="91" spans="1:15" ht="14.4">
      <c r="A91" s="78"/>
      <c r="B91" s="201" t="s">
        <v>435</v>
      </c>
      <c r="C91" s="78"/>
      <c r="D91" s="78"/>
      <c r="E91" s="78"/>
      <c r="F91" s="78"/>
      <c r="G91" s="78"/>
      <c r="H91" s="78"/>
      <c r="I91" s="78"/>
      <c r="J91" s="78"/>
      <c r="K91" s="78"/>
      <c r="L91" s="78"/>
      <c r="M91" s="78"/>
      <c r="N91" s="78"/>
      <c r="O91" s="78"/>
    </row>
  </sheetData>
  <mergeCells count="3">
    <mergeCell ref="B7:L10"/>
    <mergeCell ref="B20:L21"/>
    <mergeCell ref="C40:O40"/>
  </mergeCells>
  <hyperlinks>
    <hyperlink ref="B91" r:id="rId1" xr:uid="{00000000-0004-0000-1600-000001000000}"/>
    <hyperlink ref="B38" r:id="rId2" xr:uid="{829B6413-BFC9-4D42-B11F-1B52E7F67917}"/>
  </hyperlinks>
  <pageMargins left="0.7" right="0.7" top="0.75" bottom="0.75"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J30"/>
  <sheetViews>
    <sheetView showGridLines="0" tabSelected="1" zoomScale="85" zoomScaleNormal="85" workbookViewId="0">
      <selection activeCell="F16" sqref="F16:I16"/>
    </sheetView>
  </sheetViews>
  <sheetFormatPr defaultColWidth="0" defaultRowHeight="12.6" zeroHeight="1"/>
  <cols>
    <col min="1" max="1" width="2.36328125" customWidth="1"/>
    <col min="2" max="2" width="16.7265625" customWidth="1"/>
    <col min="3" max="4" width="9" customWidth="1"/>
    <col min="5" max="5" width="62.81640625" customWidth="1"/>
    <col min="6" max="9" width="9" customWidth="1"/>
    <col min="10" max="10" width="2.6328125" customWidth="1"/>
  </cols>
  <sheetData>
    <row r="1" spans="1:10" s="258" customFormat="1" ht="57" customHeight="1"/>
    <row r="2" spans="1:10" s="258" customFormat="1"/>
    <row r="3" spans="1:10" s="258" customFormat="1" ht="19.8">
      <c r="D3" s="263" t="s">
        <v>0</v>
      </c>
    </row>
    <row r="4" spans="1:10" s="258" customFormat="1"/>
    <row r="5" spans="1:10" s="258" customFormat="1" ht="17.399999999999999">
      <c r="D5" s="264" t="s">
        <v>660</v>
      </c>
    </row>
    <row r="6" spans="1:10" s="258" customFormat="1" ht="16.5" customHeight="1"/>
    <row r="7" spans="1:10" s="15" customFormat="1"/>
    <row r="8" spans="1:10" s="15" customFormat="1">
      <c r="B8" s="262" t="s">
        <v>17</v>
      </c>
      <c r="C8" s="307" t="s">
        <v>18</v>
      </c>
      <c r="D8" s="307"/>
      <c r="E8" s="307"/>
      <c r="F8" s="307" t="s">
        <v>19</v>
      </c>
      <c r="G8" s="307"/>
      <c r="H8" s="307"/>
      <c r="I8" s="307"/>
    </row>
    <row r="9" spans="1:10">
      <c r="A9" s="161"/>
      <c r="B9" s="26">
        <v>41794</v>
      </c>
      <c r="C9" s="308" t="s">
        <v>20</v>
      </c>
      <c r="D9" s="304"/>
      <c r="E9" s="304"/>
      <c r="F9" s="304" t="s">
        <v>21</v>
      </c>
      <c r="G9" s="304"/>
      <c r="H9" s="304"/>
      <c r="I9" s="304"/>
      <c r="J9" s="161"/>
    </row>
    <row r="10" spans="1:10">
      <c r="A10" s="161"/>
      <c r="B10" s="26">
        <v>42081</v>
      </c>
      <c r="C10" s="308" t="s">
        <v>22</v>
      </c>
      <c r="D10" s="304"/>
      <c r="E10" s="304"/>
      <c r="F10" s="304" t="s">
        <v>23</v>
      </c>
      <c r="G10" s="304"/>
      <c r="H10" s="304"/>
      <c r="I10" s="304"/>
      <c r="J10" s="161"/>
    </row>
    <row r="11" spans="1:10">
      <c r="A11" s="161"/>
      <c r="B11" s="26">
        <v>42139</v>
      </c>
      <c r="C11" s="308" t="s">
        <v>24</v>
      </c>
      <c r="D11" s="304"/>
      <c r="E11" s="304"/>
      <c r="F11" s="309" t="s">
        <v>25</v>
      </c>
      <c r="G11" s="309"/>
      <c r="H11" s="309"/>
      <c r="I11" s="309"/>
      <c r="J11" s="161"/>
    </row>
    <row r="12" spans="1:10">
      <c r="A12" s="161"/>
      <c r="B12" s="26">
        <v>42864</v>
      </c>
      <c r="C12" s="308" t="s">
        <v>475</v>
      </c>
      <c r="D12" s="304"/>
      <c r="E12" s="304"/>
      <c r="F12" s="304" t="s">
        <v>476</v>
      </c>
      <c r="G12" s="304"/>
      <c r="H12" s="304"/>
      <c r="I12" s="304"/>
      <c r="J12" s="161"/>
    </row>
    <row r="13" spans="1:10">
      <c r="A13" s="161"/>
      <c r="B13" s="26">
        <v>42902</v>
      </c>
      <c r="C13" s="308" t="s">
        <v>494</v>
      </c>
      <c r="D13" s="304"/>
      <c r="E13" s="304"/>
      <c r="F13" s="304" t="s">
        <v>493</v>
      </c>
      <c r="G13" s="304"/>
      <c r="H13" s="304"/>
      <c r="I13" s="304"/>
      <c r="J13" s="161"/>
    </row>
    <row r="14" spans="1:10">
      <c r="A14" s="161"/>
      <c r="B14" s="26">
        <v>43623</v>
      </c>
      <c r="C14" s="308" t="s">
        <v>661</v>
      </c>
      <c r="D14" s="304"/>
      <c r="E14" s="304"/>
      <c r="F14" s="304" t="s">
        <v>662</v>
      </c>
      <c r="G14" s="304"/>
      <c r="H14" s="304"/>
      <c r="I14" s="304"/>
      <c r="J14" s="161"/>
    </row>
    <row r="15" spans="1:10">
      <c r="A15" s="161"/>
      <c r="B15" s="26">
        <v>43661</v>
      </c>
      <c r="C15" s="304">
        <v>6.1</v>
      </c>
      <c r="D15" s="304"/>
      <c r="E15" s="304"/>
      <c r="F15" s="304" t="s">
        <v>673</v>
      </c>
      <c r="G15" s="304"/>
      <c r="H15" s="304"/>
      <c r="I15" s="304"/>
      <c r="J15" s="161"/>
    </row>
    <row r="16" spans="1:10">
      <c r="A16" s="161"/>
      <c r="B16" s="26">
        <v>44328</v>
      </c>
      <c r="C16" s="310">
        <v>7</v>
      </c>
      <c r="D16" s="310"/>
      <c r="E16" s="310"/>
      <c r="F16" s="304" t="s">
        <v>680</v>
      </c>
      <c r="G16" s="304"/>
      <c r="H16" s="304"/>
      <c r="I16" s="304"/>
      <c r="J16" s="161"/>
    </row>
    <row r="17" spans="2:9">
      <c r="B17" s="26"/>
      <c r="C17" s="304"/>
      <c r="D17" s="304"/>
      <c r="E17" s="304"/>
      <c r="F17" s="304"/>
      <c r="G17" s="304"/>
      <c r="H17" s="304"/>
      <c r="I17" s="304"/>
    </row>
    <row r="18" spans="2:9" s="161" customFormat="1">
      <c r="B18" s="26"/>
      <c r="C18" s="304"/>
      <c r="D18" s="304"/>
      <c r="E18" s="304"/>
      <c r="F18" s="304"/>
      <c r="G18" s="304"/>
      <c r="H18" s="304"/>
      <c r="I18" s="304"/>
    </row>
    <row r="19" spans="2:9" s="161" customFormat="1">
      <c r="B19" s="26"/>
      <c r="C19" s="304"/>
      <c r="D19" s="304"/>
      <c r="E19" s="304"/>
      <c r="F19" s="304"/>
      <c r="G19" s="304"/>
      <c r="H19" s="304"/>
      <c r="I19" s="304"/>
    </row>
    <row r="20" spans="2:9" s="161" customFormat="1">
      <c r="B20" s="26"/>
      <c r="C20" s="304"/>
      <c r="D20" s="304"/>
      <c r="E20" s="304"/>
      <c r="F20" s="304"/>
      <c r="G20" s="304"/>
      <c r="H20" s="304"/>
      <c r="I20" s="304"/>
    </row>
    <row r="21" spans="2:9" s="161" customFormat="1">
      <c r="B21" s="26"/>
      <c r="C21" s="304"/>
      <c r="D21" s="304"/>
      <c r="E21" s="304"/>
      <c r="F21" s="304"/>
      <c r="G21" s="304"/>
      <c r="H21" s="304"/>
      <c r="I21" s="304"/>
    </row>
    <row r="22" spans="2:9">
      <c r="B22" s="27"/>
      <c r="C22" s="304"/>
      <c r="D22" s="304"/>
      <c r="E22" s="304"/>
      <c r="F22" s="304"/>
      <c r="G22" s="304"/>
      <c r="H22" s="304"/>
      <c r="I22" s="304"/>
    </row>
    <row r="23" spans="2:9" s="161" customFormat="1">
      <c r="B23" s="27"/>
      <c r="C23" s="301"/>
      <c r="D23" s="305"/>
      <c r="E23" s="306"/>
      <c r="F23" s="304"/>
      <c r="G23" s="304"/>
      <c r="H23" s="304"/>
      <c r="I23" s="304"/>
    </row>
    <row r="24" spans="2:9" s="161" customFormat="1">
      <c r="B24" s="27"/>
      <c r="C24" s="301"/>
      <c r="D24" s="305"/>
      <c r="E24" s="306"/>
      <c r="F24" s="304"/>
      <c r="G24" s="304"/>
      <c r="H24" s="304"/>
      <c r="I24" s="304"/>
    </row>
    <row r="25" spans="2:9" s="161" customFormat="1">
      <c r="B25" s="27"/>
      <c r="C25" s="301"/>
      <c r="D25" s="305"/>
      <c r="E25" s="306"/>
      <c r="F25" s="304"/>
      <c r="G25" s="304"/>
      <c r="H25" s="304"/>
      <c r="I25" s="304"/>
    </row>
    <row r="26" spans="2:9">
      <c r="B26" s="27"/>
      <c r="C26" s="301"/>
      <c r="D26" s="302"/>
      <c r="E26" s="303"/>
      <c r="F26" s="304"/>
      <c r="G26" s="304"/>
      <c r="H26" s="304"/>
      <c r="I26" s="304"/>
    </row>
    <row r="27" spans="2:9">
      <c r="B27" s="27"/>
      <c r="C27" s="301"/>
      <c r="D27" s="302"/>
      <c r="E27" s="303"/>
      <c r="F27" s="304"/>
      <c r="G27" s="304"/>
      <c r="H27" s="304"/>
      <c r="I27" s="304"/>
    </row>
    <row r="28" spans="2:9">
      <c r="B28" s="27"/>
      <c r="C28" s="301"/>
      <c r="D28" s="302"/>
      <c r="E28" s="303"/>
      <c r="F28" s="304"/>
      <c r="G28" s="304"/>
      <c r="H28" s="304"/>
      <c r="I28" s="304"/>
    </row>
    <row r="29" spans="2:9">
      <c r="B29" s="161"/>
      <c r="C29" s="161"/>
      <c r="D29" s="161"/>
      <c r="E29" s="161"/>
      <c r="F29" s="161"/>
      <c r="G29" s="161"/>
      <c r="H29" s="161"/>
      <c r="I29" s="161"/>
    </row>
    <row r="30" spans="2:9">
      <c r="B30" s="161"/>
      <c r="C30" s="161"/>
      <c r="D30" s="161"/>
      <c r="E30" s="161"/>
      <c r="F30" s="161"/>
      <c r="G30" s="161"/>
      <c r="H30" s="161"/>
      <c r="I30" s="161"/>
    </row>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zoomScale="85" zoomScaleNormal="85" workbookViewId="0"/>
  </sheetViews>
  <sheetFormatPr defaultColWidth="0" defaultRowHeight="14.4" zeroHeight="1"/>
  <cols>
    <col min="1" max="1" width="2" style="170" customWidth="1"/>
    <col min="2" max="2" width="16.26953125" style="170" customWidth="1"/>
    <col min="3" max="3" width="8.7265625" style="170" customWidth="1"/>
    <col min="4" max="4" width="77.81640625" style="170" customWidth="1"/>
    <col min="5" max="5" width="27.453125" style="170" customWidth="1"/>
    <col min="6" max="6" width="8" style="170" customWidth="1"/>
    <col min="7" max="44" width="0" style="170" hidden="1" customWidth="1"/>
    <col min="45" max="16384" width="8" style="170" hidden="1"/>
  </cols>
  <sheetData>
    <row r="1" spans="2:5" s="258" customFormat="1" ht="57" customHeight="1"/>
    <row r="2" spans="2:5" s="258" customFormat="1" ht="12.6"/>
    <row r="3" spans="2:5" s="258" customFormat="1" ht="19.8">
      <c r="D3" s="263" t="s">
        <v>0</v>
      </c>
      <c r="E3" s="263"/>
    </row>
    <row r="4" spans="2:5" s="258" customFormat="1" ht="12.6"/>
    <row r="5" spans="2:5" s="258" customFormat="1" ht="17.399999999999999">
      <c r="D5" s="264" t="s">
        <v>26</v>
      </c>
      <c r="E5" s="264"/>
    </row>
    <row r="6" spans="2:5" s="258" customFormat="1" ht="16.5" customHeight="1"/>
    <row r="7" spans="2:5" s="15" customFormat="1" ht="16.5" customHeight="1"/>
    <row r="8" spans="2:5" s="15" customFormat="1" ht="16.5" customHeight="1"/>
    <row r="9" spans="2:5">
      <c r="B9" s="171" t="s">
        <v>17</v>
      </c>
      <c r="C9" s="313" t="s">
        <v>18</v>
      </c>
      <c r="D9" s="314"/>
      <c r="E9" s="171" t="s">
        <v>19</v>
      </c>
    </row>
    <row r="10" spans="2:5">
      <c r="B10" s="26"/>
      <c r="C10" s="311"/>
      <c r="D10" s="312"/>
      <c r="E10" s="26"/>
    </row>
    <row r="11" spans="2:5">
      <c r="B11" s="26"/>
      <c r="C11" s="311"/>
      <c r="D11" s="312"/>
      <c r="E11" s="26"/>
    </row>
    <row r="12" spans="2:5">
      <c r="B12" s="26"/>
      <c r="C12" s="311"/>
      <c r="D12" s="312"/>
      <c r="E12" s="26"/>
    </row>
    <row r="13" spans="2:5">
      <c r="B13" s="26"/>
      <c r="C13" s="311"/>
      <c r="D13" s="312"/>
      <c r="E13" s="26"/>
    </row>
    <row r="14" spans="2:5">
      <c r="B14" s="26"/>
      <c r="C14" s="311"/>
      <c r="D14" s="312"/>
      <c r="E14" s="26"/>
    </row>
    <row r="15" spans="2:5">
      <c r="B15" s="26"/>
      <c r="C15" s="311"/>
      <c r="D15" s="312"/>
      <c r="E15" s="26"/>
    </row>
    <row r="16" spans="2:5">
      <c r="B16" s="26"/>
      <c r="C16" s="311"/>
      <c r="D16" s="312"/>
      <c r="E16" s="26"/>
    </row>
    <row r="17" spans="2:5">
      <c r="B17" s="26"/>
      <c r="C17" s="311"/>
      <c r="D17" s="312"/>
      <c r="E17" s="26"/>
    </row>
    <row r="18" spans="2:5">
      <c r="B18" s="26"/>
      <c r="C18" s="311"/>
      <c r="D18" s="312"/>
      <c r="E18" s="26"/>
    </row>
    <row r="19" spans="2:5">
      <c r="B19" s="26"/>
      <c r="C19" s="311"/>
      <c r="D19" s="312"/>
      <c r="E19" s="26"/>
    </row>
    <row r="20" spans="2:5">
      <c r="B20" s="26"/>
      <c r="C20" s="311"/>
      <c r="D20" s="312"/>
      <c r="E20" s="26"/>
    </row>
    <row r="21" spans="2:5">
      <c r="B21" s="26"/>
      <c r="C21" s="311"/>
      <c r="D21" s="312"/>
      <c r="E21" s="26"/>
    </row>
    <row r="22" spans="2:5">
      <c r="B22" s="26"/>
      <c r="C22" s="311"/>
      <c r="D22" s="312"/>
      <c r="E22" s="26"/>
    </row>
    <row r="23" spans="2:5"/>
    <row r="24" spans="2:5"/>
    <row r="25" spans="2:5"/>
    <row r="26" spans="2:5"/>
    <row r="27" spans="2:5"/>
    <row r="28" spans="2:5"/>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G41"/>
  <sheetViews>
    <sheetView showGridLines="0" zoomScale="70" zoomScaleNormal="70" workbookViewId="0"/>
  </sheetViews>
  <sheetFormatPr defaultColWidth="0" defaultRowHeight="12.75" customHeight="1" zeroHeight="1"/>
  <cols>
    <col min="1" max="1" width="2.36328125" style="161" customWidth="1"/>
    <col min="2" max="2" width="3.36328125" style="161" customWidth="1"/>
    <col min="3" max="3" width="16.08984375" style="161" customWidth="1"/>
    <col min="4" max="4" width="2.6328125" style="161" customWidth="1"/>
    <col min="5" max="5" width="101.26953125" style="161" customWidth="1"/>
    <col min="6" max="6" width="32.36328125" style="161" customWidth="1"/>
    <col min="7" max="10" width="9" style="161" customWidth="1"/>
    <col min="11" max="11" width="2.453125" style="161" customWidth="1"/>
    <col min="12" max="16384" width="0" style="161" hidden="1"/>
  </cols>
  <sheetData>
    <row r="1" spans="4:6" s="258" customFormat="1" ht="57" customHeight="1"/>
    <row r="2" spans="4:6" s="258" customFormat="1" ht="12.6"/>
    <row r="3" spans="4:6" s="258" customFormat="1" ht="19.8">
      <c r="D3" s="263" t="s">
        <v>0</v>
      </c>
    </row>
    <row r="4" spans="4:6" s="258" customFormat="1" ht="12.6"/>
    <row r="5" spans="4:6" s="258" customFormat="1" ht="17.399999999999999">
      <c r="D5" s="264" t="s">
        <v>27</v>
      </c>
    </row>
    <row r="6" spans="4:6" s="258" customFormat="1" ht="18.75" customHeight="1"/>
    <row r="7" spans="4:6" s="15" customFormat="1" ht="12.6"/>
    <row r="8" spans="4:6" s="15" customFormat="1" ht="12.6">
      <c r="E8" s="15" t="s">
        <v>28</v>
      </c>
      <c r="F8" s="261" t="s">
        <v>29</v>
      </c>
    </row>
    <row r="9" spans="4:6" ht="12.6">
      <c r="E9" s="161" t="s">
        <v>30</v>
      </c>
      <c r="F9" s="163" t="s">
        <v>31</v>
      </c>
    </row>
    <row r="10" spans="4:6" ht="12.6">
      <c r="E10" s="161" t="s">
        <v>32</v>
      </c>
      <c r="F10" s="163" t="s">
        <v>33</v>
      </c>
    </row>
    <row r="11" spans="4:6" ht="12.6">
      <c r="E11" s="164" t="s">
        <v>34</v>
      </c>
      <c r="F11" s="163" t="s">
        <v>35</v>
      </c>
    </row>
    <row r="12" spans="4:6" ht="12.6">
      <c r="E12" s="164" t="s">
        <v>599</v>
      </c>
      <c r="F12" s="165" t="s">
        <v>37</v>
      </c>
    </row>
    <row r="13" spans="4:6" ht="12.6">
      <c r="E13" s="164" t="s">
        <v>36</v>
      </c>
      <c r="F13" s="165" t="s">
        <v>38</v>
      </c>
    </row>
    <row r="14" spans="4:6" ht="12.6">
      <c r="E14" s="164" t="s">
        <v>600</v>
      </c>
      <c r="F14" s="165" t="s">
        <v>39</v>
      </c>
    </row>
    <row r="15" spans="4:6" ht="12.6">
      <c r="E15" s="164" t="s">
        <v>601</v>
      </c>
      <c r="F15" s="165" t="s">
        <v>604</v>
      </c>
    </row>
    <row r="16" spans="4:6" ht="12.6">
      <c r="E16" s="164" t="s">
        <v>99</v>
      </c>
      <c r="F16" s="163" t="s">
        <v>605</v>
      </c>
    </row>
    <row r="17" spans="5:7" ht="12.6">
      <c r="E17" s="164" t="s">
        <v>603</v>
      </c>
      <c r="F17" s="163" t="s">
        <v>40</v>
      </c>
      <c r="G17" s="29"/>
    </row>
    <row r="18" spans="5:7" ht="12.6">
      <c r="E18" s="164" t="s">
        <v>602</v>
      </c>
      <c r="F18" s="163" t="s">
        <v>42</v>
      </c>
    </row>
    <row r="19" spans="5:7" ht="12.6">
      <c r="E19" s="164" t="s">
        <v>473</v>
      </c>
      <c r="F19" s="163" t="s">
        <v>606</v>
      </c>
    </row>
    <row r="20" spans="5:7" ht="12.6">
      <c r="E20" s="164" t="s">
        <v>41</v>
      </c>
      <c r="F20" s="163" t="s">
        <v>607</v>
      </c>
    </row>
    <row r="21" spans="5:7" ht="12.6">
      <c r="E21" s="164" t="s">
        <v>43</v>
      </c>
      <c r="F21" s="165" t="s">
        <v>608</v>
      </c>
    </row>
    <row r="22" spans="5:7" ht="12.6">
      <c r="E22" s="164" t="s">
        <v>44</v>
      </c>
      <c r="F22" s="165" t="s">
        <v>609</v>
      </c>
    </row>
    <row r="23" spans="5:7" ht="12.6">
      <c r="E23" s="164" t="s">
        <v>474</v>
      </c>
      <c r="F23" s="165" t="s">
        <v>610</v>
      </c>
    </row>
    <row r="24" spans="5:7" ht="12.6">
      <c r="E24" s="164" t="s">
        <v>45</v>
      </c>
      <c r="F24" s="165" t="s">
        <v>611</v>
      </c>
    </row>
    <row r="25" spans="5:7" ht="12.6"/>
    <row r="26" spans="5:7" ht="12.6" hidden="1"/>
    <row r="27" spans="5:7" ht="12.6" hidden="1"/>
    <row r="28" spans="5:7" ht="12.6" hidden="1"/>
    <row r="29" spans="5:7" ht="12.6" hidden="1"/>
    <row r="30" spans="5:7" ht="12.6" hidden="1"/>
    <row r="31" spans="5:7" ht="12.6" hidden="1"/>
    <row r="32" spans="5:7" ht="12.6" hidden="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15" location="'6a'!A1" display="Sheet 6a" xr:uid="{00000000-0004-0000-0400-000004000000}"/>
    <hyperlink ref="F16" location="'7'!A1" display="Sheet 7" xr:uid="{00000000-0004-0000-0400-000005000000}"/>
    <hyperlink ref="F17" location="'8'!A1" display="Sheet 8" xr:uid="{00000000-0004-0000-0400-000006000000}"/>
    <hyperlink ref="F18" location="'9'!A1" display="Sheet 9" xr:uid="{00000000-0004-0000-0400-000007000000}"/>
    <hyperlink ref="F19" location="'10'!A1" display="Sheet 10" xr:uid="{00000000-0004-0000-0400-000008000000}"/>
    <hyperlink ref="F20" location="'11'!A1" display="Sheet 11" xr:uid="{00000000-0004-0000-0400-000009000000}"/>
    <hyperlink ref="F21" location="'12a'!A1" display="Sheet 12a" xr:uid="{00000000-0004-0000-0400-00000A000000}"/>
    <hyperlink ref="F22" location="'12b'!A1" display="Sheet 12b" xr:uid="{00000000-0004-0000-0400-00000B000000}"/>
    <hyperlink ref="F23" location="'12c'!A1" display="Sheet 12c" xr:uid="{00000000-0004-0000-0400-00000C000000}"/>
    <hyperlink ref="F24" location="'12d'!A1" display="Sheet 12d" xr:uid="{00000000-0004-0000-0400-00000D000000}"/>
    <hyperlink ref="F11" location="'3'!A1" display="Sheet 3" xr:uid="{00000000-0004-0000-0400-00000E000000}"/>
    <hyperlink ref="F14" location="'6'!A1" display="Sheet 6" xr:uid="{00000000-0004-0000-0400-00000F000000}"/>
    <hyperlink ref="F13" location="'5'!A1" display="Sheet 5" xr:uid="{00000000-0004-0000-0400-000010000000}"/>
  </hyperlinks>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A1:K23"/>
  <sheetViews>
    <sheetView showGridLines="0" zoomScale="70" zoomScaleNormal="70" workbookViewId="0">
      <selection activeCell="F11" sqref="F11"/>
    </sheetView>
  </sheetViews>
  <sheetFormatPr defaultColWidth="0" defaultRowHeight="12.75" customHeight="1" zeroHeight="1"/>
  <cols>
    <col min="1" max="1" width="2.36328125" customWidth="1"/>
    <col min="2" max="2" width="3.36328125" customWidth="1"/>
    <col min="3" max="3" width="16.08984375" customWidth="1"/>
    <col min="4" max="4" width="2.6328125" customWidth="1"/>
    <col min="5" max="5" width="31.6328125" customWidth="1"/>
    <col min="6" max="6" width="32.36328125" customWidth="1"/>
    <col min="7" max="9" width="9" customWidth="1"/>
    <col min="10" max="10" width="9" style="22" customWidth="1"/>
    <col min="11" max="11" width="2.453125" customWidth="1"/>
  </cols>
  <sheetData>
    <row r="1" spans="1:11" s="258" customFormat="1" ht="57" customHeight="1"/>
    <row r="2" spans="1:11" s="258" customFormat="1" ht="12.6"/>
    <row r="3" spans="1:11" s="258" customFormat="1" ht="19.8">
      <c r="D3" s="263" t="s">
        <v>0</v>
      </c>
    </row>
    <row r="4" spans="1:11" s="258" customFormat="1" ht="12.6"/>
    <row r="5" spans="1:11" s="258" customFormat="1" ht="17.399999999999999">
      <c r="D5" s="264" t="s">
        <v>29</v>
      </c>
    </row>
    <row r="6" spans="1:11" s="258" customFormat="1" ht="18.75" customHeight="1"/>
    <row r="7" spans="1:11" s="15" customFormat="1" ht="12.6"/>
    <row r="8" spans="1:11" s="15" customFormat="1" ht="12.6">
      <c r="C8" s="15" t="s">
        <v>46</v>
      </c>
      <c r="F8" s="260"/>
    </row>
    <row r="9" spans="1:11" ht="12.6">
      <c r="A9" s="161"/>
      <c r="B9" s="161"/>
      <c r="C9" s="161" t="s">
        <v>47</v>
      </c>
      <c r="D9" s="161"/>
      <c r="E9" s="161"/>
      <c r="F9" s="143"/>
      <c r="G9" s="161"/>
      <c r="H9" s="161"/>
      <c r="I9" s="161"/>
      <c r="J9" s="161"/>
      <c r="K9" s="161"/>
    </row>
    <row r="10" spans="1:11" ht="12.6">
      <c r="A10" s="161"/>
      <c r="B10" s="161"/>
      <c r="C10" s="161" t="s">
        <v>48</v>
      </c>
      <c r="D10" s="161"/>
      <c r="E10" s="161"/>
      <c r="F10" s="144"/>
      <c r="G10" s="161"/>
      <c r="H10" s="161"/>
      <c r="I10" s="161"/>
      <c r="J10" s="161"/>
      <c r="K10" s="161"/>
    </row>
    <row r="11" spans="1:11" ht="12.6">
      <c r="A11" s="161"/>
      <c r="B11" s="161"/>
      <c r="C11" s="161" t="s">
        <v>49</v>
      </c>
      <c r="D11" s="161"/>
      <c r="E11" s="161"/>
      <c r="F11" s="143">
        <v>2021</v>
      </c>
      <c r="G11" s="29" t="s">
        <v>50</v>
      </c>
      <c r="H11" s="161"/>
      <c r="I11" s="161"/>
      <c r="J11" s="161"/>
      <c r="K11" s="161"/>
    </row>
    <row r="12" spans="1:11" ht="12.6">
      <c r="A12" s="161"/>
      <c r="B12" s="161"/>
      <c r="C12" s="161" t="s">
        <v>51</v>
      </c>
      <c r="D12" s="161"/>
      <c r="E12" s="161"/>
      <c r="F12" s="143"/>
      <c r="G12" s="161"/>
      <c r="H12" s="161"/>
      <c r="I12" s="161"/>
      <c r="J12" s="161"/>
      <c r="K12" s="161"/>
    </row>
    <row r="13" spans="1:11" ht="12.6">
      <c r="A13" s="161"/>
      <c r="B13" s="161"/>
      <c r="C13" s="161" t="s">
        <v>52</v>
      </c>
      <c r="D13" s="161"/>
      <c r="E13" s="161"/>
      <c r="F13" s="144"/>
      <c r="G13" s="161"/>
      <c r="H13" s="161"/>
      <c r="I13" s="161"/>
      <c r="J13" s="161"/>
      <c r="K13" s="161"/>
    </row>
    <row r="14" spans="1:11" ht="12.6">
      <c r="A14" s="161"/>
      <c r="B14" s="161"/>
      <c r="C14" s="161" t="s">
        <v>53</v>
      </c>
      <c r="D14" s="161"/>
      <c r="E14" s="161"/>
      <c r="F14" s="144"/>
      <c r="G14" s="161"/>
      <c r="H14" s="161"/>
      <c r="I14" s="161"/>
      <c r="J14" s="161"/>
      <c r="K14" s="161"/>
    </row>
    <row r="15" spans="1:11" ht="12.6">
      <c r="A15" s="161"/>
      <c r="B15" s="161"/>
      <c r="C15" s="161"/>
      <c r="D15" s="161"/>
      <c r="E15" s="161"/>
      <c r="F15" s="161"/>
      <c r="G15" s="161"/>
      <c r="H15" s="161"/>
      <c r="I15" s="161"/>
      <c r="J15" s="161"/>
      <c r="K15" s="161"/>
    </row>
    <row r="16" spans="1:11" ht="12.6">
      <c r="A16" s="161"/>
      <c r="B16" s="161"/>
      <c r="C16" s="161"/>
      <c r="D16" s="161"/>
      <c r="E16" s="161"/>
      <c r="F16" s="161"/>
      <c r="G16" s="161"/>
      <c r="H16" s="161"/>
      <c r="I16" s="161"/>
      <c r="J16" s="161"/>
      <c r="K16" s="161"/>
    </row>
    <row r="17" ht="12.6" hidden="1"/>
    <row r="18" ht="12.6" hidden="1"/>
    <row r="19" ht="12.6" hidden="1"/>
    <row r="20" ht="12.6" hidden="1"/>
    <row r="21" ht="12.6" hidden="1"/>
    <row r="22" ht="12.6"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A1:AD28"/>
  <sheetViews>
    <sheetView showGridLines="0" zoomScale="70" zoomScaleNormal="70" workbookViewId="0">
      <selection activeCell="H13" sqref="H13"/>
    </sheetView>
  </sheetViews>
  <sheetFormatPr defaultColWidth="0" defaultRowHeight="12.6" zeroHeight="1"/>
  <cols>
    <col min="1" max="1" width="2.36328125" customWidth="1"/>
    <col min="2" max="2" width="2.7265625" customWidth="1"/>
    <col min="3" max="3" width="32.6328125" customWidth="1"/>
    <col min="4" max="4" width="10.6328125" customWidth="1"/>
    <col min="5" max="5" width="12.7265625" customWidth="1"/>
    <col min="6" max="6" width="2.36328125" customWidth="1"/>
    <col min="7" max="7" width="2.81640625" customWidth="1"/>
    <col min="8" max="21" width="9" customWidth="1"/>
  </cols>
  <sheetData>
    <row r="1" spans="1:30" s="258" customFormat="1" ht="57" customHeight="1"/>
    <row r="2" spans="1:30" s="258" customFormat="1"/>
    <row r="3" spans="1:30" s="258" customFormat="1" ht="19.8">
      <c r="D3" s="263" t="s">
        <v>0</v>
      </c>
    </row>
    <row r="4" spans="1:30" s="258" customFormat="1"/>
    <row r="5" spans="1:30" s="258" customFormat="1" ht="17.399999999999999">
      <c r="D5" s="266" t="s">
        <v>54</v>
      </c>
    </row>
    <row r="6" spans="1:30" s="258" customFormat="1"/>
    <row r="7" spans="1:30" s="15" customFormat="1"/>
    <row r="8" spans="1:30" s="15" customFormat="1">
      <c r="B8" s="51" t="s">
        <v>55</v>
      </c>
    </row>
    <row r="9" spans="1:30"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row>
    <row r="10" spans="1:30" s="44" customFormat="1">
      <c r="A10" s="161"/>
      <c r="B10" s="161"/>
      <c r="C10" s="161" t="s">
        <v>56</v>
      </c>
      <c r="D10" s="161"/>
      <c r="E10" s="18"/>
      <c r="F10" s="161"/>
      <c r="G10" s="161"/>
      <c r="H10" s="141">
        <v>1</v>
      </c>
      <c r="I10" s="66">
        <f>H10+1</f>
        <v>2</v>
      </c>
      <c r="J10" s="66">
        <f t="shared" ref="J10:T10" si="0">I10+1</f>
        <v>3</v>
      </c>
      <c r="K10" s="66">
        <f t="shared" si="0"/>
        <v>4</v>
      </c>
      <c r="L10" s="66">
        <f t="shared" si="0"/>
        <v>5</v>
      </c>
      <c r="M10" s="66">
        <f t="shared" si="0"/>
        <v>6</v>
      </c>
      <c r="N10" s="66">
        <f t="shared" si="0"/>
        <v>7</v>
      </c>
      <c r="O10" s="66">
        <f t="shared" si="0"/>
        <v>8</v>
      </c>
      <c r="P10" s="66">
        <f t="shared" si="0"/>
        <v>9</v>
      </c>
      <c r="Q10" s="66">
        <f t="shared" si="0"/>
        <v>10</v>
      </c>
      <c r="R10" s="66">
        <f t="shared" si="0"/>
        <v>11</v>
      </c>
      <c r="S10" s="66">
        <f t="shared" si="0"/>
        <v>12</v>
      </c>
      <c r="T10" s="66">
        <f t="shared" si="0"/>
        <v>13</v>
      </c>
      <c r="U10" s="161"/>
      <c r="V10" s="161"/>
      <c r="W10" s="161"/>
      <c r="X10" s="161"/>
      <c r="Y10" s="161"/>
      <c r="Z10" s="161"/>
      <c r="AA10" s="161"/>
      <c r="AB10" s="161"/>
      <c r="AC10" s="161"/>
      <c r="AD10" s="161"/>
    </row>
    <row r="11" spans="1:30">
      <c r="A11" s="161"/>
      <c r="B11" s="161"/>
      <c r="C11" s="161" t="s">
        <v>57</v>
      </c>
      <c r="D11" s="161"/>
      <c r="E11" s="18"/>
      <c r="F11" s="161"/>
      <c r="G11" s="161"/>
      <c r="H11" s="141">
        <v>2014</v>
      </c>
      <c r="I11" s="66">
        <f>H11+1</f>
        <v>2015</v>
      </c>
      <c r="J11" s="66">
        <f t="shared" ref="J11:P11" si="1">I11+1</f>
        <v>2016</v>
      </c>
      <c r="K11" s="66">
        <f t="shared" si="1"/>
        <v>2017</v>
      </c>
      <c r="L11" s="66">
        <f t="shared" si="1"/>
        <v>2018</v>
      </c>
      <c r="M11" s="66">
        <f t="shared" si="1"/>
        <v>2019</v>
      </c>
      <c r="N11" s="66">
        <f t="shared" si="1"/>
        <v>2020</v>
      </c>
      <c r="O11" s="66">
        <f t="shared" si="1"/>
        <v>2021</v>
      </c>
      <c r="P11" s="66">
        <f t="shared" si="1"/>
        <v>2022</v>
      </c>
      <c r="Q11" s="66">
        <f>P11+1</f>
        <v>2023</v>
      </c>
      <c r="R11" s="66">
        <f>Q11+1</f>
        <v>2024</v>
      </c>
      <c r="S11" s="66">
        <f>R11+1</f>
        <v>2025</v>
      </c>
      <c r="T11" s="66">
        <f>S11+1</f>
        <v>2026</v>
      </c>
      <c r="U11" s="161"/>
      <c r="V11" s="161"/>
      <c r="W11" s="161"/>
      <c r="X11" s="161"/>
      <c r="Y11" s="161"/>
      <c r="Z11" s="161"/>
      <c r="AA11" s="161"/>
      <c r="AB11" s="161"/>
      <c r="AC11" s="161"/>
      <c r="AD11" s="161"/>
    </row>
    <row r="12" spans="1:30" s="22" customFormat="1">
      <c r="A12" s="161"/>
      <c r="B12" s="161"/>
      <c r="C12" s="161"/>
      <c r="D12" s="161"/>
      <c r="E12" s="18"/>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row>
    <row r="13" spans="1:30">
      <c r="A13" s="161"/>
      <c r="B13" s="161"/>
      <c r="C13" s="161" t="s">
        <v>58</v>
      </c>
      <c r="D13" s="161" t="s">
        <v>59</v>
      </c>
      <c r="E13" s="18" t="s">
        <v>60</v>
      </c>
      <c r="F13" s="161"/>
      <c r="G13" s="161"/>
      <c r="H13" s="145"/>
      <c r="I13" s="145"/>
      <c r="J13" s="145"/>
      <c r="K13" s="145"/>
      <c r="L13" s="145"/>
      <c r="M13" s="145"/>
      <c r="N13" s="145"/>
      <c r="O13" s="145"/>
      <c r="P13" s="145"/>
      <c r="Q13" s="145"/>
      <c r="R13" s="145"/>
      <c r="S13" s="145"/>
      <c r="T13" s="145"/>
      <c r="U13" s="29" t="s">
        <v>59</v>
      </c>
      <c r="V13" s="161"/>
      <c r="W13" s="161"/>
      <c r="X13" s="161"/>
      <c r="Y13" s="161"/>
      <c r="Z13" s="161"/>
      <c r="AA13" s="161"/>
      <c r="AB13" s="161"/>
      <c r="AC13" s="161"/>
      <c r="AD13" s="161"/>
    </row>
    <row r="14" spans="1:30">
      <c r="A14" s="161"/>
      <c r="B14" s="161"/>
      <c r="C14" s="161" t="s">
        <v>61</v>
      </c>
      <c r="D14" s="161" t="s">
        <v>62</v>
      </c>
      <c r="E14" s="18" t="s">
        <v>60</v>
      </c>
      <c r="F14" s="161"/>
      <c r="G14" s="161"/>
      <c r="H14" s="28"/>
      <c r="I14" s="145"/>
      <c r="J14" s="145"/>
      <c r="K14" s="145"/>
      <c r="L14" s="145"/>
      <c r="M14" s="145"/>
      <c r="N14" s="145"/>
      <c r="O14" s="145"/>
      <c r="P14" s="145"/>
      <c r="Q14" s="145"/>
      <c r="R14" s="145"/>
      <c r="S14" s="145"/>
      <c r="T14" s="145"/>
      <c r="U14" s="29" t="s">
        <v>62</v>
      </c>
      <c r="V14" s="161"/>
      <c r="W14" s="161"/>
      <c r="X14" s="161"/>
      <c r="Y14" s="161"/>
      <c r="Z14" s="161"/>
      <c r="AA14" s="161"/>
      <c r="AB14" s="161"/>
      <c r="AC14" s="161"/>
      <c r="AD14" s="161"/>
    </row>
    <row r="15" spans="1:30">
      <c r="A15" s="161"/>
      <c r="B15" s="161"/>
      <c r="C15" s="161"/>
      <c r="D15" s="161"/>
      <c r="E15" s="18"/>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row>
    <row r="16" spans="1:30">
      <c r="A16" s="161"/>
      <c r="B16" s="161"/>
      <c r="C16" s="161" t="s">
        <v>63</v>
      </c>
      <c r="D16" s="161"/>
      <c r="E16" s="18"/>
      <c r="F16" s="161"/>
      <c r="G16" s="161"/>
      <c r="H16" s="141">
        <v>1</v>
      </c>
      <c r="I16" s="66">
        <f t="shared" ref="I16:S16" si="2">H16+1</f>
        <v>2</v>
      </c>
      <c r="J16" s="66">
        <f t="shared" si="2"/>
        <v>3</v>
      </c>
      <c r="K16" s="66">
        <f t="shared" si="2"/>
        <v>4</v>
      </c>
      <c r="L16" s="66">
        <f t="shared" si="2"/>
        <v>5</v>
      </c>
      <c r="M16" s="66">
        <f t="shared" si="2"/>
        <v>6</v>
      </c>
      <c r="N16" s="66">
        <f t="shared" si="2"/>
        <v>7</v>
      </c>
      <c r="O16" s="66">
        <f t="shared" si="2"/>
        <v>8</v>
      </c>
      <c r="P16" s="66">
        <f t="shared" si="2"/>
        <v>9</v>
      </c>
      <c r="Q16" s="66">
        <f t="shared" si="2"/>
        <v>10</v>
      </c>
      <c r="R16" s="66">
        <f t="shared" si="2"/>
        <v>11</v>
      </c>
      <c r="S16" s="66">
        <f t="shared" si="2"/>
        <v>12</v>
      </c>
      <c r="T16" s="161"/>
      <c r="U16" s="161"/>
      <c r="V16" s="161"/>
      <c r="W16" s="161"/>
      <c r="X16" s="161"/>
      <c r="Y16" s="161"/>
      <c r="Z16" s="161"/>
      <c r="AA16" s="161"/>
      <c r="AB16" s="161"/>
      <c r="AC16" s="161"/>
      <c r="AD16" s="161"/>
    </row>
    <row r="17" spans="3:22">
      <c r="C17" s="161" t="s">
        <v>64</v>
      </c>
      <c r="D17" s="161"/>
      <c r="E17" s="18"/>
      <c r="F17" s="161"/>
      <c r="G17" s="161"/>
      <c r="H17" s="142" t="s">
        <v>65</v>
      </c>
      <c r="I17" s="86" t="s">
        <v>66</v>
      </c>
      <c r="J17" s="86" t="s">
        <v>67</v>
      </c>
      <c r="K17" s="86" t="s">
        <v>68</v>
      </c>
      <c r="L17" s="86" t="s">
        <v>69</v>
      </c>
      <c r="M17" s="86" t="s">
        <v>70</v>
      </c>
      <c r="N17" s="86" t="s">
        <v>71</v>
      </c>
      <c r="O17" s="86" t="s">
        <v>72</v>
      </c>
      <c r="P17" s="86" t="s">
        <v>73</v>
      </c>
      <c r="Q17" s="86" t="s">
        <v>74</v>
      </c>
      <c r="R17" s="86" t="s">
        <v>75</v>
      </c>
      <c r="S17" s="86" t="s">
        <v>76</v>
      </c>
      <c r="T17" s="161"/>
      <c r="U17" s="161"/>
      <c r="V17" s="161"/>
    </row>
    <row r="18" spans="3:22">
      <c r="C18" s="161"/>
      <c r="D18" s="161"/>
      <c r="E18" s="18"/>
      <c r="F18" s="161"/>
      <c r="G18" s="161"/>
      <c r="H18" s="161"/>
      <c r="I18" s="161"/>
      <c r="J18" s="161"/>
      <c r="K18" s="161"/>
      <c r="L18" s="161"/>
      <c r="M18" s="161"/>
      <c r="N18" s="161"/>
      <c r="O18" s="161"/>
      <c r="P18" s="161"/>
      <c r="Q18" s="161"/>
      <c r="R18" s="161"/>
      <c r="S18" s="161"/>
      <c r="T18" s="161"/>
      <c r="U18" s="161"/>
      <c r="V18" s="161"/>
    </row>
    <row r="19" spans="3:22">
      <c r="C19" s="161"/>
      <c r="D19" s="161"/>
      <c r="E19" s="161"/>
      <c r="F19" s="161"/>
      <c r="G19" s="161"/>
      <c r="H19" s="161"/>
      <c r="I19" s="161"/>
      <c r="J19" s="161"/>
      <c r="K19" s="161"/>
      <c r="L19" s="161"/>
      <c r="M19" s="161"/>
      <c r="N19" s="161"/>
      <c r="O19" s="161"/>
      <c r="P19" s="161"/>
      <c r="Q19" s="161"/>
      <c r="R19" s="161"/>
      <c r="S19" s="161"/>
      <c r="T19" s="161"/>
      <c r="U19" s="161"/>
      <c r="V19" s="161"/>
    </row>
    <row r="20" spans="3:22" hidden="1">
      <c r="C20" s="161"/>
      <c r="D20" s="161"/>
      <c r="E20" s="161"/>
      <c r="F20" s="161"/>
      <c r="G20" s="161"/>
      <c r="H20" s="161"/>
      <c r="I20" s="161"/>
      <c r="J20" s="161"/>
      <c r="K20" s="161"/>
      <c r="L20" s="161"/>
      <c r="M20" s="161"/>
      <c r="N20" s="161"/>
      <c r="O20" s="161"/>
      <c r="P20" s="161"/>
      <c r="Q20" s="161"/>
      <c r="R20" s="161"/>
      <c r="S20" s="161"/>
      <c r="T20" s="161"/>
      <c r="U20" s="161"/>
      <c r="V20" s="161"/>
    </row>
    <row r="21" spans="3:22" hidden="1">
      <c r="C21" s="161"/>
      <c r="D21" s="161"/>
      <c r="E21" s="161"/>
      <c r="F21" s="161"/>
      <c r="G21" s="161"/>
      <c r="H21" s="161"/>
      <c r="I21" s="161"/>
      <c r="J21" s="161"/>
      <c r="K21" s="161"/>
      <c r="L21" s="161"/>
      <c r="M21" s="161"/>
      <c r="N21" s="161"/>
      <c r="O21" s="161"/>
      <c r="P21" s="161"/>
      <c r="Q21" s="161"/>
      <c r="R21" s="161"/>
      <c r="S21" s="161"/>
      <c r="T21" s="161"/>
      <c r="U21" s="161"/>
      <c r="V21" s="161"/>
    </row>
    <row r="22" spans="3:22" hidden="1">
      <c r="C22" s="161"/>
      <c r="D22" s="161"/>
      <c r="E22" s="161"/>
      <c r="F22" s="161"/>
      <c r="G22" s="161"/>
      <c r="H22" s="161"/>
      <c r="I22" s="161"/>
      <c r="J22" s="161"/>
      <c r="K22" s="161"/>
      <c r="L22" s="161"/>
      <c r="M22" s="161"/>
      <c r="N22" s="161"/>
      <c r="O22" s="161"/>
      <c r="P22" s="161"/>
      <c r="Q22" s="161"/>
      <c r="R22" s="161"/>
      <c r="S22" s="161"/>
      <c r="T22" s="161"/>
      <c r="U22" s="161"/>
      <c r="V22" s="161"/>
    </row>
    <row r="23" spans="3:22" hidden="1">
      <c r="C23" s="161"/>
      <c r="D23" s="161"/>
      <c r="E23" s="161"/>
      <c r="F23" s="161"/>
      <c r="G23" s="161"/>
      <c r="H23" s="161"/>
      <c r="I23" s="161"/>
      <c r="J23" s="161"/>
      <c r="K23" s="161"/>
      <c r="L23" s="161"/>
      <c r="M23" s="161"/>
      <c r="N23" s="161"/>
      <c r="O23" s="161"/>
      <c r="P23" s="161"/>
      <c r="Q23" s="161"/>
      <c r="R23" s="161"/>
      <c r="S23" s="161"/>
      <c r="T23" s="161"/>
      <c r="U23" s="161"/>
      <c r="V23" s="161"/>
    </row>
    <row r="24" spans="3:22" hidden="1">
      <c r="C24" s="161"/>
      <c r="D24" s="161"/>
      <c r="E24" s="161"/>
      <c r="F24" s="161"/>
      <c r="G24" s="161"/>
      <c r="H24" s="161"/>
      <c r="I24" s="161"/>
      <c r="J24" s="161"/>
      <c r="K24" s="161"/>
      <c r="L24" s="161"/>
      <c r="M24" s="161"/>
      <c r="N24" s="161"/>
      <c r="O24" s="161"/>
      <c r="P24" s="161"/>
      <c r="Q24" s="161"/>
      <c r="R24" s="161"/>
      <c r="S24" s="161"/>
      <c r="T24" s="161"/>
      <c r="U24" s="161"/>
      <c r="V24" s="161"/>
    </row>
    <row r="25" spans="3:22" hidden="1">
      <c r="C25" s="161"/>
      <c r="D25" s="161"/>
      <c r="E25" s="161"/>
      <c r="F25" s="161"/>
      <c r="G25" s="161"/>
      <c r="H25" s="161"/>
      <c r="I25" s="161"/>
      <c r="J25" s="161"/>
      <c r="K25" s="161"/>
      <c r="L25" s="161"/>
      <c r="M25" s="161"/>
      <c r="N25" s="161"/>
      <c r="O25" s="161"/>
      <c r="P25" s="161"/>
      <c r="Q25" s="161"/>
      <c r="R25" s="161"/>
      <c r="S25" s="161"/>
      <c r="T25" s="161"/>
      <c r="U25" s="161"/>
      <c r="V25" s="161"/>
    </row>
    <row r="26" spans="3:22" hidden="1">
      <c r="C26" s="161"/>
      <c r="D26" s="161"/>
      <c r="E26" s="161"/>
      <c r="F26" s="161"/>
      <c r="G26" s="161"/>
      <c r="H26" s="161"/>
      <c r="I26" s="161"/>
      <c r="J26" s="161"/>
      <c r="K26" s="161"/>
      <c r="L26" s="161"/>
      <c r="M26" s="161"/>
      <c r="N26" s="161"/>
      <c r="O26" s="161"/>
      <c r="P26" s="161"/>
      <c r="Q26" s="161"/>
      <c r="R26" s="161"/>
      <c r="S26" s="161"/>
      <c r="T26" s="161"/>
      <c r="U26" s="161"/>
      <c r="V26" s="161"/>
    </row>
    <row r="27" spans="3:22" hidden="1">
      <c r="C27" s="161"/>
      <c r="D27" s="161"/>
      <c r="E27" s="161"/>
      <c r="F27" s="161"/>
      <c r="G27" s="161"/>
      <c r="H27" s="161"/>
      <c r="I27" s="161"/>
      <c r="J27" s="161"/>
      <c r="K27" s="161"/>
      <c r="L27" s="161"/>
      <c r="M27" s="161"/>
      <c r="N27" s="161"/>
      <c r="O27" s="161"/>
      <c r="P27" s="161"/>
      <c r="Q27" s="161"/>
      <c r="R27" s="161"/>
      <c r="S27" s="161"/>
      <c r="T27" s="161"/>
      <c r="U27" s="161"/>
      <c r="V27" s="161"/>
    </row>
    <row r="28" spans="3:22"/>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A1:V123"/>
  <sheetViews>
    <sheetView showGridLines="0" topLeftCell="A7" zoomScale="70" zoomScaleNormal="70" workbookViewId="0">
      <selection activeCell="H45" sqref="H45"/>
    </sheetView>
  </sheetViews>
  <sheetFormatPr defaultColWidth="0" defaultRowHeight="12.6" zeroHeight="1"/>
  <cols>
    <col min="1" max="1" width="2.36328125" customWidth="1"/>
    <col min="2" max="2" width="3.453125" customWidth="1"/>
    <col min="3" max="3" width="32.6328125" customWidth="1"/>
    <col min="4" max="4" width="16" customWidth="1"/>
    <col min="5" max="5" width="15.36328125" customWidth="1"/>
    <col min="6" max="6" width="3.26953125" customWidth="1"/>
    <col min="7" max="7" width="3.08984375" customWidth="1"/>
    <col min="8" max="20" width="9" customWidth="1"/>
    <col min="21" max="21" width="33.81640625" customWidth="1"/>
    <col min="22" max="22" width="9" customWidth="1"/>
  </cols>
  <sheetData>
    <row r="1" spans="1:22" s="258" customFormat="1" ht="57" customHeight="1"/>
    <row r="2" spans="1:22" s="258" customFormat="1"/>
    <row r="3" spans="1:22" s="258" customFormat="1" ht="19.8">
      <c r="D3" s="263" t="s">
        <v>0</v>
      </c>
    </row>
    <row r="4" spans="1:22" s="258" customFormat="1"/>
    <row r="5" spans="1:22" s="258" customFormat="1" ht="17.399999999999999">
      <c r="D5" s="266" t="s">
        <v>77</v>
      </c>
    </row>
    <row r="6" spans="1:22" s="258" customFormat="1" ht="19.5" customHeight="1"/>
    <row r="7" spans="1:22" s="15" customFormat="1"/>
    <row r="8" spans="1:22" s="15" customFormat="1">
      <c r="B8" s="51" t="s">
        <v>78</v>
      </c>
    </row>
    <row r="9" spans="1:22" s="76" customFormat="1">
      <c r="A9" s="161"/>
      <c r="B9" s="16"/>
      <c r="C9" s="161"/>
      <c r="D9" s="161"/>
      <c r="E9" s="161"/>
      <c r="F9" s="161"/>
      <c r="G9" s="161"/>
      <c r="H9" s="161"/>
      <c r="I9" s="161"/>
      <c r="J9" s="161"/>
      <c r="K9" s="161"/>
      <c r="L9" s="161"/>
      <c r="M9" s="161"/>
      <c r="N9" s="161"/>
      <c r="O9" s="161"/>
      <c r="P9" s="161"/>
      <c r="Q9" s="161"/>
      <c r="R9" s="161"/>
      <c r="S9" s="161"/>
      <c r="T9" s="161"/>
      <c r="U9" s="161"/>
      <c r="V9" s="161"/>
    </row>
    <row r="10" spans="1:22"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row>
    <row r="11" spans="1:22"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row>
    <row r="12" spans="1:22">
      <c r="A12" s="161"/>
      <c r="B12" s="161"/>
      <c r="C12" s="161" t="s">
        <v>57</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161"/>
    </row>
    <row r="13" spans="1:22" s="44" customFormat="1">
      <c r="A13" s="161"/>
      <c r="B13" s="161"/>
      <c r="C13" s="161"/>
      <c r="D13" s="161"/>
      <c r="E13" s="161"/>
      <c r="F13" s="161"/>
      <c r="G13" s="161"/>
      <c r="H13" s="161"/>
      <c r="I13" s="161"/>
      <c r="J13" s="161"/>
      <c r="K13" s="161"/>
      <c r="L13" s="161"/>
      <c r="M13" s="161"/>
      <c r="N13" s="161"/>
      <c r="O13" s="161"/>
      <c r="P13" s="161"/>
      <c r="Q13" s="161"/>
      <c r="R13" s="161"/>
      <c r="S13" s="161"/>
      <c r="T13" s="161"/>
      <c r="U13" s="161"/>
      <c r="V13" s="161"/>
    </row>
    <row r="14" spans="1:22" s="44" customFormat="1">
      <c r="A14" s="161"/>
      <c r="B14" s="161"/>
      <c r="C14" s="16" t="s">
        <v>79</v>
      </c>
      <c r="D14" s="161"/>
      <c r="E14" s="18" t="s">
        <v>649</v>
      </c>
      <c r="F14" s="161"/>
      <c r="G14" s="161"/>
      <c r="H14" s="96">
        <f>'3'!H14</f>
        <v>1.7689999999999999</v>
      </c>
      <c r="I14" s="96">
        <f>'3'!I14</f>
        <v>4.9630000000000001</v>
      </c>
      <c r="J14" s="96">
        <f>'3'!J14</f>
        <v>7.6870000000000003</v>
      </c>
      <c r="K14" s="96">
        <f>'3'!K14</f>
        <v>9.7279999999999998</v>
      </c>
      <c r="L14" s="96">
        <f>'3'!L14</f>
        <v>11.736000000000001</v>
      </c>
      <c r="M14" s="96">
        <f>'3'!M14</f>
        <v>13.795000000000002</v>
      </c>
      <c r="N14" s="96">
        <f>'3'!N14</f>
        <v>16.238000000000003</v>
      </c>
      <c r="O14" s="96">
        <f>'3'!O14</f>
        <v>18.197000000000003</v>
      </c>
      <c r="P14" s="96">
        <f>'3'!P14</f>
        <v>20.066000000000003</v>
      </c>
      <c r="Q14" s="96">
        <f>'3'!Q14</f>
        <v>1.875</v>
      </c>
      <c r="R14" s="96">
        <f>'3'!R14</f>
        <v>2.0350000000000001</v>
      </c>
      <c r="S14" s="96">
        <f>'3'!S14</f>
        <v>1.84</v>
      </c>
      <c r="T14" s="96">
        <f>'3'!T14</f>
        <v>0.76200000000000001</v>
      </c>
      <c r="U14" s="161"/>
      <c r="V14" s="161"/>
    </row>
    <row r="15" spans="1:22" s="76" customFormat="1">
      <c r="A15" s="161"/>
      <c r="B15" s="161"/>
      <c r="C15" s="16" t="s">
        <v>80</v>
      </c>
      <c r="D15" s="161"/>
      <c r="E15" s="18" t="s">
        <v>649</v>
      </c>
      <c r="F15" s="161"/>
      <c r="G15" s="161"/>
      <c r="H15" s="96">
        <f>'3'!H47</f>
        <v>0</v>
      </c>
      <c r="I15" s="96">
        <f>'3'!I47</f>
        <v>0</v>
      </c>
      <c r="J15" s="96">
        <f>'3'!J47</f>
        <v>0</v>
      </c>
      <c r="K15" s="96">
        <f>'3'!K47</f>
        <v>0</v>
      </c>
      <c r="L15" s="96">
        <f>'3'!L47</f>
        <v>0</v>
      </c>
      <c r="M15" s="96">
        <f>'3'!M47</f>
        <v>0</v>
      </c>
      <c r="N15" s="96">
        <f>'3'!N47</f>
        <v>0</v>
      </c>
      <c r="O15" s="96">
        <f>'3'!O47</f>
        <v>0</v>
      </c>
      <c r="P15" s="96">
        <f>'3'!P47</f>
        <v>20.066000000000003</v>
      </c>
      <c r="Q15" s="96">
        <f>'3'!Q47</f>
        <v>1.875</v>
      </c>
      <c r="R15" s="96">
        <f>'3'!R47</f>
        <v>2.0350000000000001</v>
      </c>
      <c r="S15" s="96">
        <f>'3'!S47</f>
        <v>1.84</v>
      </c>
      <c r="T15" s="96">
        <f>'3'!T47</f>
        <v>0.76200000000000001</v>
      </c>
      <c r="U15" s="161"/>
      <c r="V15" s="161"/>
    </row>
    <row r="16" spans="1:22">
      <c r="A16" s="161"/>
      <c r="B16" s="161"/>
      <c r="C16" s="161"/>
      <c r="D16" s="161"/>
      <c r="E16" s="18"/>
      <c r="F16" s="161"/>
      <c r="G16" s="161"/>
      <c r="H16" s="182" t="b">
        <f t="shared" ref="H16:T16" si="0">(H17+H33+H47+H49+H51+H53+H55-H57+H59)=H14</f>
        <v>1</v>
      </c>
      <c r="I16" s="182" t="b">
        <f t="shared" si="0"/>
        <v>1</v>
      </c>
      <c r="J16" s="182" t="b">
        <f t="shared" si="0"/>
        <v>1</v>
      </c>
      <c r="K16" s="182" t="b">
        <f t="shared" si="0"/>
        <v>1</v>
      </c>
      <c r="L16" s="182" t="b">
        <f t="shared" si="0"/>
        <v>1</v>
      </c>
      <c r="M16" s="182" t="b">
        <f t="shared" si="0"/>
        <v>1</v>
      </c>
      <c r="N16" s="182" t="b">
        <f t="shared" si="0"/>
        <v>1</v>
      </c>
      <c r="O16" s="182" t="b">
        <f t="shared" si="0"/>
        <v>1</v>
      </c>
      <c r="P16" s="182" t="b">
        <f t="shared" si="0"/>
        <v>1</v>
      </c>
      <c r="Q16" s="182" t="b">
        <f t="shared" si="0"/>
        <v>1</v>
      </c>
      <c r="R16" s="182" t="b">
        <f t="shared" si="0"/>
        <v>1</v>
      </c>
      <c r="S16" s="182" t="b">
        <f t="shared" si="0"/>
        <v>1</v>
      </c>
      <c r="T16" s="182" t="b">
        <f t="shared" si="0"/>
        <v>1</v>
      </c>
      <c r="U16" s="161"/>
      <c r="V16" s="161"/>
    </row>
    <row r="17" spans="3:22">
      <c r="C17" s="16" t="s">
        <v>81</v>
      </c>
      <c r="D17" s="161"/>
      <c r="E17" s="18" t="s">
        <v>649</v>
      </c>
      <c r="F17" s="161"/>
      <c r="G17" s="161"/>
      <c r="H17" s="96">
        <f>'3'!H18</f>
        <v>0</v>
      </c>
      <c r="I17" s="96">
        <f>'3'!I18</f>
        <v>0</v>
      </c>
      <c r="J17" s="96">
        <f>'3'!J18</f>
        <v>0</v>
      </c>
      <c r="K17" s="96">
        <f>'3'!K18</f>
        <v>0</v>
      </c>
      <c r="L17" s="96">
        <f>'3'!L18</f>
        <v>0</v>
      </c>
      <c r="M17" s="96">
        <f>'3'!M18</f>
        <v>0</v>
      </c>
      <c r="N17" s="96">
        <f>'3'!N18</f>
        <v>0</v>
      </c>
      <c r="O17" s="96">
        <f>'3'!O18</f>
        <v>0</v>
      </c>
      <c r="P17" s="96">
        <f>'3'!P18</f>
        <v>0</v>
      </c>
      <c r="Q17" s="96">
        <f>'3'!Q18</f>
        <v>0</v>
      </c>
      <c r="R17" s="96">
        <f>'3'!R18</f>
        <v>0</v>
      </c>
      <c r="S17" s="96">
        <f>'3'!S18</f>
        <v>0</v>
      </c>
      <c r="T17" s="96">
        <f>'3'!T18</f>
        <v>0</v>
      </c>
      <c r="U17" s="161"/>
      <c r="V17" s="161"/>
    </row>
    <row r="18" spans="3:22" s="44" customFormat="1">
      <c r="C18" s="161" t="s">
        <v>82</v>
      </c>
      <c r="D18" s="161"/>
      <c r="E18" s="18" t="s">
        <v>649</v>
      </c>
      <c r="F18" s="161"/>
      <c r="G18" s="161"/>
      <c r="H18" s="96">
        <f>'4'!H20</f>
        <v>0</v>
      </c>
      <c r="I18" s="96">
        <f>'4'!I20</f>
        <v>0</v>
      </c>
      <c r="J18" s="96">
        <f>'4'!J20</f>
        <v>0</v>
      </c>
      <c r="K18" s="96">
        <f>'4'!K20</f>
        <v>0</v>
      </c>
      <c r="L18" s="96">
        <f>'4'!L20</f>
        <v>0</v>
      </c>
      <c r="M18" s="96">
        <f>'4'!M20</f>
        <v>0</v>
      </c>
      <c r="N18" s="96">
        <f>'4'!N20</f>
        <v>0</v>
      </c>
      <c r="O18" s="96">
        <f>'4'!O20</f>
        <v>0</v>
      </c>
      <c r="P18" s="96">
        <f>'4'!P20</f>
        <v>0</v>
      </c>
      <c r="Q18" s="96">
        <f>'4'!Q20</f>
        <v>0</v>
      </c>
      <c r="R18" s="96">
        <f>'4'!R20</f>
        <v>0</v>
      </c>
      <c r="S18" s="96">
        <f>'4'!S20</f>
        <v>0</v>
      </c>
      <c r="T18" s="96">
        <f>'4'!T20</f>
        <v>0</v>
      </c>
      <c r="U18" s="161"/>
      <c r="V18" s="161"/>
    </row>
    <row r="19" spans="3:22" s="44" customFormat="1">
      <c r="C19" s="161" t="s">
        <v>83</v>
      </c>
      <c r="D19" s="161"/>
      <c r="E19" s="18" t="s">
        <v>649</v>
      </c>
      <c r="F19" s="161"/>
      <c r="G19" s="161"/>
      <c r="H19" s="96">
        <f>'4'!H36</f>
        <v>0</v>
      </c>
      <c r="I19" s="96">
        <f>'4'!I36</f>
        <v>0</v>
      </c>
      <c r="J19" s="96">
        <f>'4'!J36</f>
        <v>0</v>
      </c>
      <c r="K19" s="96">
        <f>'4'!K36</f>
        <v>0</v>
      </c>
      <c r="L19" s="96">
        <f>'4'!L36</f>
        <v>0</v>
      </c>
      <c r="M19" s="96">
        <f>'4'!M36</f>
        <v>0</v>
      </c>
      <c r="N19" s="96">
        <f>'4'!N36</f>
        <v>0</v>
      </c>
      <c r="O19" s="96">
        <f>'4'!O36</f>
        <v>0</v>
      </c>
      <c r="P19" s="96">
        <f>'4'!P36</f>
        <v>0</v>
      </c>
      <c r="Q19" s="96">
        <f>'4'!Q36</f>
        <v>0</v>
      </c>
      <c r="R19" s="96">
        <f>'4'!R36</f>
        <v>0</v>
      </c>
      <c r="S19" s="96">
        <f>'4'!S36</f>
        <v>0</v>
      </c>
      <c r="T19" s="96">
        <f>'4'!T36</f>
        <v>0</v>
      </c>
      <c r="U19" s="161"/>
      <c r="V19" s="161"/>
    </row>
    <row r="20" spans="3:22" s="44" customFormat="1">
      <c r="C20" s="161" t="s">
        <v>84</v>
      </c>
      <c r="D20" s="161"/>
      <c r="E20" s="18" t="s">
        <v>649</v>
      </c>
      <c r="F20" s="161"/>
      <c r="G20" s="161"/>
      <c r="H20" s="96">
        <f>'4'!H54</f>
        <v>0</v>
      </c>
      <c r="I20" s="96">
        <f>'4'!I54</f>
        <v>0</v>
      </c>
      <c r="J20" s="96">
        <f>'4'!J54</f>
        <v>0</v>
      </c>
      <c r="K20" s="96">
        <f>'4'!K54</f>
        <v>0</v>
      </c>
      <c r="L20" s="96">
        <f>'4'!L54</f>
        <v>0</v>
      </c>
      <c r="M20" s="96">
        <f>'4'!M54</f>
        <v>0</v>
      </c>
      <c r="N20" s="96">
        <f>'4'!N54</f>
        <v>0</v>
      </c>
      <c r="O20" s="96">
        <f>'4'!O54</f>
        <v>0</v>
      </c>
      <c r="P20" s="96">
        <f>'4'!P54</f>
        <v>0</v>
      </c>
      <c r="Q20" s="96">
        <f>'4'!Q54</f>
        <v>0</v>
      </c>
      <c r="R20" s="96">
        <f>'4'!R54</f>
        <v>0</v>
      </c>
      <c r="S20" s="96">
        <f>'4'!S54</f>
        <v>0</v>
      </c>
      <c r="T20" s="96">
        <f>'4'!T54</f>
        <v>0</v>
      </c>
      <c r="U20" s="161"/>
      <c r="V20" s="179"/>
    </row>
    <row r="21" spans="3:22" s="44" customFormat="1">
      <c r="C21" s="161" t="s">
        <v>85</v>
      </c>
      <c r="D21" s="161"/>
      <c r="E21" s="18" t="s">
        <v>649</v>
      </c>
      <c r="F21" s="161"/>
      <c r="G21" s="161"/>
      <c r="H21" s="96">
        <f>'4'!H72</f>
        <v>0</v>
      </c>
      <c r="I21" s="96">
        <f>'4'!I72</f>
        <v>0</v>
      </c>
      <c r="J21" s="96">
        <f>'4'!J72</f>
        <v>0</v>
      </c>
      <c r="K21" s="96">
        <f>'4'!K72</f>
        <v>0</v>
      </c>
      <c r="L21" s="96">
        <f>'4'!L72</f>
        <v>0</v>
      </c>
      <c r="M21" s="96">
        <f>'4'!M72</f>
        <v>0</v>
      </c>
      <c r="N21" s="96">
        <f>'4'!N72</f>
        <v>0</v>
      </c>
      <c r="O21" s="96">
        <f>'4'!O72</f>
        <v>0</v>
      </c>
      <c r="P21" s="96">
        <f>'4'!P72</f>
        <v>0</v>
      </c>
      <c r="Q21" s="96">
        <f>'4'!Q72</f>
        <v>0</v>
      </c>
      <c r="R21" s="96">
        <f>'4'!R72</f>
        <v>0</v>
      </c>
      <c r="S21" s="96">
        <f>'4'!S72</f>
        <v>0</v>
      </c>
      <c r="T21" s="96">
        <f>'4'!T72</f>
        <v>0</v>
      </c>
      <c r="U21" s="161"/>
      <c r="V21" s="161"/>
    </row>
    <row r="22" spans="3:22" s="161" customFormat="1">
      <c r="C22" s="161" t="s">
        <v>628</v>
      </c>
      <c r="E22" s="18" t="s">
        <v>649</v>
      </c>
      <c r="H22" s="96">
        <f>'4'!H90</f>
        <v>0</v>
      </c>
      <c r="I22" s="96">
        <f>'4'!I90</f>
        <v>0</v>
      </c>
      <c r="J22" s="96">
        <f>'4'!J90</f>
        <v>0</v>
      </c>
      <c r="K22" s="96">
        <f>'4'!K90</f>
        <v>0</v>
      </c>
      <c r="L22" s="96">
        <f>'4'!L90</f>
        <v>0</v>
      </c>
      <c r="M22" s="96">
        <f>'4'!M90</f>
        <v>0</v>
      </c>
      <c r="N22" s="96">
        <f>'4'!N90</f>
        <v>0</v>
      </c>
      <c r="O22" s="96">
        <f>'4'!O90</f>
        <v>0</v>
      </c>
      <c r="P22" s="96">
        <f>'4'!P90</f>
        <v>0</v>
      </c>
      <c r="Q22" s="96">
        <f>'4'!Q90</f>
        <v>0</v>
      </c>
      <c r="R22" s="96">
        <f>'4'!R90</f>
        <v>0</v>
      </c>
      <c r="S22" s="96">
        <f>'4'!S90</f>
        <v>0</v>
      </c>
      <c r="T22" s="96">
        <f>'4'!T90</f>
        <v>0</v>
      </c>
    </row>
    <row r="23" spans="3:22" s="161" customFormat="1">
      <c r="C23" s="161" t="s">
        <v>629</v>
      </c>
      <c r="E23" s="18" t="s">
        <v>649</v>
      </c>
      <c r="H23" s="96">
        <f>'4'!H105</f>
        <v>0</v>
      </c>
      <c r="I23" s="96">
        <f>'4'!I105</f>
        <v>0</v>
      </c>
      <c r="J23" s="96">
        <f>'4'!J105</f>
        <v>0</v>
      </c>
      <c r="K23" s="96">
        <f>'4'!K105</f>
        <v>0</v>
      </c>
      <c r="L23" s="96">
        <f>'4'!L105</f>
        <v>0</v>
      </c>
      <c r="M23" s="96">
        <f>'4'!M105</f>
        <v>0</v>
      </c>
      <c r="N23" s="96">
        <f>'4'!N105</f>
        <v>0</v>
      </c>
      <c r="O23" s="96">
        <f>'4'!O105</f>
        <v>0</v>
      </c>
      <c r="P23" s="96">
        <f>'4'!P105</f>
        <v>0</v>
      </c>
      <c r="Q23" s="96">
        <f>'4'!Q105</f>
        <v>0</v>
      </c>
      <c r="R23" s="96">
        <f>'4'!R105</f>
        <v>0</v>
      </c>
      <c r="S23" s="96">
        <f>'4'!S105</f>
        <v>0</v>
      </c>
      <c r="T23" s="96">
        <f>'4'!T105</f>
        <v>0</v>
      </c>
    </row>
    <row r="24" spans="3:22" s="161" customFormat="1">
      <c r="C24" s="161" t="s">
        <v>631</v>
      </c>
      <c r="E24" s="18" t="s">
        <v>649</v>
      </c>
      <c r="H24" s="96">
        <f>'4'!H120</f>
        <v>0</v>
      </c>
      <c r="I24" s="96">
        <f>'4'!I120</f>
        <v>0</v>
      </c>
      <c r="J24" s="96">
        <f>'4'!J120</f>
        <v>0</v>
      </c>
      <c r="K24" s="96">
        <f>'4'!K120</f>
        <v>0</v>
      </c>
      <c r="L24" s="96">
        <f>'4'!L120</f>
        <v>0</v>
      </c>
      <c r="M24" s="96">
        <f>'4'!M120</f>
        <v>0</v>
      </c>
      <c r="N24" s="96">
        <f>'4'!N120</f>
        <v>0</v>
      </c>
      <c r="O24" s="96">
        <f>'4'!O120</f>
        <v>0</v>
      </c>
      <c r="P24" s="96">
        <f>'4'!P120</f>
        <v>0</v>
      </c>
      <c r="Q24" s="96">
        <f>'4'!Q120</f>
        <v>0</v>
      </c>
      <c r="R24" s="96">
        <f>'4'!R120</f>
        <v>0</v>
      </c>
      <c r="S24" s="96">
        <f>'4'!S120</f>
        <v>0</v>
      </c>
      <c r="T24" s="96">
        <f>'4'!T120</f>
        <v>0</v>
      </c>
    </row>
    <row r="25" spans="3:22" s="161" customFormat="1">
      <c r="C25" s="161" t="s">
        <v>630</v>
      </c>
      <c r="E25" s="18" t="s">
        <v>649</v>
      </c>
      <c r="H25" s="96">
        <f>'4'!H135</f>
        <v>0</v>
      </c>
      <c r="I25" s="96">
        <f>'4'!I135</f>
        <v>0</v>
      </c>
      <c r="J25" s="96">
        <f>'4'!J135</f>
        <v>0</v>
      </c>
      <c r="K25" s="96">
        <f>'4'!K135</f>
        <v>0</v>
      </c>
      <c r="L25" s="96">
        <f>'4'!L135</f>
        <v>0</v>
      </c>
      <c r="M25" s="96">
        <f>'4'!M135</f>
        <v>0</v>
      </c>
      <c r="N25" s="96">
        <f>'4'!N135</f>
        <v>0</v>
      </c>
      <c r="O25" s="96">
        <f>'4'!O135</f>
        <v>0</v>
      </c>
      <c r="P25" s="96">
        <f>'4'!P135</f>
        <v>0</v>
      </c>
      <c r="Q25" s="96">
        <f>'4'!Q135</f>
        <v>0</v>
      </c>
      <c r="R25" s="96">
        <f>'4'!R135</f>
        <v>0</v>
      </c>
      <c r="S25" s="96">
        <f>'4'!S135</f>
        <v>0</v>
      </c>
      <c r="T25" s="96">
        <f>'4'!T135</f>
        <v>0</v>
      </c>
    </row>
    <row r="26" spans="3:22" s="161" customFormat="1">
      <c r="C26" s="161" t="s">
        <v>632</v>
      </c>
      <c r="E26" s="18" t="s">
        <v>649</v>
      </c>
      <c r="H26" s="96">
        <f>'4'!H150</f>
        <v>0</v>
      </c>
      <c r="I26" s="96">
        <f>'4'!I150</f>
        <v>0</v>
      </c>
      <c r="J26" s="96">
        <f>'4'!J150</f>
        <v>0</v>
      </c>
      <c r="K26" s="96">
        <f>'4'!K150</f>
        <v>0</v>
      </c>
      <c r="L26" s="96">
        <f>'4'!L150</f>
        <v>0</v>
      </c>
      <c r="M26" s="96">
        <f>'4'!M150</f>
        <v>0</v>
      </c>
      <c r="N26" s="96">
        <f>'4'!N150</f>
        <v>0</v>
      </c>
      <c r="O26" s="96">
        <f>'4'!O150</f>
        <v>0</v>
      </c>
      <c r="P26" s="96">
        <f>'4'!P150</f>
        <v>0</v>
      </c>
      <c r="Q26" s="96">
        <f>'4'!Q150</f>
        <v>0</v>
      </c>
      <c r="R26" s="96">
        <f>'4'!R150</f>
        <v>0</v>
      </c>
      <c r="S26" s="96">
        <f>'4'!S150</f>
        <v>0</v>
      </c>
      <c r="T26" s="96">
        <f>'4'!T150</f>
        <v>0</v>
      </c>
    </row>
    <row r="27" spans="3:22" s="161" customFormat="1">
      <c r="C27" s="161" t="s">
        <v>633</v>
      </c>
      <c r="E27" s="18" t="s">
        <v>649</v>
      </c>
      <c r="H27" s="96">
        <f>'4'!H165</f>
        <v>0</v>
      </c>
      <c r="I27" s="96">
        <f>'4'!I165</f>
        <v>0</v>
      </c>
      <c r="J27" s="96">
        <f>'4'!J165</f>
        <v>0</v>
      </c>
      <c r="K27" s="96">
        <f>'4'!K165</f>
        <v>0</v>
      </c>
      <c r="L27" s="96">
        <f>'4'!L165</f>
        <v>0</v>
      </c>
      <c r="M27" s="96">
        <f>'4'!M165</f>
        <v>0</v>
      </c>
      <c r="N27" s="96">
        <f>'4'!N165</f>
        <v>0</v>
      </c>
      <c r="O27" s="96">
        <f>'4'!O165</f>
        <v>0</v>
      </c>
      <c r="P27" s="96">
        <f>'4'!P165</f>
        <v>0</v>
      </c>
      <c r="Q27" s="96">
        <f>'4'!Q165</f>
        <v>0</v>
      </c>
      <c r="R27" s="96">
        <f>'4'!R165</f>
        <v>0</v>
      </c>
      <c r="S27" s="96">
        <f>'4'!S165</f>
        <v>0</v>
      </c>
      <c r="T27" s="96">
        <f>'4'!T165</f>
        <v>0</v>
      </c>
    </row>
    <row r="28" spans="3:22" s="161" customFormat="1">
      <c r="C28" s="161" t="s">
        <v>634</v>
      </c>
      <c r="E28" s="18" t="s">
        <v>649</v>
      </c>
      <c r="H28" s="96">
        <f>'4'!H180</f>
        <v>0</v>
      </c>
      <c r="I28" s="96">
        <f>'4'!I180</f>
        <v>0</v>
      </c>
      <c r="J28" s="96">
        <f>'4'!J180</f>
        <v>0</v>
      </c>
      <c r="K28" s="96">
        <f>'4'!K180</f>
        <v>0</v>
      </c>
      <c r="L28" s="96">
        <f>'4'!L180</f>
        <v>0</v>
      </c>
      <c r="M28" s="96">
        <f>'4'!M180</f>
        <v>0</v>
      </c>
      <c r="N28" s="96">
        <f>'4'!N180</f>
        <v>0</v>
      </c>
      <c r="O28" s="96">
        <f>'4'!O180</f>
        <v>0</v>
      </c>
      <c r="P28" s="96">
        <f>'4'!P180</f>
        <v>0</v>
      </c>
      <c r="Q28" s="96">
        <f>'4'!Q180</f>
        <v>0</v>
      </c>
      <c r="R28" s="96">
        <f>'4'!R180</f>
        <v>0</v>
      </c>
      <c r="S28" s="96">
        <f>'4'!S180</f>
        <v>0</v>
      </c>
      <c r="T28" s="96">
        <f>'4'!T180</f>
        <v>0</v>
      </c>
    </row>
    <row r="29" spans="3:22" s="161" customFormat="1">
      <c r="C29" s="161" t="s">
        <v>635</v>
      </c>
      <c r="E29" s="18" t="s">
        <v>649</v>
      </c>
      <c r="H29" s="96">
        <f>'4'!H195</f>
        <v>0</v>
      </c>
      <c r="I29" s="96">
        <f>'4'!I195</f>
        <v>0</v>
      </c>
      <c r="J29" s="96">
        <f>'4'!J195</f>
        <v>0</v>
      </c>
      <c r="K29" s="96">
        <f>'4'!K195</f>
        <v>0</v>
      </c>
      <c r="L29" s="96">
        <f>'4'!L195</f>
        <v>0</v>
      </c>
      <c r="M29" s="96">
        <f>'4'!M195</f>
        <v>0</v>
      </c>
      <c r="N29" s="96">
        <f>'4'!N195</f>
        <v>0</v>
      </c>
      <c r="O29" s="96">
        <f>'4'!O195</f>
        <v>0</v>
      </c>
      <c r="P29" s="96">
        <f>'4'!P195</f>
        <v>0</v>
      </c>
      <c r="Q29" s="96">
        <f>'4'!Q195</f>
        <v>0</v>
      </c>
      <c r="R29" s="96">
        <f>'4'!R195</f>
        <v>0</v>
      </c>
      <c r="S29" s="96">
        <f>'4'!S195</f>
        <v>0</v>
      </c>
      <c r="T29" s="96">
        <f>'4'!T195</f>
        <v>0</v>
      </c>
    </row>
    <row r="30" spans="3:22" s="161" customFormat="1">
      <c r="C30" s="161" t="s">
        <v>677</v>
      </c>
      <c r="E30" s="271" t="s">
        <v>649</v>
      </c>
      <c r="H30" s="96">
        <f>'4'!H210</f>
        <v>0</v>
      </c>
      <c r="I30" s="96">
        <f>'4'!I210</f>
        <v>0</v>
      </c>
      <c r="J30" s="96">
        <f>'4'!J210</f>
        <v>0</v>
      </c>
      <c r="K30" s="96">
        <f>'4'!K210</f>
        <v>0</v>
      </c>
      <c r="L30" s="96">
        <f>'4'!L210</f>
        <v>0</v>
      </c>
      <c r="M30" s="96">
        <f>'4'!M210</f>
        <v>0</v>
      </c>
      <c r="N30" s="96">
        <f>'4'!N210</f>
        <v>0</v>
      </c>
      <c r="O30" s="96">
        <f>'4'!O210</f>
        <v>0</v>
      </c>
      <c r="P30" s="96">
        <f>'4'!P210</f>
        <v>0</v>
      </c>
      <c r="Q30" s="96">
        <f>'4'!Q210</f>
        <v>0</v>
      </c>
      <c r="R30" s="96">
        <f>'4'!R210</f>
        <v>0</v>
      </c>
      <c r="S30" s="96">
        <f>'4'!S210</f>
        <v>0</v>
      </c>
      <c r="T30" s="96">
        <f>'4'!T210</f>
        <v>0</v>
      </c>
    </row>
    <row r="31" spans="3:22" s="76" customFormat="1">
      <c r="C31" s="161" t="s">
        <v>86</v>
      </c>
      <c r="D31" s="161"/>
      <c r="E31" s="18" t="s">
        <v>649</v>
      </c>
      <c r="F31" s="161"/>
      <c r="G31" s="161"/>
      <c r="H31" s="96">
        <f>'4'!H225</f>
        <v>0</v>
      </c>
      <c r="I31" s="96">
        <f>'4'!I225</f>
        <v>0</v>
      </c>
      <c r="J31" s="96">
        <f>'4'!J225</f>
        <v>0</v>
      </c>
      <c r="K31" s="96">
        <f>'4'!K225</f>
        <v>0</v>
      </c>
      <c r="L31" s="96">
        <f>'4'!L225</f>
        <v>0</v>
      </c>
      <c r="M31" s="96">
        <f>'4'!M225</f>
        <v>0</v>
      </c>
      <c r="N31" s="96">
        <f>'4'!N225</f>
        <v>0</v>
      </c>
      <c r="O31" s="96">
        <f>'4'!O225</f>
        <v>0</v>
      </c>
      <c r="P31" s="96">
        <f>'4'!P225</f>
        <v>0</v>
      </c>
      <c r="Q31" s="96">
        <f>'4'!Q225</f>
        <v>0</v>
      </c>
      <c r="R31" s="96">
        <f>'4'!R225</f>
        <v>0</v>
      </c>
      <c r="S31" s="96">
        <f>'4'!S225</f>
        <v>0</v>
      </c>
      <c r="T31" s="96">
        <f>'4'!T225</f>
        <v>0</v>
      </c>
      <c r="U31" s="161"/>
      <c r="V31" s="161"/>
    </row>
    <row r="32" spans="3:22" s="44" customFormat="1">
      <c r="C32" s="161"/>
      <c r="D32" s="161"/>
      <c r="E32" s="18"/>
      <c r="F32" s="161"/>
      <c r="G32" s="161"/>
      <c r="H32" s="97"/>
      <c r="I32" s="97"/>
      <c r="J32" s="97"/>
      <c r="K32" s="97"/>
      <c r="L32" s="97"/>
      <c r="M32" s="97"/>
      <c r="N32" s="97"/>
      <c r="O32" s="97"/>
      <c r="P32" s="97"/>
      <c r="Q32" s="97"/>
      <c r="R32" s="97"/>
      <c r="S32" s="97"/>
      <c r="T32" s="97"/>
      <c r="U32" s="97"/>
      <c r="V32" s="161"/>
    </row>
    <row r="33" spans="3:22">
      <c r="C33" s="16" t="s">
        <v>87</v>
      </c>
      <c r="D33" s="161"/>
      <c r="E33" s="18" t="s">
        <v>649</v>
      </c>
      <c r="F33" s="161"/>
      <c r="G33" s="161"/>
      <c r="H33" s="96">
        <f>'5'!H16</f>
        <v>0</v>
      </c>
      <c r="I33" s="96">
        <f>'5'!I16</f>
        <v>0</v>
      </c>
      <c r="J33" s="96">
        <f>'5'!J16</f>
        <v>0</v>
      </c>
      <c r="K33" s="96">
        <f>'5'!K16</f>
        <v>0</v>
      </c>
      <c r="L33" s="96">
        <f>'5'!L16</f>
        <v>0</v>
      </c>
      <c r="M33" s="96">
        <f>'5'!M16</f>
        <v>0</v>
      </c>
      <c r="N33" s="96">
        <f>'5'!N16</f>
        <v>0</v>
      </c>
      <c r="O33" s="96">
        <f>'5'!O16</f>
        <v>0</v>
      </c>
      <c r="P33" s="96">
        <f>'5'!P16</f>
        <v>0</v>
      </c>
      <c r="Q33" s="96">
        <f>'5'!Q16</f>
        <v>0</v>
      </c>
      <c r="R33" s="96">
        <f>'5'!R16</f>
        <v>0</v>
      </c>
      <c r="S33" s="96">
        <f>'5'!S16</f>
        <v>0</v>
      </c>
      <c r="T33" s="96">
        <f>'5'!T16</f>
        <v>0</v>
      </c>
      <c r="U33" s="184"/>
      <c r="V33" s="161"/>
    </row>
    <row r="34" spans="3:22" s="44" customFormat="1">
      <c r="C34" s="161" t="s">
        <v>88</v>
      </c>
      <c r="D34" s="161"/>
      <c r="E34" s="18" t="s">
        <v>649</v>
      </c>
      <c r="F34" s="161"/>
      <c r="G34" s="161"/>
      <c r="H34" s="96">
        <f>INDEX('5'!H$28:H$147, MATCH( $C34, '5'!$C$28:$C$147, 0))</f>
        <v>0</v>
      </c>
      <c r="I34" s="96">
        <f>INDEX('5'!I$28:I$147, MATCH( $C34, '5'!$C$28:$C$147, 0))</f>
        <v>0</v>
      </c>
      <c r="J34" s="96">
        <f>INDEX('5'!J$28:J$147, MATCH( $C34, '5'!$C$28:$C$147, 0))</f>
        <v>0</v>
      </c>
      <c r="K34" s="96">
        <f>INDEX('5'!K$28:K$147, MATCH( $C34, '5'!$C$28:$C$147, 0))</f>
        <v>0</v>
      </c>
      <c r="L34" s="96">
        <f>INDEX('5'!L$28:L$147, MATCH( $C34, '5'!$C$28:$C$147, 0))</f>
        <v>0</v>
      </c>
      <c r="M34" s="96">
        <f>INDEX('5'!M$28:M$147, MATCH( $C34, '5'!$C$28:$C$147, 0))</f>
        <v>0</v>
      </c>
      <c r="N34" s="96">
        <f>INDEX('5'!N$28:N$147, MATCH( $C34, '5'!$C$28:$C$147, 0))</f>
        <v>0</v>
      </c>
      <c r="O34" s="96">
        <f>INDEX('5'!O$28:O$147, MATCH( $C34, '5'!$C$28:$C$147, 0))</f>
        <v>0</v>
      </c>
      <c r="P34" s="96">
        <f>INDEX('5'!P$28:P$147, MATCH( $C34, '5'!$C$28:$C$147, 0))</f>
        <v>0</v>
      </c>
      <c r="Q34" s="96">
        <f>INDEX('5'!Q$28:Q$147, MATCH( $C34, '5'!$C$28:$C$147, 0))</f>
        <v>0</v>
      </c>
      <c r="R34" s="96">
        <f>INDEX('5'!R$28:R$147, MATCH( $C34, '5'!$C$28:$C$147, 0))</f>
        <v>0</v>
      </c>
      <c r="S34" s="96">
        <f>INDEX('5'!S$28:S$147, MATCH( $C34, '5'!$C$28:$C$147, 0))</f>
        <v>0</v>
      </c>
      <c r="T34" s="96">
        <f>INDEX('5'!T$28:T$147, MATCH( $C34, '5'!$C$28:$C$147, 0))</f>
        <v>0</v>
      </c>
      <c r="U34" s="184"/>
      <c r="V34" s="161"/>
    </row>
    <row r="35" spans="3:22" s="44" customFormat="1">
      <c r="C35" s="161" t="s">
        <v>89</v>
      </c>
      <c r="D35" s="161"/>
      <c r="E35" s="18" t="s">
        <v>649</v>
      </c>
      <c r="F35" s="161"/>
      <c r="G35" s="161"/>
      <c r="H35" s="96">
        <f>INDEX('5'!H$28:H$147, MATCH( $C35, '5'!$C$28:$C$147, 0))</f>
        <v>0</v>
      </c>
      <c r="I35" s="96">
        <f>INDEX('5'!I$28:I$147, MATCH( $C35, '5'!$C$28:$C$147, 0))</f>
        <v>0</v>
      </c>
      <c r="J35" s="96">
        <f>INDEX('5'!J$28:J$147, MATCH( $C35, '5'!$C$28:$C$147, 0))</f>
        <v>0</v>
      </c>
      <c r="K35" s="96">
        <f>INDEX('5'!K$28:K$147, MATCH( $C35, '5'!$C$28:$C$147, 0))</f>
        <v>0</v>
      </c>
      <c r="L35" s="96">
        <f>INDEX('5'!L$28:L$147, MATCH( $C35, '5'!$C$28:$C$147, 0))</f>
        <v>0</v>
      </c>
      <c r="M35" s="96">
        <f>INDEX('5'!M$28:M$147, MATCH( $C35, '5'!$C$28:$C$147, 0))</f>
        <v>0</v>
      </c>
      <c r="N35" s="96">
        <f>INDEX('5'!N$28:N$147, MATCH( $C35, '5'!$C$28:$C$147, 0))</f>
        <v>0</v>
      </c>
      <c r="O35" s="96">
        <f>INDEX('5'!O$28:O$147, MATCH( $C35, '5'!$C$28:$C$147, 0))</f>
        <v>0</v>
      </c>
      <c r="P35" s="96">
        <f>INDEX('5'!P$28:P$147, MATCH( $C35, '5'!$C$28:$C$147, 0))</f>
        <v>0</v>
      </c>
      <c r="Q35" s="96">
        <f>INDEX('5'!Q$28:Q$147, MATCH( $C35, '5'!$C$28:$C$147, 0))</f>
        <v>0</v>
      </c>
      <c r="R35" s="96">
        <f>INDEX('5'!R$28:R$147, MATCH( $C35, '5'!$C$28:$C$147, 0))</f>
        <v>0</v>
      </c>
      <c r="S35" s="96">
        <f>INDEX('5'!S$28:S$147, MATCH( $C35, '5'!$C$28:$C$147, 0))</f>
        <v>0</v>
      </c>
      <c r="T35" s="96">
        <f>INDEX('5'!T$28:T$147, MATCH( $C35, '5'!$C$28:$C$147, 0))</f>
        <v>0</v>
      </c>
      <c r="U35" s="184"/>
      <c r="V35" s="161"/>
    </row>
    <row r="36" spans="3:22" s="44" customFormat="1">
      <c r="C36" s="161" t="s">
        <v>90</v>
      </c>
      <c r="D36" s="161"/>
      <c r="E36" s="18" t="s">
        <v>649</v>
      </c>
      <c r="F36" s="161"/>
      <c r="G36" s="161"/>
      <c r="H36" s="96">
        <f>INDEX('5'!H$28:H$147, MATCH( $C36, '5'!$C$28:$C$147, 0))</f>
        <v>0</v>
      </c>
      <c r="I36" s="96">
        <f>INDEX('5'!I$28:I$147, MATCH( $C36, '5'!$C$28:$C$147, 0))</f>
        <v>0</v>
      </c>
      <c r="J36" s="96">
        <f>INDEX('5'!J$28:J$147, MATCH( $C36, '5'!$C$28:$C$147, 0))</f>
        <v>0</v>
      </c>
      <c r="K36" s="96">
        <f>INDEX('5'!K$28:K$147, MATCH( $C36, '5'!$C$28:$C$147, 0))</f>
        <v>0</v>
      </c>
      <c r="L36" s="96">
        <f>INDEX('5'!L$28:L$147, MATCH( $C36, '5'!$C$28:$C$147, 0))</f>
        <v>0</v>
      </c>
      <c r="M36" s="96">
        <f>INDEX('5'!M$28:M$147, MATCH( $C36, '5'!$C$28:$C$147, 0))</f>
        <v>0</v>
      </c>
      <c r="N36" s="96">
        <f>INDEX('5'!N$28:N$147, MATCH( $C36, '5'!$C$28:$C$147, 0))</f>
        <v>0</v>
      </c>
      <c r="O36" s="96">
        <f>INDEX('5'!O$28:O$147, MATCH( $C36, '5'!$C$28:$C$147, 0))</f>
        <v>0</v>
      </c>
      <c r="P36" s="96">
        <f>INDEX('5'!P$28:P$147, MATCH( $C36, '5'!$C$28:$C$147, 0))</f>
        <v>0</v>
      </c>
      <c r="Q36" s="96">
        <f>INDEX('5'!Q$28:Q$147, MATCH( $C36, '5'!$C$28:$C$147, 0))</f>
        <v>0</v>
      </c>
      <c r="R36" s="96">
        <f>INDEX('5'!R$28:R$147, MATCH( $C36, '5'!$C$28:$C$147, 0))</f>
        <v>0</v>
      </c>
      <c r="S36" s="96">
        <f>INDEX('5'!S$28:S$147, MATCH( $C36, '5'!$C$28:$C$147, 0))</f>
        <v>0</v>
      </c>
      <c r="T36" s="96">
        <f>INDEX('5'!T$28:T$147, MATCH( $C36, '5'!$C$28:$C$147, 0))</f>
        <v>0</v>
      </c>
      <c r="U36" s="184"/>
      <c r="V36" s="161"/>
    </row>
    <row r="37" spans="3:22" s="76" customFormat="1">
      <c r="C37" s="161" t="s">
        <v>91</v>
      </c>
      <c r="D37" s="161"/>
      <c r="E37" s="18" t="s">
        <v>649</v>
      </c>
      <c r="F37" s="161"/>
      <c r="G37" s="161"/>
      <c r="H37" s="96">
        <f>INDEX('5'!H$28:H$147, MATCH( $C37, '5'!$C$28:$C$147, 0))</f>
        <v>0</v>
      </c>
      <c r="I37" s="96">
        <f>INDEX('5'!I$28:I$147, MATCH( $C37, '5'!$C$28:$C$147, 0))</f>
        <v>0</v>
      </c>
      <c r="J37" s="96">
        <f>INDEX('5'!J$28:J$147, MATCH( $C37, '5'!$C$28:$C$147, 0))</f>
        <v>0</v>
      </c>
      <c r="K37" s="96">
        <f>INDEX('5'!K$28:K$147, MATCH( $C37, '5'!$C$28:$C$147, 0))</f>
        <v>0</v>
      </c>
      <c r="L37" s="96">
        <f>INDEX('5'!L$28:L$147, MATCH( $C37, '5'!$C$28:$C$147, 0))</f>
        <v>0</v>
      </c>
      <c r="M37" s="96">
        <f>INDEX('5'!M$28:M$147, MATCH( $C37, '5'!$C$28:$C$147, 0))</f>
        <v>0</v>
      </c>
      <c r="N37" s="96">
        <f>INDEX('5'!N$28:N$147, MATCH( $C37, '5'!$C$28:$C$147, 0))</f>
        <v>0</v>
      </c>
      <c r="O37" s="96">
        <f>INDEX('5'!O$28:O$147, MATCH( $C37, '5'!$C$28:$C$147, 0))</f>
        <v>0</v>
      </c>
      <c r="P37" s="96">
        <f>INDEX('5'!P$28:P$147, MATCH( $C37, '5'!$C$28:$C$147, 0))</f>
        <v>0</v>
      </c>
      <c r="Q37" s="96">
        <f>INDEX('5'!Q$28:Q$147, MATCH( $C37, '5'!$C$28:$C$147, 0))</f>
        <v>0</v>
      </c>
      <c r="R37" s="96">
        <f>INDEX('5'!R$28:R$147, MATCH( $C37, '5'!$C$28:$C$147, 0))</f>
        <v>0</v>
      </c>
      <c r="S37" s="96">
        <f>INDEX('5'!S$28:S$147, MATCH( $C37, '5'!$C$28:$C$147, 0))</f>
        <v>0</v>
      </c>
      <c r="T37" s="96">
        <f>INDEX('5'!T$28:T$147, MATCH( $C37, '5'!$C$28:$C$147, 0))</f>
        <v>0</v>
      </c>
      <c r="U37" s="184"/>
      <c r="V37" s="161"/>
    </row>
    <row r="38" spans="3:22" s="44" customFormat="1">
      <c r="C38" s="161" t="s">
        <v>92</v>
      </c>
      <c r="D38" s="161"/>
      <c r="E38" s="18" t="s">
        <v>649</v>
      </c>
      <c r="F38" s="161"/>
      <c r="G38" s="161"/>
      <c r="H38" s="96">
        <f>INDEX('5'!H$28:H$147, MATCH( $C38, '5'!$C$28:$C$147, 0))</f>
        <v>0</v>
      </c>
      <c r="I38" s="96">
        <f>INDEX('5'!I$28:I$147, MATCH( $C38, '5'!$C$28:$C$147, 0))</f>
        <v>0</v>
      </c>
      <c r="J38" s="96">
        <f>INDEX('5'!J$28:J$147, MATCH( $C38, '5'!$C$28:$C$147, 0))</f>
        <v>0</v>
      </c>
      <c r="K38" s="96">
        <f>INDEX('5'!K$28:K$147, MATCH( $C38, '5'!$C$28:$C$147, 0))</f>
        <v>0</v>
      </c>
      <c r="L38" s="96">
        <f>INDEX('5'!L$28:L$147, MATCH( $C38, '5'!$C$28:$C$147, 0))</f>
        <v>0</v>
      </c>
      <c r="M38" s="96">
        <f>INDEX('5'!M$28:M$147, MATCH( $C38, '5'!$C$28:$C$147, 0))</f>
        <v>0</v>
      </c>
      <c r="N38" s="96">
        <f>INDEX('5'!N$28:N$147, MATCH( $C38, '5'!$C$28:$C$147, 0))</f>
        <v>0</v>
      </c>
      <c r="O38" s="96">
        <f>INDEX('5'!O$28:O$147, MATCH( $C38, '5'!$C$28:$C$147, 0))</f>
        <v>0</v>
      </c>
      <c r="P38" s="96">
        <f>INDEX('5'!P$28:P$147, MATCH( $C38, '5'!$C$28:$C$147, 0))</f>
        <v>0</v>
      </c>
      <c r="Q38" s="96">
        <f>INDEX('5'!Q$28:Q$147, MATCH( $C38, '5'!$C$28:$C$147, 0))</f>
        <v>0</v>
      </c>
      <c r="R38" s="96">
        <f>INDEX('5'!R$28:R$147, MATCH( $C38, '5'!$C$28:$C$147, 0))</f>
        <v>0</v>
      </c>
      <c r="S38" s="96">
        <f>INDEX('5'!S$28:S$147, MATCH( $C38, '5'!$C$28:$C$147, 0))</f>
        <v>0</v>
      </c>
      <c r="T38" s="96">
        <f>INDEX('5'!T$28:T$147, MATCH( $C38, '5'!$C$28:$C$147, 0))</f>
        <v>0</v>
      </c>
      <c r="U38" s="184"/>
      <c r="V38" s="161"/>
    </row>
    <row r="39" spans="3:22" s="44" customFormat="1">
      <c r="C39" s="161" t="s">
        <v>93</v>
      </c>
      <c r="D39" s="161"/>
      <c r="E39" s="18" t="s">
        <v>649</v>
      </c>
      <c r="F39" s="161"/>
      <c r="G39" s="161"/>
      <c r="H39" s="96">
        <f>INDEX('5'!H$28:H$147, MATCH( $C39, '5'!$C$28:$C$147, 0))</f>
        <v>0</v>
      </c>
      <c r="I39" s="96">
        <f>INDEX('5'!I$28:I$147, MATCH( $C39, '5'!$C$28:$C$147, 0))</f>
        <v>0</v>
      </c>
      <c r="J39" s="96">
        <f>INDEX('5'!J$28:J$147, MATCH( $C39, '5'!$C$28:$C$147, 0))</f>
        <v>0</v>
      </c>
      <c r="K39" s="96">
        <f>INDEX('5'!K$28:K$147, MATCH( $C39, '5'!$C$28:$C$147, 0))</f>
        <v>0</v>
      </c>
      <c r="L39" s="96">
        <f>INDEX('5'!L$28:L$147, MATCH( $C39, '5'!$C$28:$C$147, 0))</f>
        <v>0</v>
      </c>
      <c r="M39" s="96">
        <f>INDEX('5'!M$28:M$147, MATCH( $C39, '5'!$C$28:$C$147, 0))</f>
        <v>0</v>
      </c>
      <c r="N39" s="96">
        <f>INDEX('5'!N$28:N$147, MATCH( $C39, '5'!$C$28:$C$147, 0))</f>
        <v>0</v>
      </c>
      <c r="O39" s="96">
        <f>INDEX('5'!O$28:O$147, MATCH( $C39, '5'!$C$28:$C$147, 0))</f>
        <v>0</v>
      </c>
      <c r="P39" s="96">
        <f>INDEX('5'!P$28:P$147, MATCH( $C39, '5'!$C$28:$C$147, 0))</f>
        <v>0</v>
      </c>
      <c r="Q39" s="96">
        <f>INDEX('5'!Q$28:Q$147, MATCH( $C39, '5'!$C$28:$C$147, 0))</f>
        <v>0</v>
      </c>
      <c r="R39" s="96">
        <f>INDEX('5'!R$28:R$147, MATCH( $C39, '5'!$C$28:$C$147, 0))</f>
        <v>0</v>
      </c>
      <c r="S39" s="96">
        <f>INDEX('5'!S$28:S$147, MATCH( $C39, '5'!$C$28:$C$147, 0))</f>
        <v>0</v>
      </c>
      <c r="T39" s="96">
        <f>INDEX('5'!T$28:T$147, MATCH( $C39, '5'!$C$28:$C$147, 0))</f>
        <v>0</v>
      </c>
      <c r="U39" s="184"/>
      <c r="V39" s="161"/>
    </row>
    <row r="40" spans="3:22" s="44" customFormat="1">
      <c r="C40" s="161" t="s">
        <v>94</v>
      </c>
      <c r="D40" s="161"/>
      <c r="E40" s="18" t="s">
        <v>649</v>
      </c>
      <c r="F40" s="161"/>
      <c r="G40" s="161"/>
      <c r="H40" s="96">
        <f>INDEX('5'!H$28:H$147, MATCH( $C40, '5'!$C$28:$C$147, 0))</f>
        <v>0</v>
      </c>
      <c r="I40" s="96">
        <f>INDEX('5'!I$28:I$147, MATCH( $C40, '5'!$C$28:$C$147, 0))</f>
        <v>0</v>
      </c>
      <c r="J40" s="96">
        <f>INDEX('5'!J$28:J$147, MATCH( $C40, '5'!$C$28:$C$147, 0))</f>
        <v>0</v>
      </c>
      <c r="K40" s="96">
        <f>INDEX('5'!K$28:K$147, MATCH( $C40, '5'!$C$28:$C$147, 0))</f>
        <v>0</v>
      </c>
      <c r="L40" s="96">
        <f>INDEX('5'!L$28:L$147, MATCH( $C40, '5'!$C$28:$C$147, 0))</f>
        <v>0</v>
      </c>
      <c r="M40" s="96">
        <f>INDEX('5'!M$28:M$147, MATCH( $C40, '5'!$C$28:$C$147, 0))</f>
        <v>0</v>
      </c>
      <c r="N40" s="96">
        <f>INDEX('5'!N$28:N$147, MATCH( $C40, '5'!$C$28:$C$147, 0))</f>
        <v>0</v>
      </c>
      <c r="O40" s="96">
        <f>INDEX('5'!O$28:O$147, MATCH( $C40, '5'!$C$28:$C$147, 0))</f>
        <v>0</v>
      </c>
      <c r="P40" s="96">
        <f>INDEX('5'!P$28:P$147, MATCH( $C40, '5'!$C$28:$C$147, 0))</f>
        <v>0</v>
      </c>
      <c r="Q40" s="96">
        <f>INDEX('5'!Q$28:Q$147, MATCH( $C40, '5'!$C$28:$C$147, 0))</f>
        <v>0</v>
      </c>
      <c r="R40" s="96">
        <f>INDEX('5'!R$28:R$147, MATCH( $C40, '5'!$C$28:$C$147, 0))</f>
        <v>0</v>
      </c>
      <c r="S40" s="96">
        <f>INDEX('5'!S$28:S$147, MATCH( $C40, '5'!$C$28:$C$147, 0))</f>
        <v>0</v>
      </c>
      <c r="T40" s="96">
        <f>INDEX('5'!T$28:T$147, MATCH( $C40, '5'!$C$28:$C$147, 0))</f>
        <v>0</v>
      </c>
      <c r="U40" s="184"/>
      <c r="V40" s="161"/>
    </row>
    <row r="41" spans="3:22" s="44" customFormat="1">
      <c r="C41" s="161" t="s">
        <v>95</v>
      </c>
      <c r="D41" s="161"/>
      <c r="E41" s="18" t="s">
        <v>649</v>
      </c>
      <c r="F41" s="161"/>
      <c r="G41" s="161"/>
      <c r="H41" s="96">
        <f>INDEX('5'!H$28:H$147, MATCH( $C41, '5'!$C$28:$C$147, 0))</f>
        <v>0</v>
      </c>
      <c r="I41" s="96">
        <f>INDEX('5'!I$28:I$147, MATCH( $C41, '5'!$C$28:$C$147, 0))</f>
        <v>0</v>
      </c>
      <c r="J41" s="96">
        <f>INDEX('5'!J$28:J$147, MATCH( $C41, '5'!$C$28:$C$147, 0))</f>
        <v>0</v>
      </c>
      <c r="K41" s="96">
        <f>INDEX('5'!K$28:K$147, MATCH( $C41, '5'!$C$28:$C$147, 0))</f>
        <v>0</v>
      </c>
      <c r="L41" s="96">
        <f>INDEX('5'!L$28:L$147, MATCH( $C41, '5'!$C$28:$C$147, 0))</f>
        <v>0</v>
      </c>
      <c r="M41" s="96">
        <f>INDEX('5'!M$28:M$147, MATCH( $C41, '5'!$C$28:$C$147, 0))</f>
        <v>0</v>
      </c>
      <c r="N41" s="96">
        <f>INDEX('5'!N$28:N$147, MATCH( $C41, '5'!$C$28:$C$147, 0))</f>
        <v>0</v>
      </c>
      <c r="O41" s="96">
        <f>INDEX('5'!O$28:O$147, MATCH( $C41, '5'!$C$28:$C$147, 0))</f>
        <v>0</v>
      </c>
      <c r="P41" s="96">
        <f>INDEX('5'!P$28:P$147, MATCH( $C41, '5'!$C$28:$C$147, 0))</f>
        <v>0</v>
      </c>
      <c r="Q41" s="96">
        <f>INDEX('5'!Q$28:Q$147, MATCH( $C41, '5'!$C$28:$C$147, 0))</f>
        <v>0</v>
      </c>
      <c r="R41" s="96">
        <f>INDEX('5'!R$28:R$147, MATCH( $C41, '5'!$C$28:$C$147, 0))</f>
        <v>0</v>
      </c>
      <c r="S41" s="96">
        <f>INDEX('5'!S$28:S$147, MATCH( $C41, '5'!$C$28:$C$147, 0))</f>
        <v>0</v>
      </c>
      <c r="T41" s="96">
        <f>INDEX('5'!T$28:T$147, MATCH( $C41, '5'!$C$28:$C$147, 0))</f>
        <v>0</v>
      </c>
      <c r="U41" s="184"/>
      <c r="V41" s="161"/>
    </row>
    <row r="42" spans="3:22" s="161" customFormat="1">
      <c r="C42" s="161" t="s">
        <v>664</v>
      </c>
      <c r="E42" s="18" t="s">
        <v>649</v>
      </c>
      <c r="H42" s="96">
        <f>INDEX('5'!H$28:H$147, MATCH( $C42, '5'!$C$28:$C$147, 0))</f>
        <v>0</v>
      </c>
      <c r="I42" s="96">
        <f>INDEX('5'!I$28:I$147, MATCH( $C42, '5'!$C$28:$C$147, 0))</f>
        <v>0</v>
      </c>
      <c r="J42" s="96">
        <f>INDEX('5'!J$28:J$147, MATCH( $C42, '5'!$C$28:$C$147, 0))</f>
        <v>0</v>
      </c>
      <c r="K42" s="96">
        <f>INDEX('5'!K$28:K$147, MATCH( $C42, '5'!$C$28:$C$147, 0))</f>
        <v>0</v>
      </c>
      <c r="L42" s="96">
        <f>INDEX('5'!L$28:L$147, MATCH( $C42, '5'!$C$28:$C$147, 0))</f>
        <v>0</v>
      </c>
      <c r="M42" s="96">
        <f>INDEX('5'!M$28:M$147, MATCH( $C42, '5'!$C$28:$C$147, 0))</f>
        <v>0</v>
      </c>
      <c r="N42" s="96">
        <f>INDEX('5'!N$28:N$147, MATCH( $C42, '5'!$C$28:$C$147, 0))</f>
        <v>0</v>
      </c>
      <c r="O42" s="96">
        <f>INDEX('5'!O$28:O$147, MATCH( $C42, '5'!$C$28:$C$147, 0))</f>
        <v>0</v>
      </c>
      <c r="P42" s="96">
        <f>INDEX('5'!P$28:P$147, MATCH( $C42, '5'!$C$28:$C$147, 0))</f>
        <v>0</v>
      </c>
      <c r="Q42" s="96">
        <f>INDEX('5'!Q$28:Q$147, MATCH( $C42, '5'!$C$28:$C$147, 0))</f>
        <v>0</v>
      </c>
      <c r="R42" s="96">
        <f>INDEX('5'!R$28:R$147, MATCH( $C42, '5'!$C$28:$C$147, 0))</f>
        <v>0</v>
      </c>
      <c r="S42" s="96">
        <f>INDEX('5'!S$28:S$147, MATCH( $C42, '5'!$C$28:$C$147, 0))</f>
        <v>0</v>
      </c>
      <c r="T42" s="96">
        <f>INDEX('5'!T$28:T$147, MATCH( $C42, '5'!$C$28:$C$147, 0))</f>
        <v>0</v>
      </c>
      <c r="U42" s="184"/>
    </row>
    <row r="43" spans="3:22" s="44" customFormat="1">
      <c r="C43" s="161" t="s">
        <v>96</v>
      </c>
      <c r="D43" s="161"/>
      <c r="E43" s="18" t="s">
        <v>649</v>
      </c>
      <c r="F43" s="161"/>
      <c r="G43" s="161"/>
      <c r="H43" s="96">
        <f>'5'!H148</f>
        <v>0</v>
      </c>
      <c r="I43" s="96">
        <f>'5'!I148</f>
        <v>0</v>
      </c>
      <c r="J43" s="96">
        <f>'5'!J148</f>
        <v>0</v>
      </c>
      <c r="K43" s="96">
        <f>'5'!K148</f>
        <v>0</v>
      </c>
      <c r="L43" s="96">
        <f>'5'!L148</f>
        <v>0</v>
      </c>
      <c r="M43" s="96">
        <f>'5'!M148</f>
        <v>0</v>
      </c>
      <c r="N43" s="96">
        <f>'5'!N148</f>
        <v>0</v>
      </c>
      <c r="O43" s="96">
        <f>'5'!O148</f>
        <v>0</v>
      </c>
      <c r="P43" s="96">
        <f>'5'!P148</f>
        <v>0</v>
      </c>
      <c r="Q43" s="96">
        <f>'5'!Q148</f>
        <v>0</v>
      </c>
      <c r="R43" s="96">
        <f>'5'!R148</f>
        <v>0</v>
      </c>
      <c r="S43" s="96">
        <f>'5'!S148</f>
        <v>0</v>
      </c>
      <c r="T43" s="96">
        <f>'5'!T148</f>
        <v>0</v>
      </c>
      <c r="U43" s="184"/>
      <c r="V43" s="161"/>
    </row>
    <row r="44" spans="3:22" s="44" customFormat="1">
      <c r="C44" s="161"/>
      <c r="D44" s="161"/>
      <c r="E44" s="161"/>
      <c r="F44" s="161"/>
      <c r="G44" s="161"/>
      <c r="H44" s="161"/>
      <c r="I44" s="161"/>
      <c r="J44" s="161"/>
      <c r="K44" s="161"/>
      <c r="L44" s="161"/>
      <c r="M44" s="161"/>
      <c r="N44" s="161"/>
      <c r="O44" s="161"/>
      <c r="P44" s="161"/>
      <c r="Q44" s="161"/>
      <c r="R44" s="161"/>
      <c r="S44" s="161"/>
      <c r="T44" s="161"/>
      <c r="U44" s="23"/>
      <c r="V44" s="97"/>
    </row>
    <row r="45" spans="3:22" s="76" customFormat="1">
      <c r="C45" s="23" t="s">
        <v>466</v>
      </c>
      <c r="D45" s="23"/>
      <c r="E45" s="82" t="s">
        <v>649</v>
      </c>
      <c r="F45" s="23"/>
      <c r="G45" s="23"/>
      <c r="H45" s="96">
        <f>'5'!H21</f>
        <v>0</v>
      </c>
      <c r="I45" s="96">
        <f>'5'!I21</f>
        <v>0</v>
      </c>
      <c r="J45" s="96">
        <f>'5'!J21</f>
        <v>0</v>
      </c>
      <c r="K45" s="96">
        <f>'5'!K21</f>
        <v>0</v>
      </c>
      <c r="L45" s="96">
        <f>'5'!L21</f>
        <v>0</v>
      </c>
      <c r="M45" s="96">
        <f>'5'!M21</f>
        <v>0</v>
      </c>
      <c r="N45" s="96">
        <f>'5'!N21</f>
        <v>0</v>
      </c>
      <c r="O45" s="96">
        <f>'5'!O21</f>
        <v>0</v>
      </c>
      <c r="P45" s="96">
        <f>'5'!P21</f>
        <v>0</v>
      </c>
      <c r="Q45" s="96">
        <f>'5'!Q21</f>
        <v>0</v>
      </c>
      <c r="R45" s="96">
        <f>'5'!R21</f>
        <v>0</v>
      </c>
      <c r="S45" s="96">
        <f>'5'!S21</f>
        <v>0</v>
      </c>
      <c r="T45" s="96">
        <f>'5'!T21</f>
        <v>0</v>
      </c>
      <c r="U45" s="184"/>
      <c r="V45" s="97"/>
    </row>
    <row r="46" spans="3:22" s="161" customFormat="1">
      <c r="C46" s="166"/>
      <c r="E46" s="18"/>
      <c r="H46" s="97"/>
      <c r="I46" s="97"/>
      <c r="J46" s="97"/>
      <c r="K46" s="97"/>
      <c r="L46" s="97"/>
      <c r="M46" s="97"/>
      <c r="N46" s="97"/>
      <c r="O46" s="97"/>
      <c r="P46" s="97"/>
      <c r="Q46" s="97"/>
      <c r="R46" s="97"/>
      <c r="S46" s="97"/>
      <c r="T46" s="97"/>
      <c r="U46" s="23"/>
    </row>
    <row r="47" spans="3:22" s="161" customFormat="1">
      <c r="C47" s="16" t="s">
        <v>117</v>
      </c>
      <c r="E47" s="18" t="s">
        <v>649</v>
      </c>
      <c r="H47" s="96">
        <f>'3'!H25</f>
        <v>0</v>
      </c>
      <c r="I47" s="96">
        <f>'3'!I25</f>
        <v>0</v>
      </c>
      <c r="J47" s="96">
        <f>'3'!J25</f>
        <v>0</v>
      </c>
      <c r="K47" s="96">
        <f>'3'!K25</f>
        <v>0</v>
      </c>
      <c r="L47" s="96">
        <f>'3'!L25</f>
        <v>0</v>
      </c>
      <c r="M47" s="96">
        <f>'3'!M25</f>
        <v>0</v>
      </c>
      <c r="N47" s="96">
        <f>'3'!N25</f>
        <v>0</v>
      </c>
      <c r="O47" s="96">
        <f>'3'!O25</f>
        <v>0</v>
      </c>
      <c r="P47" s="96">
        <f>'3'!P25</f>
        <v>0</v>
      </c>
      <c r="Q47" s="96">
        <f>'3'!Q25</f>
        <v>0</v>
      </c>
      <c r="R47" s="96">
        <f>'3'!R25</f>
        <v>0</v>
      </c>
      <c r="S47" s="96">
        <f>'3'!S25</f>
        <v>0</v>
      </c>
      <c r="T47" s="96">
        <f>'3'!T25</f>
        <v>0</v>
      </c>
      <c r="U47" s="23"/>
    </row>
    <row r="48" spans="3:22" s="161" customFormat="1">
      <c r="C48" s="166"/>
      <c r="E48" s="18"/>
      <c r="H48" s="97"/>
      <c r="I48" s="97"/>
      <c r="J48" s="97"/>
      <c r="K48" s="97"/>
      <c r="L48" s="97"/>
      <c r="M48" s="97"/>
      <c r="N48" s="97"/>
      <c r="O48" s="97"/>
      <c r="P48" s="97"/>
      <c r="Q48" s="97"/>
      <c r="R48" s="97"/>
      <c r="S48" s="97"/>
      <c r="T48" s="97"/>
      <c r="U48" s="23"/>
    </row>
    <row r="49" spans="3:22">
      <c r="C49" s="16" t="s">
        <v>97</v>
      </c>
      <c r="D49" s="161"/>
      <c r="E49" s="18" t="s">
        <v>649</v>
      </c>
      <c r="F49" s="161"/>
      <c r="G49" s="161"/>
      <c r="H49" s="96">
        <f>'3'!H28</f>
        <v>0</v>
      </c>
      <c r="I49" s="96">
        <f>'3'!I28</f>
        <v>0</v>
      </c>
      <c r="J49" s="96">
        <f>'3'!J28</f>
        <v>0</v>
      </c>
      <c r="K49" s="96">
        <f>'3'!K28</f>
        <v>0</v>
      </c>
      <c r="L49" s="96">
        <f>'3'!L28</f>
        <v>0</v>
      </c>
      <c r="M49" s="96">
        <f>'3'!M28</f>
        <v>0</v>
      </c>
      <c r="N49" s="96">
        <f>'3'!N28</f>
        <v>0</v>
      </c>
      <c r="O49" s="96">
        <f>'3'!O28</f>
        <v>0</v>
      </c>
      <c r="P49" s="96">
        <f>'3'!P28</f>
        <v>0</v>
      </c>
      <c r="Q49" s="96">
        <f>'3'!Q28</f>
        <v>0</v>
      </c>
      <c r="R49" s="96">
        <f>'3'!R28</f>
        <v>0</v>
      </c>
      <c r="S49" s="96">
        <f>'3'!S28</f>
        <v>0</v>
      </c>
      <c r="T49" s="96">
        <f>'3'!T28</f>
        <v>0</v>
      </c>
      <c r="U49" s="23"/>
      <c r="V49" s="161"/>
    </row>
    <row r="50" spans="3:22">
      <c r="C50" s="161"/>
      <c r="D50" s="161"/>
      <c r="E50" s="161"/>
      <c r="F50" s="161"/>
      <c r="G50" s="161"/>
      <c r="H50" s="97"/>
      <c r="I50" s="97"/>
      <c r="J50" s="97"/>
      <c r="K50" s="97"/>
      <c r="L50" s="97"/>
      <c r="M50" s="97"/>
      <c r="N50" s="97"/>
      <c r="O50" s="97"/>
      <c r="P50" s="97"/>
      <c r="Q50" s="97"/>
      <c r="R50" s="97"/>
      <c r="S50" s="97"/>
      <c r="T50" s="97"/>
      <c r="U50" s="23"/>
      <c r="V50" s="161"/>
    </row>
    <row r="51" spans="3:22">
      <c r="C51" s="16" t="s">
        <v>98</v>
      </c>
      <c r="D51" s="161"/>
      <c r="E51" s="18" t="s">
        <v>649</v>
      </c>
      <c r="F51" s="161"/>
      <c r="G51" s="161"/>
      <c r="H51" s="96">
        <f>'3'!H35</f>
        <v>1.7689999999999999</v>
      </c>
      <c r="I51" s="96">
        <f>'3'!I35</f>
        <v>3.194</v>
      </c>
      <c r="J51" s="96">
        <f>'3'!J35</f>
        <v>2.7240000000000002</v>
      </c>
      <c r="K51" s="96">
        <f>'3'!K35</f>
        <v>2.0409999999999999</v>
      </c>
      <c r="L51" s="96">
        <f>'3'!L35</f>
        <v>2.008</v>
      </c>
      <c r="M51" s="96">
        <f>'3'!M35</f>
        <v>2.0590000000000002</v>
      </c>
      <c r="N51" s="96">
        <f>'3'!N35</f>
        <v>2.4430000000000001</v>
      </c>
      <c r="O51" s="96">
        <f>'3'!O35</f>
        <v>1.9590000000000001</v>
      </c>
      <c r="P51" s="96">
        <f>'3'!P35</f>
        <v>1.869</v>
      </c>
      <c r="Q51" s="96">
        <f>'3'!Q35</f>
        <v>1.875</v>
      </c>
      <c r="R51" s="96">
        <f>'3'!R35</f>
        <v>2.0350000000000001</v>
      </c>
      <c r="S51" s="96">
        <f>'3'!S35</f>
        <v>1.84</v>
      </c>
      <c r="T51" s="96">
        <f>'3'!T35</f>
        <v>0.76200000000000001</v>
      </c>
      <c r="U51" s="23"/>
      <c r="V51" s="161"/>
    </row>
    <row r="52" spans="3:22">
      <c r="C52" s="161"/>
      <c r="D52" s="161"/>
      <c r="E52" s="161"/>
      <c r="F52" s="161"/>
      <c r="G52" s="161"/>
      <c r="H52" s="97"/>
      <c r="I52" s="97"/>
      <c r="J52" s="97"/>
      <c r="K52" s="97"/>
      <c r="L52" s="97"/>
      <c r="M52" s="97"/>
      <c r="N52" s="97"/>
      <c r="O52" s="97"/>
      <c r="P52" s="97"/>
      <c r="Q52" s="97"/>
      <c r="R52" s="97"/>
      <c r="S52" s="97"/>
      <c r="T52" s="97"/>
      <c r="U52" s="23"/>
      <c r="V52" s="161"/>
    </row>
    <row r="53" spans="3:22">
      <c r="C53" s="16" t="s">
        <v>99</v>
      </c>
      <c r="D53" s="161"/>
      <c r="E53" s="18" t="s">
        <v>649</v>
      </c>
      <c r="F53" s="161"/>
      <c r="G53" s="161"/>
      <c r="H53" s="96">
        <f>'3'!H37</f>
        <v>0</v>
      </c>
      <c r="I53" s="96">
        <f>'3'!I37</f>
        <v>0</v>
      </c>
      <c r="J53" s="96">
        <f>'3'!J37</f>
        <v>0</v>
      </c>
      <c r="K53" s="96">
        <f>'3'!K37</f>
        <v>0</v>
      </c>
      <c r="L53" s="96">
        <f>'3'!L37</f>
        <v>0</v>
      </c>
      <c r="M53" s="96">
        <f>'3'!M37</f>
        <v>0</v>
      </c>
      <c r="N53" s="96">
        <f>'3'!N37</f>
        <v>0</v>
      </c>
      <c r="O53" s="96">
        <f>'3'!O37</f>
        <v>0</v>
      </c>
      <c r="P53" s="96">
        <f>'3'!P37</f>
        <v>0</v>
      </c>
      <c r="Q53" s="96">
        <f>'3'!Q37</f>
        <v>0</v>
      </c>
      <c r="R53" s="96">
        <f>'3'!R37</f>
        <v>0</v>
      </c>
      <c r="S53" s="96">
        <f>'3'!S37</f>
        <v>0</v>
      </c>
      <c r="T53" s="96">
        <f>'3'!T37</f>
        <v>0</v>
      </c>
      <c r="U53" s="23"/>
      <c r="V53" s="161"/>
    </row>
    <row r="54" spans="3:22">
      <c r="C54" s="161"/>
      <c r="D54" s="161"/>
      <c r="E54" s="161"/>
      <c r="F54" s="161"/>
      <c r="G54" s="161"/>
      <c r="H54" s="97"/>
      <c r="I54" s="97"/>
      <c r="J54" s="97"/>
      <c r="K54" s="97"/>
      <c r="L54" s="97"/>
      <c r="M54" s="97"/>
      <c r="N54" s="97"/>
      <c r="O54" s="97"/>
      <c r="P54" s="97"/>
      <c r="Q54" s="97"/>
      <c r="R54" s="97"/>
      <c r="S54" s="97"/>
      <c r="T54" s="97"/>
      <c r="U54" s="23"/>
      <c r="V54" s="161"/>
    </row>
    <row r="55" spans="3:22">
      <c r="C55" s="16" t="s">
        <v>100</v>
      </c>
      <c r="D55" s="161"/>
      <c r="E55" s="18" t="s">
        <v>649</v>
      </c>
      <c r="F55" s="161"/>
      <c r="G55" s="161"/>
      <c r="H55" s="96">
        <f>'3'!H39</f>
        <v>0</v>
      </c>
      <c r="I55" s="96">
        <f>'3'!I39</f>
        <v>0</v>
      </c>
      <c r="J55" s="96">
        <f>'3'!J39</f>
        <v>0</v>
      </c>
      <c r="K55" s="96">
        <f>'3'!K39</f>
        <v>0</v>
      </c>
      <c r="L55" s="96">
        <f>'3'!L39</f>
        <v>0</v>
      </c>
      <c r="M55" s="96">
        <f>'3'!M39</f>
        <v>0</v>
      </c>
      <c r="N55" s="96">
        <f>'3'!N39</f>
        <v>0</v>
      </c>
      <c r="O55" s="96">
        <f>'3'!O39</f>
        <v>0</v>
      </c>
      <c r="P55" s="96">
        <f>'3'!P39</f>
        <v>0</v>
      </c>
      <c r="Q55" s="96">
        <f>'3'!Q39</f>
        <v>0</v>
      </c>
      <c r="R55" s="96">
        <f>'3'!R39</f>
        <v>0</v>
      </c>
      <c r="S55" s="96">
        <f>'3'!S39</f>
        <v>0</v>
      </c>
      <c r="T55" s="96">
        <f>'3'!T39</f>
        <v>0</v>
      </c>
      <c r="U55" s="23"/>
      <c r="V55" s="161"/>
    </row>
    <row r="56" spans="3:22">
      <c r="C56" s="161"/>
      <c r="D56" s="161"/>
      <c r="E56" s="161"/>
      <c r="F56" s="161"/>
      <c r="G56" s="161"/>
      <c r="H56" s="97"/>
      <c r="I56" s="97"/>
      <c r="J56" s="97"/>
      <c r="K56" s="97"/>
      <c r="L56" s="97"/>
      <c r="M56" s="97"/>
      <c r="N56" s="97"/>
      <c r="O56" s="97"/>
      <c r="P56" s="97"/>
      <c r="Q56" s="97"/>
      <c r="R56" s="97"/>
      <c r="S56" s="97"/>
      <c r="T56" s="97"/>
      <c r="U56" s="23"/>
      <c r="V56" s="161"/>
    </row>
    <row r="57" spans="3:22">
      <c r="C57" s="16" t="s">
        <v>101</v>
      </c>
      <c r="D57" s="161"/>
      <c r="E57" s="18" t="s">
        <v>649</v>
      </c>
      <c r="F57" s="161"/>
      <c r="G57" s="161"/>
      <c r="H57" s="96">
        <f>'3'!H41</f>
        <v>0</v>
      </c>
      <c r="I57" s="96">
        <f>'3'!I41</f>
        <v>0</v>
      </c>
      <c r="J57" s="96">
        <f>'3'!J41</f>
        <v>0</v>
      </c>
      <c r="K57" s="96">
        <f>'3'!K41</f>
        <v>0</v>
      </c>
      <c r="L57" s="96">
        <f>'3'!L41</f>
        <v>0</v>
      </c>
      <c r="M57" s="96">
        <f>'3'!M41</f>
        <v>0</v>
      </c>
      <c r="N57" s="96">
        <f>'3'!N41</f>
        <v>0</v>
      </c>
      <c r="O57" s="96">
        <f>'3'!O41</f>
        <v>0</v>
      </c>
      <c r="P57" s="96">
        <f>'3'!P41</f>
        <v>0</v>
      </c>
      <c r="Q57" s="96">
        <f>'3'!Q41</f>
        <v>0</v>
      </c>
      <c r="R57" s="96">
        <f>'3'!R41</f>
        <v>0</v>
      </c>
      <c r="S57" s="96">
        <f>'3'!S41</f>
        <v>0</v>
      </c>
      <c r="T57" s="96">
        <f>'3'!T41</f>
        <v>0</v>
      </c>
      <c r="U57" s="23"/>
      <c r="V57" s="161"/>
    </row>
    <row r="58" spans="3:22">
      <c r="C58" s="245" t="s">
        <v>492</v>
      </c>
      <c r="D58" s="245"/>
      <c r="E58" s="245"/>
      <c r="F58" s="245"/>
      <c r="G58" s="245"/>
      <c r="H58" s="246">
        <f>H57*-1</f>
        <v>0</v>
      </c>
      <c r="I58" s="246">
        <f t="shared" ref="I58:T58" si="1">I57*-1</f>
        <v>0</v>
      </c>
      <c r="J58" s="246">
        <f t="shared" si="1"/>
        <v>0</v>
      </c>
      <c r="K58" s="246">
        <f t="shared" si="1"/>
        <v>0</v>
      </c>
      <c r="L58" s="246">
        <f t="shared" si="1"/>
        <v>0</v>
      </c>
      <c r="M58" s="246">
        <f t="shared" si="1"/>
        <v>0</v>
      </c>
      <c r="N58" s="246">
        <f t="shared" si="1"/>
        <v>0</v>
      </c>
      <c r="O58" s="246">
        <f t="shared" si="1"/>
        <v>0</v>
      </c>
      <c r="P58" s="246">
        <f t="shared" si="1"/>
        <v>0</v>
      </c>
      <c r="Q58" s="246">
        <f t="shared" si="1"/>
        <v>0</v>
      </c>
      <c r="R58" s="246">
        <f t="shared" si="1"/>
        <v>0</v>
      </c>
      <c r="S58" s="246">
        <f t="shared" si="1"/>
        <v>0</v>
      </c>
      <c r="T58" s="246">
        <f t="shared" si="1"/>
        <v>0</v>
      </c>
      <c r="U58" s="23"/>
      <c r="V58" s="161"/>
    </row>
    <row r="59" spans="3:22">
      <c r="C59" s="16" t="s">
        <v>102</v>
      </c>
      <c r="D59" s="161"/>
      <c r="E59" s="18" t="s">
        <v>649</v>
      </c>
      <c r="F59" s="161"/>
      <c r="G59" s="161"/>
      <c r="H59" s="96">
        <f>'3'!H45</f>
        <v>0</v>
      </c>
      <c r="I59" s="96">
        <f>'3'!I45</f>
        <v>1.7689999999999999</v>
      </c>
      <c r="J59" s="96">
        <f>'3'!J45</f>
        <v>4.9630000000000001</v>
      </c>
      <c r="K59" s="96">
        <f>'3'!K45</f>
        <v>7.6870000000000003</v>
      </c>
      <c r="L59" s="96">
        <f>'3'!L45</f>
        <v>9.7279999999999998</v>
      </c>
      <c r="M59" s="96">
        <f>'3'!M45</f>
        <v>11.736000000000001</v>
      </c>
      <c r="N59" s="96">
        <f>'3'!N45</f>
        <v>13.795000000000002</v>
      </c>
      <c r="O59" s="96">
        <f>'3'!O45</f>
        <v>16.238000000000003</v>
      </c>
      <c r="P59" s="96">
        <f>'3'!P45</f>
        <v>18.197000000000003</v>
      </c>
      <c r="Q59" s="96">
        <f>'3'!Q45</f>
        <v>0</v>
      </c>
      <c r="R59" s="96">
        <f>'3'!R45</f>
        <v>0</v>
      </c>
      <c r="S59" s="96">
        <f>'3'!S45</f>
        <v>0</v>
      </c>
      <c r="T59" s="96">
        <f>'3'!T45</f>
        <v>0</v>
      </c>
      <c r="U59" s="23"/>
      <c r="V59" s="161"/>
    </row>
    <row r="60" spans="3:22">
      <c r="C60" s="180"/>
      <c r="D60" s="180"/>
      <c r="E60" s="180"/>
      <c r="F60" s="180"/>
      <c r="G60" s="180"/>
      <c r="H60" s="181"/>
      <c r="I60" s="181"/>
      <c r="J60" s="181"/>
      <c r="K60" s="181"/>
      <c r="L60" s="181"/>
      <c r="M60" s="181"/>
      <c r="N60" s="181"/>
      <c r="O60" s="181"/>
      <c r="P60" s="181"/>
      <c r="Q60" s="181"/>
      <c r="R60" s="181"/>
      <c r="S60" s="181"/>
      <c r="T60" s="181"/>
    </row>
    <row r="61" spans="3:22">
      <c r="C61" s="161"/>
      <c r="D61" s="161"/>
      <c r="E61" s="161"/>
      <c r="F61" s="161"/>
      <c r="G61" s="161"/>
      <c r="H61" s="161"/>
      <c r="I61" s="161"/>
      <c r="J61" s="161"/>
      <c r="K61" s="161"/>
      <c r="L61" s="161"/>
      <c r="M61" s="161"/>
      <c r="N61" s="161"/>
      <c r="O61" s="161"/>
      <c r="P61" s="161"/>
      <c r="Q61" s="161"/>
      <c r="R61" s="161"/>
      <c r="S61" s="161"/>
      <c r="T61" s="161"/>
    </row>
    <row r="62" spans="3:22">
      <c r="C62" s="54" t="s">
        <v>79</v>
      </c>
      <c r="D62" s="161"/>
      <c r="E62" s="161"/>
      <c r="F62" s="161"/>
      <c r="G62" s="161"/>
      <c r="H62" s="161"/>
      <c r="I62" s="54" t="s">
        <v>81</v>
      </c>
      <c r="J62" s="161"/>
      <c r="K62" s="161"/>
      <c r="L62" s="161"/>
      <c r="M62" s="161"/>
      <c r="N62" s="161"/>
      <c r="O62" s="161"/>
      <c r="P62" s="161"/>
      <c r="Q62" s="161"/>
      <c r="R62" s="54" t="s">
        <v>103</v>
      </c>
      <c r="S62" s="161"/>
      <c r="T62" s="161"/>
    </row>
    <row r="63" spans="3:22">
      <c r="C63" s="161"/>
      <c r="D63" s="161"/>
      <c r="E63" s="161"/>
      <c r="F63" s="161"/>
      <c r="G63" s="161"/>
      <c r="H63" s="161"/>
      <c r="I63" s="161"/>
      <c r="J63" s="161"/>
      <c r="K63" s="161"/>
      <c r="L63" s="161"/>
      <c r="M63" s="161"/>
      <c r="N63" s="161"/>
      <c r="O63" s="161"/>
      <c r="P63" s="161"/>
      <c r="Q63" s="161"/>
      <c r="R63" s="161"/>
      <c r="S63" s="161"/>
      <c r="T63" s="161"/>
    </row>
    <row r="64" spans="3:22">
      <c r="C64" s="161"/>
      <c r="D64" s="161"/>
      <c r="E64" s="161"/>
      <c r="F64" s="161"/>
      <c r="G64" s="161"/>
      <c r="H64" s="161"/>
      <c r="I64" s="161"/>
      <c r="J64" s="161"/>
      <c r="K64" s="161"/>
      <c r="L64" s="161"/>
      <c r="M64" s="161"/>
      <c r="N64" s="161"/>
      <c r="O64" s="161"/>
      <c r="P64" s="161"/>
      <c r="Q64" s="161"/>
      <c r="R64" s="161"/>
      <c r="S64" s="161"/>
      <c r="T64" s="161"/>
    </row>
    <row r="65" spans="3:20">
      <c r="C65" s="161"/>
      <c r="D65" s="161"/>
      <c r="E65" s="161"/>
      <c r="F65" s="161"/>
      <c r="G65" s="161"/>
      <c r="H65" s="161"/>
      <c r="I65" s="161"/>
      <c r="J65" s="161"/>
      <c r="K65" s="161"/>
      <c r="L65" s="161"/>
      <c r="M65" s="161"/>
      <c r="N65" s="161"/>
      <c r="O65" s="161"/>
      <c r="P65" s="161"/>
      <c r="Q65" s="161"/>
      <c r="R65" s="161"/>
      <c r="S65" s="161"/>
      <c r="T65" s="161"/>
    </row>
    <row r="66" spans="3:20">
      <c r="C66" s="161"/>
      <c r="D66" s="161"/>
      <c r="E66" s="161"/>
      <c r="F66" s="161"/>
      <c r="G66" s="161"/>
      <c r="H66" s="161"/>
      <c r="I66" s="161"/>
      <c r="J66" s="161"/>
      <c r="K66" s="161"/>
      <c r="L66" s="161"/>
      <c r="M66" s="161"/>
      <c r="N66" s="161"/>
      <c r="O66" s="161"/>
      <c r="P66" s="161"/>
      <c r="Q66" s="161"/>
      <c r="R66" s="161"/>
      <c r="S66" s="161"/>
      <c r="T66" s="161"/>
    </row>
    <row r="67" spans="3:20">
      <c r="C67" s="161"/>
      <c r="D67" s="161"/>
      <c r="E67" s="161"/>
      <c r="F67" s="161"/>
      <c r="G67" s="161"/>
      <c r="H67" s="161"/>
      <c r="I67" s="161"/>
      <c r="J67" s="161"/>
      <c r="K67" s="161"/>
      <c r="L67" s="161"/>
      <c r="M67" s="161"/>
      <c r="N67" s="161"/>
      <c r="O67" s="161"/>
      <c r="P67" s="161"/>
      <c r="Q67" s="161"/>
      <c r="R67" s="161"/>
      <c r="S67" s="161"/>
      <c r="T67" s="161"/>
    </row>
    <row r="68" spans="3:20">
      <c r="C68" s="161"/>
      <c r="D68" s="161"/>
      <c r="E68" s="161"/>
      <c r="F68" s="161"/>
      <c r="G68" s="161"/>
      <c r="H68" s="161"/>
      <c r="I68" s="161"/>
      <c r="J68" s="161"/>
      <c r="K68" s="161"/>
      <c r="L68" s="161"/>
      <c r="M68" s="161"/>
      <c r="N68" s="161"/>
      <c r="O68" s="161"/>
      <c r="P68" s="161"/>
      <c r="Q68" s="161"/>
      <c r="R68" s="161"/>
      <c r="S68" s="161"/>
      <c r="T68" s="161"/>
    </row>
    <row r="69" spans="3:20">
      <c r="C69" s="161"/>
      <c r="D69" s="161"/>
      <c r="E69" s="161"/>
      <c r="F69" s="161"/>
      <c r="G69" s="161"/>
      <c r="H69" s="161"/>
      <c r="I69" s="161"/>
      <c r="J69" s="161"/>
      <c r="K69" s="161"/>
      <c r="L69" s="161"/>
      <c r="M69" s="161"/>
      <c r="N69" s="161"/>
      <c r="O69" s="161"/>
      <c r="P69" s="161"/>
      <c r="Q69" s="161"/>
      <c r="R69" s="161"/>
      <c r="S69" s="161"/>
      <c r="T69" s="161"/>
    </row>
    <row r="70" spans="3:20">
      <c r="C70" s="161"/>
      <c r="D70" s="161"/>
      <c r="E70" s="161"/>
      <c r="F70" s="161"/>
      <c r="G70" s="161"/>
      <c r="H70" s="161"/>
      <c r="I70" s="161"/>
      <c r="J70" s="161"/>
      <c r="K70" s="161"/>
      <c r="L70" s="161"/>
      <c r="M70" s="161"/>
      <c r="N70" s="161"/>
      <c r="O70" s="161"/>
      <c r="P70" s="161"/>
      <c r="Q70" s="161"/>
      <c r="R70" s="161"/>
      <c r="S70" s="161"/>
      <c r="T70" s="161"/>
    </row>
    <row r="71" spans="3:20">
      <c r="C71" s="161"/>
      <c r="D71" s="161"/>
      <c r="E71" s="161"/>
      <c r="F71" s="161"/>
      <c r="G71" s="161"/>
      <c r="H71" s="161"/>
      <c r="I71" s="161"/>
      <c r="J71" s="161"/>
      <c r="K71" s="161"/>
      <c r="L71" s="161"/>
      <c r="M71" s="161"/>
      <c r="N71" s="161"/>
      <c r="O71" s="161"/>
      <c r="P71" s="161"/>
      <c r="Q71" s="161"/>
      <c r="R71" s="161"/>
      <c r="S71" s="161"/>
      <c r="T71" s="161"/>
    </row>
    <row r="72" spans="3:20">
      <c r="C72" s="161"/>
      <c r="D72" s="161"/>
      <c r="E72" s="161"/>
      <c r="F72" s="161"/>
      <c r="G72" s="161"/>
      <c r="H72" s="161"/>
      <c r="I72" s="161"/>
      <c r="J72" s="161"/>
      <c r="K72" s="161"/>
      <c r="L72" s="161"/>
      <c r="M72" s="161"/>
      <c r="N72" s="161"/>
      <c r="O72" s="161"/>
      <c r="P72" s="161"/>
      <c r="Q72" s="161"/>
      <c r="R72" s="161"/>
      <c r="S72" s="161"/>
      <c r="T72" s="161"/>
    </row>
    <row r="73" spans="3:20">
      <c r="C73" s="161"/>
      <c r="D73" s="161"/>
      <c r="E73" s="161"/>
      <c r="F73" s="161"/>
      <c r="G73" s="161"/>
      <c r="H73" s="161"/>
      <c r="I73" s="161"/>
      <c r="J73" s="161"/>
      <c r="K73" s="161"/>
      <c r="L73" s="161"/>
      <c r="M73" s="161"/>
      <c r="N73" s="161"/>
      <c r="O73" s="161"/>
      <c r="P73" s="161"/>
      <c r="Q73" s="161"/>
      <c r="R73" s="161"/>
      <c r="S73" s="161"/>
      <c r="T73" s="161"/>
    </row>
    <row r="74" spans="3:20">
      <c r="C74" s="161"/>
      <c r="D74" s="161"/>
      <c r="E74" s="161"/>
      <c r="F74" s="161"/>
      <c r="G74" s="161"/>
      <c r="H74" s="161"/>
      <c r="I74" s="161"/>
      <c r="J74" s="161"/>
      <c r="K74" s="161"/>
      <c r="L74" s="161"/>
      <c r="M74" s="161"/>
      <c r="N74" s="161"/>
      <c r="O74" s="161"/>
      <c r="P74" s="161"/>
      <c r="Q74" s="161"/>
      <c r="R74" s="161"/>
      <c r="S74" s="161"/>
      <c r="T74" s="161"/>
    </row>
    <row r="75" spans="3:20">
      <c r="C75" s="161"/>
      <c r="D75" s="161"/>
      <c r="E75" s="161"/>
      <c r="F75" s="161"/>
      <c r="G75" s="161"/>
      <c r="H75" s="161"/>
      <c r="I75" s="161"/>
      <c r="J75" s="161"/>
      <c r="K75" s="161"/>
      <c r="L75" s="161"/>
      <c r="M75" s="161"/>
      <c r="N75" s="161"/>
      <c r="O75" s="161"/>
      <c r="P75" s="161"/>
      <c r="Q75" s="161"/>
      <c r="R75" s="161"/>
      <c r="S75" s="161"/>
      <c r="T75" s="161"/>
    </row>
    <row r="76" spans="3:20"/>
    <row r="77" spans="3:20"/>
    <row r="78" spans="3:20"/>
    <row r="79" spans="3:20"/>
    <row r="80" spans="3:20"/>
    <row r="81"/>
    <row r="82"/>
    <row r="83" s="161" customFormat="1"/>
    <row r="84" s="161" customFormat="1"/>
    <row r="85" s="161" customFormat="1"/>
    <row r="86" s="161" customFormat="1"/>
    <row r="87" s="161" customFormat="1"/>
    <row r="88" s="161" customFormat="1"/>
    <row r="89" s="161" customFormat="1"/>
    <row r="90" s="161" customFormat="1"/>
    <row r="91" s="161" customFormat="1"/>
    <row r="92" s="161" customFormat="1"/>
    <row r="93" s="161" customFormat="1"/>
    <row r="94" s="161" customFormat="1"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sheetData>
  <pageMargins left="0.7" right="0.7" top="0.75" bottom="0.75" header="0.3" footer="0.3"/>
  <pageSetup paperSize="8"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AJ171"/>
  <sheetViews>
    <sheetView showGridLines="0" topLeftCell="A10" zoomScale="70" zoomScaleNormal="70" zoomScalePageLayoutView="25" workbookViewId="0">
      <selection activeCell="H18" sqref="H18"/>
    </sheetView>
  </sheetViews>
  <sheetFormatPr defaultColWidth="0" defaultRowHeight="12.6" zeroHeight="1"/>
  <cols>
    <col min="1" max="1" width="2.36328125" customWidth="1"/>
    <col min="2" max="2" width="3.08984375" customWidth="1"/>
    <col min="3" max="3" width="59.08984375" customWidth="1"/>
    <col min="4" max="4" width="14.08984375" customWidth="1"/>
    <col min="5" max="5" width="12.08984375" customWidth="1"/>
    <col min="6" max="6" width="1.7265625" customWidth="1"/>
    <col min="7" max="7" width="1.453125" customWidth="1"/>
    <col min="8" max="20" width="10.6328125" customWidth="1"/>
    <col min="21" max="21" width="3.81640625" customWidth="1"/>
    <col min="22" max="22" width="66.7265625" customWidth="1"/>
    <col min="23" max="23" width="29.7265625" customWidth="1"/>
    <col min="24" max="36" width="10.6328125" hidden="1" customWidth="1"/>
    <col min="37" max="16384" width="9" hidden="1"/>
  </cols>
  <sheetData>
    <row r="1" spans="1:35" s="258" customFormat="1" ht="57" customHeight="1"/>
    <row r="2" spans="1:35" s="258" customFormat="1"/>
    <row r="3" spans="1:35" s="258" customFormat="1" ht="19.8">
      <c r="D3" s="263" t="s">
        <v>0</v>
      </c>
    </row>
    <row r="4" spans="1:35" s="258" customFormat="1"/>
    <row r="5" spans="1:35" s="258" customFormat="1" ht="17.399999999999999">
      <c r="D5" s="266" t="s">
        <v>104</v>
      </c>
    </row>
    <row r="6" spans="1:35" s="258" customFormat="1" ht="18" customHeight="1"/>
    <row r="7" spans="1:35" s="15" customFormat="1"/>
    <row r="8" spans="1:35" s="15" customFormat="1">
      <c r="B8" s="51" t="s">
        <v>105</v>
      </c>
    </row>
    <row r="9" spans="1:35" s="76" customFormat="1">
      <c r="A9" s="161"/>
      <c r="B9" s="16"/>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row>
    <row r="10" spans="1:35" s="44" customFormat="1">
      <c r="A10" s="161"/>
      <c r="B10" s="161"/>
      <c r="C10" s="161" t="s">
        <v>56</v>
      </c>
      <c r="D10" s="161"/>
      <c r="E10" s="161"/>
      <c r="F10" s="161"/>
      <c r="G10" s="161"/>
      <c r="H10" s="67">
        <f>'1'!H$10</f>
        <v>1</v>
      </c>
      <c r="I10" s="67">
        <f>'1'!I$10</f>
        <v>2</v>
      </c>
      <c r="J10" s="67">
        <f>'1'!J$10</f>
        <v>3</v>
      </c>
      <c r="K10" s="67">
        <f>'1'!K$10</f>
        <v>4</v>
      </c>
      <c r="L10" s="67">
        <f>'1'!L$10</f>
        <v>5</v>
      </c>
      <c r="M10" s="67">
        <f>'1'!M$10</f>
        <v>6</v>
      </c>
      <c r="N10" s="67">
        <f>'1'!N$10</f>
        <v>7</v>
      </c>
      <c r="O10" s="67">
        <f>'1'!O$10</f>
        <v>8</v>
      </c>
      <c r="P10" s="67">
        <f>'1'!P$10</f>
        <v>9</v>
      </c>
      <c r="Q10" s="67">
        <f>'1'!Q$10</f>
        <v>10</v>
      </c>
      <c r="R10" s="67">
        <f>'1'!R$10</f>
        <v>11</v>
      </c>
      <c r="S10" s="67">
        <f>'1'!S$10</f>
        <v>12</v>
      </c>
      <c r="T10" s="67">
        <f>'1'!T$10</f>
        <v>13</v>
      </c>
      <c r="U10" s="161"/>
      <c r="V10" s="161"/>
      <c r="W10" s="161"/>
      <c r="X10" s="161"/>
      <c r="Y10" s="161"/>
      <c r="Z10" s="161"/>
      <c r="AA10" s="161"/>
      <c r="AB10" s="161"/>
      <c r="AC10" s="161"/>
      <c r="AD10" s="161"/>
      <c r="AE10" s="161"/>
      <c r="AF10" s="161"/>
      <c r="AG10" s="161"/>
      <c r="AH10" s="161"/>
      <c r="AI10" s="161"/>
    </row>
    <row r="11" spans="1:35" s="44" customFormat="1">
      <c r="A11" s="161"/>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row>
    <row r="12" spans="1:35">
      <c r="A12" s="161"/>
      <c r="B12" s="161"/>
      <c r="C12" s="161" t="s">
        <v>57</v>
      </c>
      <c r="D12" s="18"/>
      <c r="E12" s="18"/>
      <c r="F12" s="161"/>
      <c r="G12" s="161"/>
      <c r="H12" s="67">
        <f>'1'!H11</f>
        <v>2014</v>
      </c>
      <c r="I12" s="67">
        <f>'1'!I11</f>
        <v>2015</v>
      </c>
      <c r="J12" s="67">
        <f>'1'!J11</f>
        <v>2016</v>
      </c>
      <c r="K12" s="67">
        <f>'1'!K11</f>
        <v>2017</v>
      </c>
      <c r="L12" s="67">
        <f>'1'!L11</f>
        <v>2018</v>
      </c>
      <c r="M12" s="67">
        <f>'1'!M11</f>
        <v>2019</v>
      </c>
      <c r="N12" s="67">
        <f>'1'!N11</f>
        <v>2020</v>
      </c>
      <c r="O12" s="67">
        <f>'1'!O11</f>
        <v>2021</v>
      </c>
      <c r="P12" s="67">
        <f>'1'!P11</f>
        <v>2022</v>
      </c>
      <c r="Q12" s="67">
        <f>'1'!Q11</f>
        <v>2023</v>
      </c>
      <c r="R12" s="67">
        <f>'1'!R11</f>
        <v>2024</v>
      </c>
      <c r="S12" s="67">
        <f>'1'!S11</f>
        <v>2025</v>
      </c>
      <c r="T12" s="67">
        <f>'1'!T11</f>
        <v>2026</v>
      </c>
      <c r="U12" s="161"/>
      <c r="V12" s="20" t="s">
        <v>106</v>
      </c>
      <c r="W12" s="161"/>
      <c r="X12" s="161"/>
      <c r="Y12" s="161"/>
      <c r="Z12" s="161"/>
      <c r="AA12" s="161"/>
      <c r="AB12" s="161"/>
      <c r="AC12" s="161"/>
      <c r="AD12" s="161"/>
      <c r="AE12" s="161"/>
      <c r="AF12" s="161"/>
      <c r="AG12" s="161"/>
      <c r="AH12" s="161"/>
      <c r="AI12" s="161"/>
    </row>
    <row r="13" spans="1:35">
      <c r="A13" s="161"/>
      <c r="B13" s="161"/>
      <c r="C13" s="161"/>
      <c r="D13" s="18"/>
      <c r="E13" s="18"/>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row>
    <row r="14" spans="1:35" ht="15">
      <c r="A14" s="161"/>
      <c r="B14" s="161"/>
      <c r="C14" s="161" t="s">
        <v>107</v>
      </c>
      <c r="D14" s="18" t="s">
        <v>108</v>
      </c>
      <c r="E14" s="18" t="s">
        <v>649</v>
      </c>
      <c r="F14" s="161"/>
      <c r="G14" s="161"/>
      <c r="H14" s="98">
        <f t="shared" ref="H14:T14" si="0">H18+H23+H25+H28+H35+H37+H39-H41+H45</f>
        <v>1.7689999999999999</v>
      </c>
      <c r="I14" s="98">
        <f t="shared" si="0"/>
        <v>4.9630000000000001</v>
      </c>
      <c r="J14" s="98">
        <f t="shared" si="0"/>
        <v>7.6870000000000003</v>
      </c>
      <c r="K14" s="98">
        <f t="shared" si="0"/>
        <v>9.7279999999999998</v>
      </c>
      <c r="L14" s="98">
        <f t="shared" si="0"/>
        <v>11.736000000000001</v>
      </c>
      <c r="M14" s="98">
        <f t="shared" si="0"/>
        <v>13.795000000000002</v>
      </c>
      <c r="N14" s="98">
        <f t="shared" si="0"/>
        <v>16.238000000000003</v>
      </c>
      <c r="O14" s="98">
        <f t="shared" si="0"/>
        <v>18.197000000000003</v>
      </c>
      <c r="P14" s="98">
        <f t="shared" si="0"/>
        <v>20.066000000000003</v>
      </c>
      <c r="Q14" s="98">
        <f t="shared" si="0"/>
        <v>1.875</v>
      </c>
      <c r="R14" s="98">
        <f t="shared" si="0"/>
        <v>2.0350000000000001</v>
      </c>
      <c r="S14" s="98">
        <f t="shared" si="0"/>
        <v>1.84</v>
      </c>
      <c r="T14" s="98">
        <f t="shared" si="0"/>
        <v>0.76200000000000001</v>
      </c>
      <c r="U14" s="161"/>
      <c r="V14" s="19" t="s">
        <v>109</v>
      </c>
      <c r="W14" s="161"/>
      <c r="X14" s="161"/>
      <c r="Y14" s="161"/>
      <c r="Z14" s="161"/>
      <c r="AA14" s="161"/>
      <c r="AB14" s="161"/>
      <c r="AC14" s="161"/>
      <c r="AD14" s="161"/>
      <c r="AE14" s="161"/>
      <c r="AF14" s="161"/>
      <c r="AG14" s="161"/>
      <c r="AH14" s="161"/>
      <c r="AI14" s="161"/>
    </row>
    <row r="15" spans="1:35">
      <c r="A15" s="161"/>
      <c r="B15" s="161"/>
      <c r="C15" s="161"/>
      <c r="D15" s="18"/>
      <c r="E15" s="18"/>
      <c r="F15" s="161"/>
      <c r="G15" s="161"/>
      <c r="H15" s="97"/>
      <c r="I15" s="97"/>
      <c r="J15" s="97"/>
      <c r="K15" s="97"/>
      <c r="L15" s="97"/>
      <c r="M15" s="97"/>
      <c r="N15" s="97"/>
      <c r="O15" s="97"/>
      <c r="P15" s="97"/>
      <c r="Q15" s="97"/>
      <c r="R15" s="97"/>
      <c r="S15" s="97"/>
      <c r="T15" s="97"/>
      <c r="U15" s="161"/>
      <c r="V15" s="161"/>
      <c r="W15" s="161"/>
      <c r="X15" s="161"/>
      <c r="Y15" s="161"/>
      <c r="Z15" s="161"/>
      <c r="AA15" s="161"/>
      <c r="AB15" s="161"/>
      <c r="AC15" s="161"/>
      <c r="AD15" s="161"/>
      <c r="AE15" s="161"/>
      <c r="AF15" s="161"/>
      <c r="AG15" s="161"/>
      <c r="AH15" s="161"/>
      <c r="AI15" s="161"/>
    </row>
    <row r="16" spans="1:35" s="161" customFormat="1">
      <c r="C16" s="161" t="s">
        <v>561</v>
      </c>
      <c r="D16" s="18"/>
      <c r="E16" s="18" t="s">
        <v>649</v>
      </c>
      <c r="H16" s="98">
        <f t="shared" ref="H16:T16" si="1">SUM(H18,H23,H26,H28)</f>
        <v>0</v>
      </c>
      <c r="I16" s="98">
        <f t="shared" si="1"/>
        <v>0</v>
      </c>
      <c r="J16" s="98">
        <f t="shared" si="1"/>
        <v>0</v>
      </c>
      <c r="K16" s="98">
        <f t="shared" si="1"/>
        <v>0</v>
      </c>
      <c r="L16" s="98">
        <f t="shared" si="1"/>
        <v>0</v>
      </c>
      <c r="M16" s="98">
        <f t="shared" si="1"/>
        <v>0</v>
      </c>
      <c r="N16" s="98">
        <f t="shared" si="1"/>
        <v>0</v>
      </c>
      <c r="O16" s="98">
        <f t="shared" si="1"/>
        <v>0</v>
      </c>
      <c r="P16" s="98">
        <f t="shared" si="1"/>
        <v>0</v>
      </c>
      <c r="Q16" s="98">
        <f t="shared" si="1"/>
        <v>0</v>
      </c>
      <c r="R16" s="98">
        <f t="shared" si="1"/>
        <v>0</v>
      </c>
      <c r="S16" s="98">
        <f t="shared" si="1"/>
        <v>0</v>
      </c>
      <c r="T16" s="98">
        <f t="shared" si="1"/>
        <v>0</v>
      </c>
    </row>
    <row r="17" spans="1:35" s="161" customFormat="1">
      <c r="D17" s="18"/>
      <c r="E17" s="18"/>
    </row>
    <row r="18" spans="1:35" ht="15">
      <c r="A18" s="161"/>
      <c r="B18" s="161"/>
      <c r="C18" s="161" t="s">
        <v>110</v>
      </c>
      <c r="D18" s="18" t="s">
        <v>111</v>
      </c>
      <c r="E18" s="18" t="s">
        <v>649</v>
      </c>
      <c r="F18" s="161"/>
      <c r="G18" s="161"/>
      <c r="H18" s="98">
        <f>'4'!H15</f>
        <v>0</v>
      </c>
      <c r="I18" s="98">
        <f>'4'!I15</f>
        <v>0</v>
      </c>
      <c r="J18" s="98">
        <f>'4'!J15</f>
        <v>0</v>
      </c>
      <c r="K18" s="98">
        <f>'4'!K15</f>
        <v>0</v>
      </c>
      <c r="L18" s="98">
        <f>'4'!L15</f>
        <v>0</v>
      </c>
      <c r="M18" s="98">
        <f>'4'!M15</f>
        <v>0</v>
      </c>
      <c r="N18" s="98">
        <f>'4'!N15</f>
        <v>0</v>
      </c>
      <c r="O18" s="98">
        <f>'4'!O15</f>
        <v>0</v>
      </c>
      <c r="P18" s="98">
        <f>'4'!P15</f>
        <v>0</v>
      </c>
      <c r="Q18" s="98">
        <f>'4'!Q15</f>
        <v>0</v>
      </c>
      <c r="R18" s="98">
        <f>'4'!R15</f>
        <v>0</v>
      </c>
      <c r="S18" s="98">
        <f>'4'!S15</f>
        <v>0</v>
      </c>
      <c r="T18" s="98">
        <f>'4'!T15</f>
        <v>0</v>
      </c>
      <c r="U18" s="161"/>
      <c r="V18" s="161"/>
      <c r="W18" s="161"/>
      <c r="X18" s="161"/>
      <c r="Y18" s="161"/>
      <c r="Z18" s="161"/>
      <c r="AA18" s="161"/>
      <c r="AB18" s="161"/>
      <c r="AC18" s="161"/>
      <c r="AD18" s="161"/>
      <c r="AE18" s="161"/>
      <c r="AF18" s="161"/>
      <c r="AG18" s="161"/>
      <c r="AH18" s="161"/>
      <c r="AI18" s="161"/>
    </row>
    <row r="19" spans="1:35" s="137" customFormat="1">
      <c r="C19" s="161"/>
      <c r="D19" s="18"/>
      <c r="E19" s="18"/>
      <c r="F19" s="161"/>
      <c r="G19" s="161"/>
      <c r="H19" s="161"/>
      <c r="I19" s="161"/>
      <c r="J19" s="161"/>
      <c r="K19" s="161"/>
      <c r="L19" s="161"/>
      <c r="M19" s="161"/>
      <c r="N19" s="161"/>
      <c r="O19" s="161"/>
      <c r="P19" s="161"/>
      <c r="Q19" s="161"/>
      <c r="R19" s="161"/>
      <c r="S19" s="161"/>
      <c r="T19" s="161"/>
      <c r="U19" s="161"/>
      <c r="V19" s="161"/>
    </row>
    <row r="20" spans="1:35" s="137" customFormat="1">
      <c r="C20" s="161" t="s">
        <v>112</v>
      </c>
      <c r="D20" s="18"/>
      <c r="E20" s="18" t="s">
        <v>649</v>
      </c>
      <c r="F20" s="161"/>
      <c r="G20" s="161"/>
      <c r="H20" s="98">
        <f>'4'!H17</f>
        <v>0</v>
      </c>
      <c r="I20" s="98">
        <f>'4'!I17</f>
        <v>0</v>
      </c>
      <c r="J20" s="98">
        <f>'4'!J17</f>
        <v>0</v>
      </c>
      <c r="K20" s="98">
        <f>'4'!K17</f>
        <v>0</v>
      </c>
      <c r="L20" s="98">
        <f>'4'!L17</f>
        <v>0</v>
      </c>
      <c r="M20" s="98">
        <f>'4'!M17</f>
        <v>0</v>
      </c>
      <c r="N20" s="98">
        <f>'4'!N17</f>
        <v>0</v>
      </c>
      <c r="O20" s="98">
        <f>'4'!O17</f>
        <v>0</v>
      </c>
      <c r="P20" s="98">
        <f>'4'!P17</f>
        <v>0</v>
      </c>
      <c r="Q20" s="98">
        <f>'4'!Q17</f>
        <v>0</v>
      </c>
      <c r="R20" s="98">
        <f>'4'!R17</f>
        <v>0</v>
      </c>
      <c r="S20" s="98">
        <f>'4'!S17</f>
        <v>0</v>
      </c>
      <c r="T20" s="98">
        <f>'4'!T17</f>
        <v>0</v>
      </c>
      <c r="U20" s="161"/>
      <c r="V20" s="161"/>
    </row>
    <row r="21" spans="1:35" s="137" customFormat="1">
      <c r="C21" s="161" t="s">
        <v>113</v>
      </c>
      <c r="D21" s="18" t="s">
        <v>114</v>
      </c>
      <c r="E21" s="18" t="s">
        <v>649</v>
      </c>
      <c r="F21" s="161"/>
      <c r="G21" s="161"/>
      <c r="H21" s="98">
        <f>'4'!H18</f>
        <v>0</v>
      </c>
      <c r="I21" s="98">
        <f>'4'!I18</f>
        <v>0</v>
      </c>
      <c r="J21" s="98">
        <f>'4'!J18</f>
        <v>0</v>
      </c>
      <c r="K21" s="98">
        <f>'4'!K18</f>
        <v>0</v>
      </c>
      <c r="L21" s="98">
        <f>'4'!L18</f>
        <v>0</v>
      </c>
      <c r="M21" s="98">
        <f>'4'!M18</f>
        <v>0</v>
      </c>
      <c r="N21" s="98">
        <f>'4'!N18</f>
        <v>0</v>
      </c>
      <c r="O21" s="98">
        <f>'4'!O18</f>
        <v>0</v>
      </c>
      <c r="P21" s="98">
        <f>'4'!P18</f>
        <v>0</v>
      </c>
      <c r="Q21" s="98">
        <f>'4'!Q18</f>
        <v>0</v>
      </c>
      <c r="R21" s="98">
        <f>'4'!R18</f>
        <v>0</v>
      </c>
      <c r="S21" s="98">
        <f>'4'!S18</f>
        <v>0</v>
      </c>
      <c r="T21" s="98">
        <f>'4'!T18</f>
        <v>0</v>
      </c>
      <c r="U21" s="161"/>
      <c r="V21" s="161"/>
    </row>
    <row r="22" spans="1:35">
      <c r="C22" s="161"/>
      <c r="D22" s="18"/>
      <c r="E22" s="18"/>
      <c r="F22" s="161"/>
      <c r="G22" s="161"/>
      <c r="H22" s="97"/>
      <c r="I22" s="97"/>
      <c r="J22" s="97"/>
      <c r="K22" s="97"/>
      <c r="L22" s="97"/>
      <c r="M22" s="97"/>
      <c r="N22" s="97"/>
      <c r="O22" s="97"/>
      <c r="P22" s="97"/>
      <c r="Q22" s="97"/>
      <c r="R22" s="97"/>
      <c r="S22" s="97"/>
      <c r="T22" s="97"/>
      <c r="U22" s="161"/>
      <c r="V22" s="161"/>
    </row>
    <row r="23" spans="1:35" s="161" customFormat="1" ht="15">
      <c r="C23" s="161" t="s">
        <v>115</v>
      </c>
      <c r="D23" s="18" t="s">
        <v>116</v>
      </c>
      <c r="E23" s="18" t="s">
        <v>649</v>
      </c>
      <c r="H23" s="98">
        <f>'5'!H16</f>
        <v>0</v>
      </c>
      <c r="I23" s="98">
        <f>'5'!I16</f>
        <v>0</v>
      </c>
      <c r="J23" s="98">
        <f>'5'!J16</f>
        <v>0</v>
      </c>
      <c r="K23" s="98">
        <f>'5'!K16</f>
        <v>0</v>
      </c>
      <c r="L23" s="98">
        <f>'5'!L16</f>
        <v>0</v>
      </c>
      <c r="M23" s="98">
        <f>'5'!M16</f>
        <v>0</v>
      </c>
      <c r="N23" s="98">
        <f>'5'!N16</f>
        <v>0</v>
      </c>
      <c r="O23" s="98">
        <f>'5'!O16</f>
        <v>0</v>
      </c>
      <c r="P23" s="98">
        <f>'5'!P16</f>
        <v>0</v>
      </c>
      <c r="Q23" s="98">
        <f>'5'!Q16</f>
        <v>0</v>
      </c>
      <c r="R23" s="98">
        <f>'5'!R16</f>
        <v>0</v>
      </c>
      <c r="S23" s="98">
        <f>'5'!S16</f>
        <v>0</v>
      </c>
      <c r="T23" s="98">
        <f>'5'!T16</f>
        <v>0</v>
      </c>
    </row>
    <row r="24" spans="1:35" s="161" customFormat="1">
      <c r="D24" s="18"/>
      <c r="E24" s="18"/>
      <c r="H24" s="97"/>
      <c r="I24" s="97"/>
      <c r="J24" s="97"/>
      <c r="K24" s="97"/>
      <c r="L24" s="97"/>
      <c r="M24" s="97"/>
      <c r="N24" s="97"/>
      <c r="O24" s="97"/>
      <c r="P24" s="97"/>
      <c r="Q24" s="97"/>
      <c r="R24" s="97"/>
      <c r="S24" s="97"/>
      <c r="T24" s="97"/>
    </row>
    <row r="25" spans="1:35" s="161" customFormat="1" ht="15">
      <c r="C25" s="161" t="s">
        <v>117</v>
      </c>
      <c r="D25" s="18" t="s">
        <v>584</v>
      </c>
      <c r="E25" s="18" t="s">
        <v>649</v>
      </c>
      <c r="H25" s="99"/>
      <c r="I25" s="99"/>
      <c r="J25" s="99"/>
      <c r="K25" s="99"/>
      <c r="L25" s="99"/>
      <c r="M25" s="99"/>
      <c r="N25" s="99"/>
      <c r="O25" s="99"/>
      <c r="P25" s="99"/>
      <c r="Q25" s="99"/>
      <c r="R25" s="99"/>
      <c r="S25" s="99"/>
      <c r="T25" s="99"/>
    </row>
    <row r="26" spans="1:35" s="161" customFormat="1">
      <c r="C26" s="161" t="s">
        <v>585</v>
      </c>
      <c r="D26" s="18"/>
      <c r="E26" s="18" t="s">
        <v>649</v>
      </c>
      <c r="H26" s="99"/>
      <c r="I26" s="99"/>
      <c r="J26" s="99"/>
      <c r="K26" s="99"/>
      <c r="L26" s="99"/>
      <c r="M26" s="99"/>
      <c r="N26" s="99"/>
      <c r="O26" s="99"/>
      <c r="P26" s="99"/>
      <c r="Q26" s="99"/>
      <c r="R26" s="99"/>
      <c r="S26" s="99"/>
      <c r="T26" s="99"/>
    </row>
    <row r="27" spans="1:35">
      <c r="C27" s="161"/>
      <c r="D27" s="18"/>
      <c r="E27" s="18"/>
      <c r="F27" s="161"/>
      <c r="G27" s="161"/>
      <c r="H27" s="97"/>
      <c r="I27" s="97"/>
      <c r="J27" s="97"/>
      <c r="K27" s="97"/>
      <c r="L27" s="97"/>
      <c r="M27" s="97"/>
      <c r="N27" s="97"/>
      <c r="O27" s="97"/>
      <c r="P27" s="97"/>
      <c r="Q27" s="97"/>
      <c r="R27" s="97"/>
      <c r="S27" s="97"/>
      <c r="T27" s="97"/>
      <c r="U27" s="161"/>
      <c r="V27" s="161"/>
    </row>
    <row r="28" spans="1:35" ht="15">
      <c r="C28" s="161" t="s">
        <v>97</v>
      </c>
      <c r="D28" s="18" t="s">
        <v>118</v>
      </c>
      <c r="E28" s="18" t="s">
        <v>649</v>
      </c>
      <c r="F28" s="161"/>
      <c r="G28" s="161"/>
      <c r="H28" s="98">
        <f>SUM(H29:H33)</f>
        <v>0</v>
      </c>
      <c r="I28" s="98">
        <f t="shared" ref="I28:T28" si="2">SUM(I29:I33)</f>
        <v>0</v>
      </c>
      <c r="J28" s="98">
        <f t="shared" si="2"/>
        <v>0</v>
      </c>
      <c r="K28" s="98">
        <f t="shared" si="2"/>
        <v>0</v>
      </c>
      <c r="L28" s="98">
        <f t="shared" si="2"/>
        <v>0</v>
      </c>
      <c r="M28" s="98">
        <f t="shared" si="2"/>
        <v>0</v>
      </c>
      <c r="N28" s="98">
        <f t="shared" si="2"/>
        <v>0</v>
      </c>
      <c r="O28" s="98">
        <f t="shared" si="2"/>
        <v>0</v>
      </c>
      <c r="P28" s="98">
        <f t="shared" si="2"/>
        <v>0</v>
      </c>
      <c r="Q28" s="98">
        <f t="shared" si="2"/>
        <v>0</v>
      </c>
      <c r="R28" s="98">
        <f t="shared" si="2"/>
        <v>0</v>
      </c>
      <c r="S28" s="98">
        <f t="shared" si="2"/>
        <v>0</v>
      </c>
      <c r="T28" s="98">
        <f t="shared" si="2"/>
        <v>0</v>
      </c>
      <c r="U28" s="161"/>
      <c r="V28" s="161"/>
    </row>
    <row r="29" spans="1:35">
      <c r="C29" s="24" t="s">
        <v>119</v>
      </c>
      <c r="D29" s="18"/>
      <c r="E29" s="18" t="s">
        <v>649</v>
      </c>
      <c r="F29" s="161"/>
      <c r="G29" s="161"/>
      <c r="H29" s="99"/>
      <c r="I29" s="99"/>
      <c r="J29" s="99"/>
      <c r="K29" s="99"/>
      <c r="L29" s="99"/>
      <c r="M29" s="99"/>
      <c r="N29" s="99"/>
      <c r="O29" s="99"/>
      <c r="P29" s="99"/>
      <c r="Q29" s="99"/>
      <c r="R29" s="99"/>
      <c r="S29" s="99"/>
      <c r="T29" s="99"/>
      <c r="U29" s="161"/>
      <c r="V29" s="161"/>
    </row>
    <row r="30" spans="1:35">
      <c r="C30" s="24" t="s">
        <v>558</v>
      </c>
      <c r="D30" s="18"/>
      <c r="E30" s="18" t="s">
        <v>649</v>
      </c>
      <c r="F30" s="161"/>
      <c r="G30" s="161"/>
      <c r="H30" s="99"/>
      <c r="I30" s="99"/>
      <c r="J30" s="99"/>
      <c r="K30" s="99"/>
      <c r="L30" s="99"/>
      <c r="M30" s="99"/>
      <c r="N30" s="99"/>
      <c r="O30" s="99"/>
      <c r="P30" s="99"/>
      <c r="Q30" s="99"/>
      <c r="R30" s="99"/>
      <c r="S30" s="99"/>
      <c r="T30" s="99"/>
      <c r="U30" s="161"/>
      <c r="V30" s="161"/>
    </row>
    <row r="31" spans="1:35" s="161" customFormat="1">
      <c r="C31" s="24" t="s">
        <v>559</v>
      </c>
      <c r="D31" s="18"/>
      <c r="E31" s="18" t="s">
        <v>649</v>
      </c>
      <c r="H31" s="99"/>
      <c r="I31" s="99"/>
      <c r="J31" s="99"/>
      <c r="K31" s="99"/>
      <c r="L31" s="99"/>
      <c r="M31" s="99"/>
      <c r="N31" s="99"/>
      <c r="O31" s="99"/>
      <c r="P31" s="99"/>
      <c r="Q31" s="99"/>
      <c r="R31" s="99"/>
      <c r="S31" s="99"/>
      <c r="T31" s="99"/>
    </row>
    <row r="32" spans="1:35" s="161" customFormat="1">
      <c r="C32" s="24" t="s">
        <v>560</v>
      </c>
      <c r="D32" s="18"/>
      <c r="E32" s="18" t="s">
        <v>649</v>
      </c>
      <c r="H32" s="99"/>
      <c r="I32" s="99"/>
      <c r="J32" s="99"/>
      <c r="K32" s="99"/>
      <c r="L32" s="99"/>
      <c r="M32" s="99"/>
      <c r="N32" s="99"/>
      <c r="O32" s="99"/>
      <c r="P32" s="99"/>
      <c r="Q32" s="99"/>
      <c r="R32" s="99"/>
      <c r="S32" s="99"/>
      <c r="T32" s="99"/>
    </row>
    <row r="33" spans="3:27" s="161" customFormat="1">
      <c r="C33" s="32" t="s">
        <v>191</v>
      </c>
      <c r="D33" s="36"/>
      <c r="E33" s="36" t="s">
        <v>649</v>
      </c>
      <c r="H33" s="99"/>
      <c r="I33" s="99"/>
      <c r="J33" s="99"/>
      <c r="K33" s="99"/>
      <c r="L33" s="99"/>
      <c r="M33" s="99"/>
      <c r="N33" s="99"/>
      <c r="O33" s="99"/>
      <c r="P33" s="99"/>
      <c r="Q33" s="99"/>
      <c r="R33" s="99"/>
      <c r="S33" s="99"/>
      <c r="T33" s="99"/>
    </row>
    <row r="34" spans="3:27">
      <c r="C34" s="161"/>
      <c r="D34" s="18"/>
      <c r="E34" s="18"/>
      <c r="F34" s="161"/>
      <c r="G34" s="161"/>
      <c r="H34" s="97"/>
      <c r="I34" s="97"/>
      <c r="J34" s="97"/>
      <c r="K34" s="97"/>
      <c r="L34" s="97"/>
      <c r="M34" s="97"/>
      <c r="N34" s="97"/>
      <c r="O34" s="97"/>
      <c r="P34" s="97"/>
      <c r="Q34" s="97"/>
      <c r="R34" s="97"/>
      <c r="S34" s="97"/>
      <c r="T34" s="97"/>
      <c r="U34" s="161"/>
      <c r="V34" s="161"/>
      <c r="W34" s="161"/>
      <c r="X34" s="161"/>
      <c r="Y34" s="161"/>
      <c r="Z34" s="161"/>
      <c r="AA34" s="161"/>
    </row>
    <row r="35" spans="3:27" ht="15">
      <c r="C35" s="161" t="s">
        <v>98</v>
      </c>
      <c r="D35" s="18" t="s">
        <v>120</v>
      </c>
      <c r="E35" s="18" t="s">
        <v>649</v>
      </c>
      <c r="F35" s="161"/>
      <c r="G35" s="161"/>
      <c r="H35" s="98">
        <f>'6'!H16</f>
        <v>1.7689999999999999</v>
      </c>
      <c r="I35" s="98">
        <f>'6'!I16</f>
        <v>3.194</v>
      </c>
      <c r="J35" s="98">
        <f>'6'!J16</f>
        <v>2.7240000000000002</v>
      </c>
      <c r="K35" s="98">
        <f>'6'!K16</f>
        <v>2.0409999999999999</v>
      </c>
      <c r="L35" s="98">
        <f>'6'!L16</f>
        <v>2.008</v>
      </c>
      <c r="M35" s="98">
        <f>'6'!M16</f>
        <v>2.0590000000000002</v>
      </c>
      <c r="N35" s="98">
        <f>'6'!N16</f>
        <v>2.4430000000000001</v>
      </c>
      <c r="O35" s="98">
        <f>'6'!O16</f>
        <v>1.9590000000000001</v>
      </c>
      <c r="P35" s="98">
        <f>'6'!P16</f>
        <v>1.869</v>
      </c>
      <c r="Q35" s="98">
        <f>'6'!Q16</f>
        <v>1.875</v>
      </c>
      <c r="R35" s="98">
        <f>'6'!R16</f>
        <v>2.0350000000000001</v>
      </c>
      <c r="S35" s="98">
        <f>'6'!S16</f>
        <v>1.84</v>
      </c>
      <c r="T35" s="98">
        <f>'6'!T16</f>
        <v>0.76200000000000001</v>
      </c>
      <c r="U35" s="161"/>
      <c r="V35" s="161"/>
      <c r="W35" s="161"/>
      <c r="X35" s="161"/>
      <c r="Y35" s="161"/>
      <c r="Z35" s="161"/>
      <c r="AA35" s="161"/>
    </row>
    <row r="36" spans="3:27">
      <c r="C36" s="161"/>
      <c r="D36" s="18"/>
      <c r="E36" s="18"/>
      <c r="F36" s="161"/>
      <c r="G36" s="161"/>
      <c r="H36" s="97"/>
      <c r="I36" s="97"/>
      <c r="J36" s="97"/>
      <c r="K36" s="97"/>
      <c r="L36" s="97"/>
      <c r="M36" s="97"/>
      <c r="N36" s="97"/>
      <c r="O36" s="97"/>
      <c r="P36" s="97"/>
      <c r="Q36" s="97"/>
      <c r="R36" s="97"/>
      <c r="S36" s="97"/>
      <c r="T36" s="97"/>
      <c r="U36" s="161"/>
      <c r="V36" s="161"/>
      <c r="W36" s="161"/>
      <c r="X36" s="161"/>
      <c r="Y36" s="161"/>
      <c r="Z36" s="161"/>
      <c r="AA36" s="161"/>
    </row>
    <row r="37" spans="3:27" ht="15">
      <c r="C37" s="161" t="s">
        <v>99</v>
      </c>
      <c r="D37" s="18" t="s">
        <v>124</v>
      </c>
      <c r="E37" s="18" t="s">
        <v>649</v>
      </c>
      <c r="F37" s="161"/>
      <c r="G37" s="161"/>
      <c r="H37" s="98">
        <f>'7'!H16</f>
        <v>0</v>
      </c>
      <c r="I37" s="98">
        <f>'7'!I16</f>
        <v>0</v>
      </c>
      <c r="J37" s="98">
        <f>'7'!J16</f>
        <v>0</v>
      </c>
      <c r="K37" s="98">
        <f>'7'!K16</f>
        <v>0</v>
      </c>
      <c r="L37" s="98">
        <f>'7'!L16</f>
        <v>0</v>
      </c>
      <c r="M37" s="98">
        <f>'7'!M16</f>
        <v>0</v>
      </c>
      <c r="N37" s="98">
        <f>'7'!N16</f>
        <v>0</v>
      </c>
      <c r="O37" s="98">
        <f>'7'!O16</f>
        <v>0</v>
      </c>
      <c r="P37" s="98">
        <f>'7'!P16</f>
        <v>0</v>
      </c>
      <c r="Q37" s="98">
        <f>'7'!Q16</f>
        <v>0</v>
      </c>
      <c r="R37" s="98">
        <f>'7'!R16</f>
        <v>0</v>
      </c>
      <c r="S37" s="98">
        <f>'7'!S16</f>
        <v>0</v>
      </c>
      <c r="T37" s="98">
        <f>'7'!T16</f>
        <v>0</v>
      </c>
      <c r="U37" s="161"/>
      <c r="V37" s="161"/>
      <c r="W37" s="161"/>
      <c r="X37" s="161"/>
      <c r="Y37" s="161"/>
      <c r="Z37" s="161"/>
      <c r="AA37" s="161"/>
    </row>
    <row r="38" spans="3:27">
      <c r="C38" s="17"/>
      <c r="D38" s="36"/>
      <c r="E38" s="17"/>
      <c r="F38" s="161"/>
      <c r="G38" s="161"/>
      <c r="H38" s="97"/>
      <c r="I38" s="97"/>
      <c r="J38" s="97"/>
      <c r="K38" s="97"/>
      <c r="L38" s="97"/>
      <c r="M38" s="97"/>
      <c r="N38" s="97"/>
      <c r="O38" s="97"/>
      <c r="P38" s="97"/>
      <c r="Q38" s="97"/>
      <c r="R38" s="97"/>
      <c r="S38" s="97"/>
      <c r="T38" s="97"/>
      <c r="U38" s="161"/>
      <c r="V38" s="161"/>
      <c r="W38" s="161"/>
      <c r="X38" s="161"/>
      <c r="Y38" s="161"/>
      <c r="Z38" s="161"/>
      <c r="AA38" s="161"/>
    </row>
    <row r="39" spans="3:27" ht="15">
      <c r="C39" s="17" t="s">
        <v>100</v>
      </c>
      <c r="D39" s="36" t="s">
        <v>189</v>
      </c>
      <c r="E39" s="36" t="s">
        <v>649</v>
      </c>
      <c r="F39" s="161"/>
      <c r="G39" s="161"/>
      <c r="H39" s="98">
        <f>'6'!H85</f>
        <v>0</v>
      </c>
      <c r="I39" s="98">
        <f>'6'!I85</f>
        <v>0</v>
      </c>
      <c r="J39" s="98">
        <f>'6'!J85</f>
        <v>0</v>
      </c>
      <c r="K39" s="98">
        <f>'6'!K85</f>
        <v>0</v>
      </c>
      <c r="L39" s="98">
        <f>'6'!L85</f>
        <v>0</v>
      </c>
      <c r="M39" s="98">
        <f>'6'!M85</f>
        <v>0</v>
      </c>
      <c r="N39" s="98">
        <f>'6'!N85</f>
        <v>0</v>
      </c>
      <c r="O39" s="98">
        <f>'6'!O85</f>
        <v>0</v>
      </c>
      <c r="P39" s="98">
        <f>'6'!P85</f>
        <v>0</v>
      </c>
      <c r="Q39" s="98">
        <f>'6'!Q85</f>
        <v>0</v>
      </c>
      <c r="R39" s="98">
        <f>'6'!R85</f>
        <v>0</v>
      </c>
      <c r="S39" s="98">
        <f>'6'!S85</f>
        <v>0</v>
      </c>
      <c r="T39" s="98">
        <f>'6'!T85</f>
        <v>0</v>
      </c>
      <c r="U39" s="161"/>
      <c r="V39" s="161"/>
      <c r="W39" s="161"/>
      <c r="X39" s="161"/>
      <c r="Y39" s="161"/>
      <c r="Z39" s="161"/>
      <c r="AA39" s="161"/>
    </row>
    <row r="40" spans="3:27" s="22" customFormat="1">
      <c r="C40" s="17"/>
      <c r="D40" s="36"/>
      <c r="E40" s="36"/>
      <c r="F40" s="161"/>
      <c r="G40" s="161"/>
      <c r="H40" s="97"/>
      <c r="I40" s="97"/>
      <c r="J40" s="97"/>
      <c r="K40" s="97"/>
      <c r="L40" s="97"/>
      <c r="M40" s="97"/>
      <c r="N40" s="97"/>
      <c r="O40" s="97"/>
      <c r="P40" s="97"/>
      <c r="Q40" s="97"/>
      <c r="R40" s="97"/>
      <c r="S40" s="97"/>
      <c r="T40" s="97"/>
      <c r="U40" s="161"/>
      <c r="V40" s="161"/>
      <c r="W40" s="161"/>
      <c r="X40" s="161"/>
      <c r="Y40" s="161"/>
      <c r="Z40" s="161"/>
      <c r="AA40" s="161"/>
    </row>
    <row r="41" spans="3:27" ht="15">
      <c r="C41" s="17" t="s">
        <v>101</v>
      </c>
      <c r="D41" s="36" t="s">
        <v>190</v>
      </c>
      <c r="E41" s="36" t="s">
        <v>649</v>
      </c>
      <c r="F41" s="161"/>
      <c r="G41" s="161"/>
      <c r="H41" s="98">
        <f>SUM(H42:H43)</f>
        <v>0</v>
      </c>
      <c r="I41" s="98">
        <f t="shared" ref="I41:T41" si="3">SUM(I42:I43)</f>
        <v>0</v>
      </c>
      <c r="J41" s="98">
        <f t="shared" si="3"/>
        <v>0</v>
      </c>
      <c r="K41" s="98">
        <f t="shared" si="3"/>
        <v>0</v>
      </c>
      <c r="L41" s="98">
        <f t="shared" si="3"/>
        <v>0</v>
      </c>
      <c r="M41" s="98">
        <f t="shared" si="3"/>
        <v>0</v>
      </c>
      <c r="N41" s="98">
        <f t="shared" si="3"/>
        <v>0</v>
      </c>
      <c r="O41" s="98">
        <f t="shared" si="3"/>
        <v>0</v>
      </c>
      <c r="P41" s="98">
        <f t="shared" si="3"/>
        <v>0</v>
      </c>
      <c r="Q41" s="98">
        <f t="shared" si="3"/>
        <v>0</v>
      </c>
      <c r="R41" s="98">
        <f t="shared" si="3"/>
        <v>0</v>
      </c>
      <c r="S41" s="98">
        <f t="shared" si="3"/>
        <v>0</v>
      </c>
      <c r="T41" s="98">
        <f t="shared" si="3"/>
        <v>0</v>
      </c>
      <c r="U41" s="161"/>
      <c r="V41" s="161"/>
      <c r="W41" s="161"/>
      <c r="X41" s="161"/>
      <c r="Y41" s="161"/>
      <c r="Z41" s="161"/>
      <c r="AA41" s="161"/>
    </row>
    <row r="42" spans="3:27" s="22" customFormat="1" ht="13.2">
      <c r="C42" s="32" t="s">
        <v>191</v>
      </c>
      <c r="D42" s="36" t="s">
        <v>192</v>
      </c>
      <c r="E42" s="36" t="s">
        <v>649</v>
      </c>
      <c r="F42" s="161"/>
      <c r="G42" s="161"/>
      <c r="H42" s="99"/>
      <c r="I42" s="99"/>
      <c r="J42" s="99"/>
      <c r="K42" s="99"/>
      <c r="L42" s="99"/>
      <c r="M42" s="99"/>
      <c r="N42" s="99"/>
      <c r="O42" s="99"/>
      <c r="P42" s="99"/>
      <c r="Q42" s="99"/>
      <c r="R42" s="99"/>
      <c r="S42" s="99"/>
      <c r="T42" s="99"/>
      <c r="U42" s="161"/>
      <c r="V42" s="161"/>
      <c r="W42" s="161"/>
      <c r="X42" s="161"/>
      <c r="Y42" s="161"/>
      <c r="Z42" s="161"/>
      <c r="AA42" s="161"/>
    </row>
    <row r="43" spans="3:27" s="22" customFormat="1" ht="13.2">
      <c r="C43" s="32" t="s">
        <v>191</v>
      </c>
      <c r="D43" s="36" t="s">
        <v>192</v>
      </c>
      <c r="E43" s="36" t="s">
        <v>649</v>
      </c>
      <c r="F43" s="161"/>
      <c r="G43" s="161"/>
      <c r="H43" s="99"/>
      <c r="I43" s="99"/>
      <c r="J43" s="99"/>
      <c r="K43" s="99"/>
      <c r="L43" s="99"/>
      <c r="M43" s="99"/>
      <c r="N43" s="99"/>
      <c r="O43" s="99"/>
      <c r="P43" s="99"/>
      <c r="Q43" s="99"/>
      <c r="R43" s="99"/>
      <c r="S43" s="99"/>
      <c r="T43" s="99"/>
      <c r="U43" s="161"/>
      <c r="V43" s="161"/>
      <c r="W43" s="161"/>
      <c r="X43" s="161"/>
      <c r="Y43" s="161"/>
      <c r="Z43" s="161"/>
      <c r="AA43" s="161"/>
    </row>
    <row r="44" spans="3:27" s="22" customFormat="1">
      <c r="C44" s="161"/>
      <c r="D44" s="161"/>
      <c r="E44" s="161"/>
      <c r="F44" s="161"/>
      <c r="G44" s="161"/>
      <c r="H44" s="97"/>
      <c r="I44" s="97"/>
      <c r="J44" s="97"/>
      <c r="K44" s="97"/>
      <c r="L44" s="97"/>
      <c r="M44" s="97"/>
      <c r="N44" s="97"/>
      <c r="O44" s="97"/>
      <c r="P44" s="97"/>
      <c r="Q44" s="97"/>
      <c r="R44" s="97"/>
      <c r="S44" s="97"/>
      <c r="T44" s="97"/>
      <c r="U44" s="161"/>
      <c r="V44" s="161"/>
      <c r="W44" s="161"/>
      <c r="X44" s="161"/>
      <c r="Y44" s="161"/>
      <c r="Z44" s="161"/>
      <c r="AA44" s="161"/>
    </row>
    <row r="45" spans="3:27" ht="15">
      <c r="C45" s="17" t="s">
        <v>480</v>
      </c>
      <c r="D45" s="36" t="s">
        <v>193</v>
      </c>
      <c r="E45" s="36" t="s">
        <v>649</v>
      </c>
      <c r="F45" s="161"/>
      <c r="G45" s="161"/>
      <c r="H45" s="100"/>
      <c r="I45" s="98">
        <f>(H46-H47-H48)*(1+I49/100)</f>
        <v>1.7689999999999999</v>
      </c>
      <c r="J45" s="98">
        <f>(I46-I47-I48)*(1+J49/100)</f>
        <v>4.9630000000000001</v>
      </c>
      <c r="K45" s="98">
        <f t="shared" ref="K45:T45" si="4">(J46-J47-J48)*(1+K49/100)+((J46-J47-J48)*K50)*(K51/100)</f>
        <v>7.6870000000000003</v>
      </c>
      <c r="L45" s="247">
        <f t="shared" si="4"/>
        <v>9.7279999999999998</v>
      </c>
      <c r="M45" s="98">
        <f t="shared" si="4"/>
        <v>11.736000000000001</v>
      </c>
      <c r="N45" s="98">
        <f t="shared" si="4"/>
        <v>13.795000000000002</v>
      </c>
      <c r="O45" s="98">
        <f t="shared" si="4"/>
        <v>16.238000000000003</v>
      </c>
      <c r="P45" s="98">
        <f t="shared" si="4"/>
        <v>18.197000000000003</v>
      </c>
      <c r="Q45" s="98">
        <f t="shared" si="4"/>
        <v>0</v>
      </c>
      <c r="R45" s="98">
        <f t="shared" si="4"/>
        <v>0</v>
      </c>
      <c r="S45" s="98">
        <f t="shared" si="4"/>
        <v>0</v>
      </c>
      <c r="T45" s="98">
        <f t="shared" si="4"/>
        <v>0</v>
      </c>
      <c r="U45" s="161"/>
      <c r="V45" s="256" t="s">
        <v>672</v>
      </c>
      <c r="W45" s="161"/>
      <c r="X45" s="161"/>
      <c r="Y45" s="161"/>
      <c r="Z45" s="161"/>
      <c r="AA45" s="161"/>
    </row>
    <row r="46" spans="3:27" s="22" customFormat="1" ht="15">
      <c r="C46" s="38" t="s">
        <v>107</v>
      </c>
      <c r="D46" s="36" t="s">
        <v>194</v>
      </c>
      <c r="E46" s="36" t="s">
        <v>649</v>
      </c>
      <c r="F46" s="161"/>
      <c r="G46" s="161"/>
      <c r="H46" s="98">
        <f t="shared" ref="H46:T46" si="5">H14</f>
        <v>1.7689999999999999</v>
      </c>
      <c r="I46" s="98">
        <f t="shared" si="5"/>
        <v>4.9630000000000001</v>
      </c>
      <c r="J46" s="98">
        <f t="shared" si="5"/>
        <v>7.6870000000000003</v>
      </c>
      <c r="K46" s="98">
        <f t="shared" si="5"/>
        <v>9.7279999999999998</v>
      </c>
      <c r="L46" s="98">
        <f t="shared" si="5"/>
        <v>11.736000000000001</v>
      </c>
      <c r="M46" s="98">
        <f t="shared" si="5"/>
        <v>13.795000000000002</v>
      </c>
      <c r="N46" s="98">
        <f t="shared" si="5"/>
        <v>16.238000000000003</v>
      </c>
      <c r="O46" s="98">
        <f t="shared" si="5"/>
        <v>18.197000000000003</v>
      </c>
      <c r="P46" s="98">
        <f t="shared" si="5"/>
        <v>20.066000000000003</v>
      </c>
      <c r="Q46" s="98">
        <f t="shared" si="5"/>
        <v>1.875</v>
      </c>
      <c r="R46" s="98">
        <f t="shared" si="5"/>
        <v>2.0350000000000001</v>
      </c>
      <c r="S46" s="98">
        <f t="shared" si="5"/>
        <v>1.84</v>
      </c>
      <c r="T46" s="98">
        <f t="shared" si="5"/>
        <v>0.76200000000000001</v>
      </c>
      <c r="U46" s="161"/>
      <c r="V46" s="255" t="s">
        <v>671</v>
      </c>
      <c r="W46" s="161"/>
      <c r="X46" s="161"/>
      <c r="Y46" s="161"/>
      <c r="Z46" s="161"/>
      <c r="AA46" s="161"/>
    </row>
    <row r="47" spans="3:27">
      <c r="C47" s="38" t="s">
        <v>195</v>
      </c>
      <c r="D47" s="37" t="s">
        <v>196</v>
      </c>
      <c r="E47" s="36" t="s">
        <v>649</v>
      </c>
      <c r="F47" s="161"/>
      <c r="G47" s="161"/>
      <c r="H47" s="98">
        <f>IF(H12&lt;=regulatoryYear, '8'!H93, H46)</f>
        <v>0</v>
      </c>
      <c r="I47" s="98">
        <f>IF(I12&lt;=regulatoryYear, '8'!I93, I46)</f>
        <v>0</v>
      </c>
      <c r="J47" s="98">
        <f>IF(J12&lt;=regulatoryYear, '8'!J93, J46)</f>
        <v>0</v>
      </c>
      <c r="K47" s="98">
        <f>IF(K12&lt;=regulatoryYear, '8'!K93, K46)</f>
        <v>0</v>
      </c>
      <c r="L47" s="98">
        <f>IF(L12&lt;=regulatoryYear, '8'!L93, L46)</f>
        <v>0</v>
      </c>
      <c r="M47" s="98">
        <f>IF(M12&lt;=regulatoryYear, '8'!M93, M46)</f>
        <v>0</v>
      </c>
      <c r="N47" s="98">
        <f>IF(N12&lt;=regulatoryYear, '8'!N93, N46)</f>
        <v>0</v>
      </c>
      <c r="O47" s="98">
        <f>IF(O12&lt;=regulatoryYear, '8'!O93, O46)</f>
        <v>0</v>
      </c>
      <c r="P47" s="98">
        <f>IF(P12&lt;=regulatoryYear, '8'!P93, P46)</f>
        <v>20.066000000000003</v>
      </c>
      <c r="Q47" s="98">
        <f>IF(Q12&lt;=regulatoryYear, '8'!Q93, Q46)</f>
        <v>1.875</v>
      </c>
      <c r="R47" s="98">
        <f>IF(R12&lt;=regulatoryYear, '8'!R93, R46)</f>
        <v>2.0350000000000001</v>
      </c>
      <c r="S47" s="98">
        <f>IF(S12&lt;=regulatoryYear, '8'!S93, S46)</f>
        <v>1.84</v>
      </c>
      <c r="T47" s="98">
        <f>IF(T12&lt;=regulatoryYear, '8'!T93, T46)</f>
        <v>0.76200000000000001</v>
      </c>
      <c r="U47" s="161"/>
      <c r="V47" s="161"/>
      <c r="W47" s="161"/>
      <c r="X47" s="161"/>
      <c r="Y47" s="161"/>
      <c r="Z47" s="161"/>
      <c r="AA47" s="161"/>
    </row>
    <row r="48" spans="3:27">
      <c r="C48" s="38" t="s">
        <v>197</v>
      </c>
      <c r="D48" s="37" t="s">
        <v>198</v>
      </c>
      <c r="E48" s="36" t="s">
        <v>649</v>
      </c>
      <c r="F48" s="161"/>
      <c r="G48" s="161"/>
      <c r="H48" s="124"/>
      <c r="I48" s="124"/>
      <c r="J48" s="124"/>
      <c r="K48" s="124"/>
      <c r="L48" s="124"/>
      <c r="M48" s="124"/>
      <c r="N48" s="124"/>
      <c r="O48" s="124"/>
      <c r="P48" s="124"/>
      <c r="Q48" s="124"/>
      <c r="R48" s="124"/>
      <c r="S48" s="124"/>
      <c r="T48" s="124"/>
      <c r="U48" s="161"/>
      <c r="V48" s="161"/>
      <c r="W48" s="161"/>
      <c r="X48" s="161"/>
      <c r="Y48" s="161"/>
      <c r="Z48" s="161"/>
      <c r="AA48" s="161"/>
    </row>
    <row r="49" spans="2:27">
      <c r="C49" s="38" t="s">
        <v>61</v>
      </c>
      <c r="D49" s="37" t="s">
        <v>62</v>
      </c>
      <c r="E49" s="18" t="s">
        <v>60</v>
      </c>
      <c r="F49" s="161"/>
      <c r="G49" s="161"/>
      <c r="H49" s="100"/>
      <c r="I49" s="146">
        <f t="shared" ref="I49:T49" si="6">ASR</f>
        <v>0</v>
      </c>
      <c r="J49" s="146">
        <f t="shared" si="6"/>
        <v>0</v>
      </c>
      <c r="K49" s="146">
        <f t="shared" si="6"/>
        <v>0</v>
      </c>
      <c r="L49" s="146">
        <f t="shared" si="6"/>
        <v>0</v>
      </c>
      <c r="M49" s="146">
        <f t="shared" si="6"/>
        <v>0</v>
      </c>
      <c r="N49" s="146">
        <f t="shared" si="6"/>
        <v>0</v>
      </c>
      <c r="O49" s="146">
        <f t="shared" si="6"/>
        <v>0</v>
      </c>
      <c r="P49" s="146">
        <f t="shared" si="6"/>
        <v>0</v>
      </c>
      <c r="Q49" s="146">
        <f t="shared" si="6"/>
        <v>0</v>
      </c>
      <c r="R49" s="146">
        <f t="shared" si="6"/>
        <v>0</v>
      </c>
      <c r="S49" s="146">
        <f t="shared" si="6"/>
        <v>0</v>
      </c>
      <c r="T49" s="146">
        <f t="shared" si="6"/>
        <v>0</v>
      </c>
      <c r="U49" s="161"/>
      <c r="V49" s="161"/>
      <c r="W49" s="161"/>
      <c r="X49" s="161"/>
      <c r="Y49" s="161"/>
      <c r="Z49" s="161"/>
      <c r="AA49" s="161"/>
    </row>
    <row r="50" spans="2:27" ht="26.4">
      <c r="B50" s="161"/>
      <c r="C50" s="205" t="s">
        <v>199</v>
      </c>
      <c r="D50" s="37" t="s">
        <v>640</v>
      </c>
      <c r="E50" s="18"/>
      <c r="F50" s="161"/>
      <c r="G50" s="161"/>
      <c r="H50" s="124"/>
      <c r="I50" s="124"/>
      <c r="J50" s="124"/>
      <c r="K50" s="124"/>
      <c r="L50" s="124"/>
      <c r="M50" s="124"/>
      <c r="N50" s="124"/>
      <c r="O50" s="124"/>
      <c r="P50" s="124"/>
      <c r="Q50" s="124"/>
      <c r="R50" s="124"/>
      <c r="S50" s="124"/>
      <c r="T50" s="124"/>
      <c r="U50" s="161"/>
      <c r="V50" s="121"/>
      <c r="W50" s="161"/>
      <c r="X50" s="161"/>
      <c r="Y50" s="161"/>
      <c r="Z50" s="161"/>
      <c r="AA50" s="161"/>
    </row>
    <row r="51" spans="2:27" ht="13.8">
      <c r="B51" s="161"/>
      <c r="C51" s="38" t="s">
        <v>200</v>
      </c>
      <c r="D51" s="37" t="s">
        <v>639</v>
      </c>
      <c r="E51" s="18" t="s">
        <v>60</v>
      </c>
      <c r="F51" s="161"/>
      <c r="G51" s="161"/>
      <c r="H51" s="100"/>
      <c r="I51" s="100"/>
      <c r="J51" s="100"/>
      <c r="K51" s="252">
        <f>K49+3</f>
        <v>3</v>
      </c>
      <c r="L51" s="252">
        <f t="shared" ref="L51:T51" si="7">L49+3</f>
        <v>3</v>
      </c>
      <c r="M51" s="252">
        <f t="shared" si="7"/>
        <v>3</v>
      </c>
      <c r="N51" s="252">
        <f t="shared" si="7"/>
        <v>3</v>
      </c>
      <c r="O51" s="252">
        <f t="shared" si="7"/>
        <v>3</v>
      </c>
      <c r="P51" s="252">
        <f t="shared" si="7"/>
        <v>3</v>
      </c>
      <c r="Q51" s="252">
        <f t="shared" si="7"/>
        <v>3</v>
      </c>
      <c r="R51" s="252">
        <f t="shared" si="7"/>
        <v>3</v>
      </c>
      <c r="S51" s="252">
        <f t="shared" si="7"/>
        <v>3</v>
      </c>
      <c r="T51" s="252">
        <f t="shared" si="7"/>
        <v>3</v>
      </c>
      <c r="U51" s="161"/>
      <c r="V51" s="161"/>
      <c r="W51" s="161"/>
      <c r="X51" s="161"/>
      <c r="Y51" s="161"/>
      <c r="Z51" s="161"/>
      <c r="AA51" s="161"/>
    </row>
    <row r="52" spans="2:27" s="76" customFormat="1">
      <c r="B52" s="16" t="s">
        <v>201</v>
      </c>
      <c r="C52" s="161"/>
      <c r="D52" s="161"/>
      <c r="E52" s="161"/>
      <c r="F52" s="161"/>
      <c r="G52" s="161"/>
      <c r="H52" s="23"/>
      <c r="I52" s="23"/>
      <c r="J52" s="23"/>
      <c r="K52" s="23"/>
      <c r="L52" s="23"/>
      <c r="M52" s="23"/>
      <c r="N52" s="23"/>
      <c r="O52" s="23"/>
      <c r="P52" s="23"/>
      <c r="Q52" s="23"/>
      <c r="R52" s="161"/>
      <c r="S52" s="161"/>
      <c r="T52" s="161"/>
      <c r="U52" s="161"/>
      <c r="V52" s="161"/>
      <c r="W52" s="161"/>
      <c r="X52" s="161"/>
      <c r="Y52" s="161"/>
      <c r="Z52" s="161"/>
      <c r="AA52" s="161"/>
    </row>
    <row r="53" spans="2:27" s="76" customFormat="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row>
    <row r="54" spans="2:27" ht="93.75" customHeight="1">
      <c r="B54" s="161"/>
      <c r="C54" s="315" t="s">
        <v>202</v>
      </c>
      <c r="D54" s="316"/>
      <c r="E54" s="317"/>
      <c r="F54" s="161"/>
      <c r="G54" s="161"/>
      <c r="H54" s="161"/>
      <c r="I54" s="161"/>
      <c r="J54" s="161"/>
      <c r="K54" s="161"/>
      <c r="L54" s="161"/>
      <c r="M54" s="161"/>
      <c r="N54" s="161"/>
      <c r="O54" s="161"/>
      <c r="P54" s="161"/>
      <c r="Q54" s="161"/>
      <c r="R54" s="161"/>
      <c r="S54" s="161"/>
      <c r="T54" s="161"/>
      <c r="U54" s="161"/>
      <c r="V54" s="161"/>
      <c r="W54" s="161"/>
      <c r="X54" s="161"/>
      <c r="Y54" s="161"/>
      <c r="Z54" s="161"/>
      <c r="AA54" s="161"/>
    </row>
    <row r="55" spans="2:27">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row>
    <row r="56" spans="2:27" hidden="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row>
    <row r="57" spans="2:27" hidden="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row>
    <row r="58" spans="2:27" hidden="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row>
    <row r="59" spans="2:27" hidden="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row>
    <row r="60" spans="2:27" hidden="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row>
    <row r="61" spans="2:27" hidden="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row>
    <row r="62" spans="2:27" hidden="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row>
    <row r="63" spans="2:27" hidden="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row>
    <row r="64" spans="2:27" hidden="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row>
    <row r="65" spans="2:27" hidden="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row>
    <row r="66" spans="2:27" hidden="1"/>
    <row r="67" spans="2:27" hidden="1"/>
    <row r="68" spans="2:27" hidden="1"/>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sheetData>
  <mergeCells count="1">
    <mergeCell ref="C54:E54"/>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n4d6e90a3b084ecba64d28442d96eec3 xmlns="67a045ac-5892-4518-8b04-b3a84126f2ab">
      <Terms xmlns="http://schemas.microsoft.com/office/infopath/2007/PartnerControls"/>
    </n4d6e90a3b084ecba64d28442d96eec3>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2" ma:contentTypeDescription="" ma:contentTypeScope="" ma:versionID="d17ecfc01315de518fbfff614582837f">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c6b216b96b6ff4e73a2cbfb94fe51193"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element ref="ns2:n4d6e90a3b084ecba64d28442d96eec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element name="n4d6e90a3b084ecba64d28442d96eec3" ma:index="23" nillable="true" ma:taxonomy="true" ma:internalName="n4d6e90a3b084ecba64d28442d96eec3" ma:taxonomyFieldName="Folksonomy" ma:displayName="Folksonomy" ma:default="" ma:fieldId="{74d6e90a-3b08-4ecb-a64d-28442d96eec3}" ma:taxonomyMulti="true" ma:sspId="ca9306fc-8436-45f0-b931-e34f519be3a3" ma:termSetId="782c36a6-537b-4545-845d-6be636c43ed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EB447BB-15EF-4132-A67A-CA6DE3E55604}">
  <ds:schemaRefs>
    <ds:schemaRef ds:uri="http://schemas.microsoft.com/office/2006/documentManagement/types"/>
    <ds:schemaRef ds:uri="http://purl.org/dc/dcmitype/"/>
    <ds:schemaRef ds:uri="http://schemas.microsoft.com/office/2006/metadata/properties"/>
    <ds:schemaRef ds:uri="631298fc-6a88-4548-b7d9-3b164918c4a3"/>
    <ds:schemaRef ds:uri="67a045ac-5892-4518-8b04-b3a84126f2ab"/>
    <ds:schemaRef ds:uri="http://schemas.microsoft.com/office/infopath/2007/PartnerControls"/>
    <ds:schemaRef ds:uri="http://purl.org/dc/elements/1.1/"/>
    <ds:schemaRef ds:uri="http://schemas.openxmlformats.org/package/2006/metadata/core-properties"/>
    <ds:schemaRef ds:uri="e427ad8c-c884-429b-9a66-753d1212ed89"/>
    <ds:schemaRef ds:uri="http://www.w3.org/XML/1998/namespace"/>
    <ds:schemaRef ds:uri="http://purl.org/dc/terms/"/>
  </ds:schemaRefs>
</ds:datastoreItem>
</file>

<file path=customXml/itemProps2.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7117EB77-C258-4789-A36D-4359DC27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DC89F95-43C3-483C-9F4D-940DD777848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Sign-off</vt:lpstr>
      <vt:lpstr>Version Control</vt:lpstr>
      <vt:lpstr>Data Change Log</vt:lpstr>
      <vt:lpstr>Index</vt:lpstr>
      <vt:lpstr>Universal data</vt:lpstr>
      <vt:lpstr>1</vt:lpstr>
      <vt:lpstr>2</vt:lpstr>
      <vt:lpstr>3</vt:lpstr>
      <vt:lpstr>4</vt:lpstr>
      <vt:lpstr>5</vt:lpstr>
      <vt:lpstr>6</vt:lpstr>
      <vt:lpstr>6a</vt:lpstr>
      <vt:lpstr>7</vt:lpstr>
      <vt:lpstr>8</vt:lpstr>
      <vt:lpstr>9</vt:lpstr>
      <vt:lpstr>10</vt:lpstr>
      <vt:lpstr>11</vt:lpstr>
      <vt:lpstr>12a</vt:lpstr>
      <vt:lpstr>12b</vt:lpstr>
      <vt:lpstr>12c</vt:lpstr>
      <vt:lpstr>12d</vt:lpstr>
      <vt:lpstr>RPI</vt:lpstr>
      <vt:lpstr>ASR</vt:lpstr>
      <vt:lpstr>'10'!Print_Area</vt:lpstr>
      <vt:lpstr>'5'!Print_Area</vt:lpstr>
      <vt:lpstr>'6'!Print_Area</vt:lpstr>
      <vt:lpstr>'6a'!Print_Area</vt:lpstr>
      <vt:lpstr>'7'!Print_Area</vt:lpstr>
      <vt:lpstr>'8'!Print_Area</vt:lpstr>
      <vt:lpstr>'Data Change Log'!Print_Area</vt:lpstr>
      <vt:lpstr>Index!Print_Area</vt:lpstr>
      <vt:lpstr>'Universal data'!Print_Area</vt:lpstr>
      <vt:lpstr>regulatoryYear</vt:lpstr>
      <vt:lpstr>RPI</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creator>Ofgem</dc:creator>
  <cp:lastModifiedBy>Holly Jackson</cp:lastModifiedBy>
  <cp:revision/>
  <cp:lastPrinted>2017-06-05T11:00:33Z</cp:lastPrinted>
  <dcterms:created xsi:type="dcterms:W3CDTF">2014-01-09T11:52:24Z</dcterms:created>
  <dcterms:modified xsi:type="dcterms:W3CDTF">2021-06-09T16:29:39Z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336c7cb1-919b-4979-ab00-ea84e1ed420f</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ies>
</file>